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546" i="3" l="1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K556" i="3" s="1"/>
  <c r="F556" i="3"/>
  <c r="G556" i="3"/>
  <c r="H556" i="3"/>
  <c r="L556" i="3" s="1"/>
  <c r="I556" i="3"/>
  <c r="J556" i="3"/>
  <c r="E557" i="3"/>
  <c r="F557" i="3"/>
  <c r="G557" i="3"/>
  <c r="H557" i="3"/>
  <c r="I557" i="3"/>
  <c r="J557" i="3"/>
  <c r="E558" i="3"/>
  <c r="K558" i="3" s="1"/>
  <c r="F558" i="3"/>
  <c r="G558" i="3"/>
  <c r="H558" i="3"/>
  <c r="I558" i="3"/>
  <c r="J558" i="3"/>
  <c r="E559" i="3"/>
  <c r="F559" i="3"/>
  <c r="G559" i="3"/>
  <c r="H559" i="3"/>
  <c r="I559" i="3"/>
  <c r="J559" i="3"/>
  <c r="E560" i="3"/>
  <c r="K560" i="3" s="1"/>
  <c r="F560" i="3"/>
  <c r="G560" i="3"/>
  <c r="H560" i="3"/>
  <c r="L560" i="3" s="1"/>
  <c r="I560" i="3"/>
  <c r="J560" i="3"/>
  <c r="E561" i="3"/>
  <c r="F561" i="3"/>
  <c r="G561" i="3"/>
  <c r="H561" i="3"/>
  <c r="I561" i="3"/>
  <c r="J561" i="3"/>
  <c r="E562" i="3"/>
  <c r="K562" i="3" s="1"/>
  <c r="F562" i="3"/>
  <c r="G562" i="3"/>
  <c r="H562" i="3"/>
  <c r="L562" i="3" s="1"/>
  <c r="I562" i="3"/>
  <c r="J562" i="3"/>
  <c r="E563" i="3"/>
  <c r="K563" i="3" s="1"/>
  <c r="F563" i="3"/>
  <c r="G563" i="3"/>
  <c r="H563" i="3"/>
  <c r="I563" i="3"/>
  <c r="J563" i="3"/>
  <c r="E564" i="3"/>
  <c r="F564" i="3"/>
  <c r="G564" i="3"/>
  <c r="H564" i="3"/>
  <c r="I564" i="3"/>
  <c r="J564" i="3"/>
  <c r="E565" i="3"/>
  <c r="K565" i="3" s="1"/>
  <c r="F565" i="3"/>
  <c r="G565" i="3"/>
  <c r="H565" i="3"/>
  <c r="I565" i="3"/>
  <c r="J565" i="3"/>
  <c r="E566" i="3"/>
  <c r="F566" i="3"/>
  <c r="G566" i="3"/>
  <c r="H566" i="3"/>
  <c r="I566" i="3"/>
  <c r="J566" i="3"/>
  <c r="E567" i="3"/>
  <c r="K567" i="3" s="1"/>
  <c r="F567" i="3"/>
  <c r="G567" i="3"/>
  <c r="H567" i="3"/>
  <c r="I567" i="3"/>
  <c r="J567" i="3"/>
  <c r="E568" i="3"/>
  <c r="F568" i="3"/>
  <c r="G568" i="3"/>
  <c r="H568" i="3"/>
  <c r="I568" i="3"/>
  <c r="J568" i="3"/>
  <c r="E569" i="3"/>
  <c r="K569" i="3" s="1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L572" i="3" s="1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K575" i="3" s="1"/>
  <c r="F575" i="3"/>
  <c r="G575" i="3"/>
  <c r="H575" i="3"/>
  <c r="I575" i="3"/>
  <c r="J575" i="3"/>
  <c r="E576" i="3"/>
  <c r="F576" i="3"/>
  <c r="G576" i="3"/>
  <c r="H576" i="3"/>
  <c r="L576" i="3" s="1"/>
  <c r="I576" i="3"/>
  <c r="J576" i="3"/>
  <c r="E577" i="3"/>
  <c r="K577" i="3" s="1"/>
  <c r="F577" i="3"/>
  <c r="G577" i="3"/>
  <c r="H577" i="3"/>
  <c r="I577" i="3"/>
  <c r="J577" i="3"/>
  <c r="E578" i="3"/>
  <c r="F578" i="3"/>
  <c r="G578" i="3"/>
  <c r="H578" i="3"/>
  <c r="I578" i="3"/>
  <c r="J578" i="3"/>
  <c r="L578" i="3"/>
  <c r="E579" i="3"/>
  <c r="K579" i="3" s="1"/>
  <c r="F579" i="3"/>
  <c r="G579" i="3"/>
  <c r="H579" i="3"/>
  <c r="L579" i="3" s="1"/>
  <c r="I579" i="3"/>
  <c r="J579" i="3"/>
  <c r="E580" i="3"/>
  <c r="F580" i="3"/>
  <c r="G580" i="3"/>
  <c r="H580" i="3"/>
  <c r="I580" i="3"/>
  <c r="J580" i="3"/>
  <c r="E581" i="3"/>
  <c r="K581" i="3" s="1"/>
  <c r="F581" i="3"/>
  <c r="G581" i="3"/>
  <c r="H581" i="3"/>
  <c r="L581" i="3" s="1"/>
  <c r="I581" i="3"/>
  <c r="J581" i="3"/>
  <c r="E582" i="3"/>
  <c r="F582" i="3"/>
  <c r="G582" i="3"/>
  <c r="H582" i="3"/>
  <c r="I582" i="3"/>
  <c r="J582" i="3"/>
  <c r="L582" i="3" s="1"/>
  <c r="E583" i="3"/>
  <c r="K583" i="3" s="1"/>
  <c r="F583" i="3"/>
  <c r="G583" i="3"/>
  <c r="H583" i="3"/>
  <c r="L583" i="3" s="1"/>
  <c r="I583" i="3"/>
  <c r="J583" i="3"/>
  <c r="E584" i="3"/>
  <c r="F584" i="3"/>
  <c r="G584" i="3"/>
  <c r="H584" i="3"/>
  <c r="I584" i="3"/>
  <c r="J584" i="3"/>
  <c r="E585" i="3"/>
  <c r="K585" i="3" s="1"/>
  <c r="F585" i="3"/>
  <c r="G585" i="3"/>
  <c r="H585" i="3"/>
  <c r="I585" i="3"/>
  <c r="J585" i="3"/>
  <c r="E586" i="3"/>
  <c r="F586" i="3"/>
  <c r="G586" i="3"/>
  <c r="H586" i="3"/>
  <c r="I586" i="3"/>
  <c r="J586" i="3"/>
  <c r="L586" i="3" s="1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L590" i="3" s="1"/>
  <c r="E591" i="3"/>
  <c r="K591" i="3" s="1"/>
  <c r="F591" i="3"/>
  <c r="G591" i="3"/>
  <c r="H591" i="3"/>
  <c r="I591" i="3"/>
  <c r="J591" i="3"/>
  <c r="E592" i="3"/>
  <c r="F592" i="3"/>
  <c r="G592" i="3"/>
  <c r="H592" i="3"/>
  <c r="I592" i="3"/>
  <c r="J592" i="3"/>
  <c r="E593" i="3"/>
  <c r="K593" i="3" s="1"/>
  <c r="F593" i="3"/>
  <c r="G593" i="3"/>
  <c r="H593" i="3"/>
  <c r="I593" i="3"/>
  <c r="J593" i="3"/>
  <c r="E594" i="3"/>
  <c r="F594" i="3"/>
  <c r="G594" i="3"/>
  <c r="H594" i="3"/>
  <c r="I594" i="3"/>
  <c r="J594" i="3"/>
  <c r="L594" i="3"/>
  <c r="E595" i="3"/>
  <c r="F595" i="3"/>
  <c r="G595" i="3"/>
  <c r="H595" i="3"/>
  <c r="L595" i="3" s="1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L599" i="3" s="1"/>
  <c r="I599" i="3"/>
  <c r="J599" i="3"/>
  <c r="E600" i="3"/>
  <c r="K600" i="3" s="1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K604" i="3" s="1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K608" i="3" s="1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L610" i="3" s="1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K616" i="3" s="1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K620" i="3" s="1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K624" i="3" s="1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L626" i="3" s="1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L634" i="3" s="1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K637" i="3" s="1"/>
  <c r="F637" i="3"/>
  <c r="G637" i="3"/>
  <c r="H637" i="3"/>
  <c r="I637" i="3"/>
  <c r="J637" i="3"/>
  <c r="E638" i="3"/>
  <c r="F638" i="3"/>
  <c r="G638" i="3"/>
  <c r="H638" i="3"/>
  <c r="I638" i="3"/>
  <c r="J638" i="3"/>
  <c r="E639" i="3"/>
  <c r="K639" i="3" s="1"/>
  <c r="F639" i="3"/>
  <c r="G639" i="3"/>
  <c r="H639" i="3"/>
  <c r="I639" i="3"/>
  <c r="J639" i="3"/>
  <c r="E640" i="3"/>
  <c r="F640" i="3"/>
  <c r="G640" i="3"/>
  <c r="H640" i="3"/>
  <c r="I640" i="3"/>
  <c r="J640" i="3"/>
  <c r="L640" i="3"/>
  <c r="E641" i="3"/>
  <c r="K641" i="3" s="1"/>
  <c r="F641" i="3"/>
  <c r="G641" i="3"/>
  <c r="H641" i="3"/>
  <c r="I641" i="3"/>
  <c r="J641" i="3"/>
  <c r="E642" i="3"/>
  <c r="F642" i="3"/>
  <c r="G642" i="3"/>
  <c r="H642" i="3"/>
  <c r="I642" i="3"/>
  <c r="J642" i="3"/>
  <c r="E643" i="3"/>
  <c r="K643" i="3" s="1"/>
  <c r="F643" i="3"/>
  <c r="G643" i="3"/>
  <c r="H643" i="3"/>
  <c r="L643" i="3" s="1"/>
  <c r="I643" i="3"/>
  <c r="J643" i="3"/>
  <c r="E644" i="3"/>
  <c r="F644" i="3"/>
  <c r="G644" i="3"/>
  <c r="H644" i="3"/>
  <c r="I644" i="3"/>
  <c r="J644" i="3"/>
  <c r="L644" i="3" s="1"/>
  <c r="E645" i="3"/>
  <c r="K645" i="3" s="1"/>
  <c r="F645" i="3"/>
  <c r="G645" i="3"/>
  <c r="H645" i="3"/>
  <c r="I645" i="3"/>
  <c r="J645" i="3"/>
  <c r="E646" i="3"/>
  <c r="F646" i="3"/>
  <c r="G646" i="3"/>
  <c r="H646" i="3"/>
  <c r="I646" i="3"/>
  <c r="J646" i="3"/>
  <c r="E647" i="3"/>
  <c r="K647" i="3" s="1"/>
  <c r="F647" i="3"/>
  <c r="G647" i="3"/>
  <c r="H647" i="3"/>
  <c r="I647" i="3"/>
  <c r="J647" i="3"/>
  <c r="E648" i="3"/>
  <c r="F648" i="3"/>
  <c r="G648" i="3"/>
  <c r="H648" i="3"/>
  <c r="I648" i="3"/>
  <c r="J648" i="3"/>
  <c r="L648" i="3" s="1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L652" i="3" s="1"/>
  <c r="E653" i="3"/>
  <c r="K653" i="3" s="1"/>
  <c r="F653" i="3"/>
  <c r="G653" i="3"/>
  <c r="H653" i="3"/>
  <c r="I653" i="3"/>
  <c r="J653" i="3"/>
  <c r="E654" i="3"/>
  <c r="F654" i="3"/>
  <c r="G654" i="3"/>
  <c r="H654" i="3"/>
  <c r="I654" i="3"/>
  <c r="J654" i="3"/>
  <c r="E655" i="3"/>
  <c r="K655" i="3" s="1"/>
  <c r="F655" i="3"/>
  <c r="G655" i="3"/>
  <c r="H655" i="3"/>
  <c r="I655" i="3"/>
  <c r="J655" i="3"/>
  <c r="E656" i="3"/>
  <c r="F656" i="3"/>
  <c r="G656" i="3"/>
  <c r="H656" i="3"/>
  <c r="I656" i="3"/>
  <c r="J656" i="3"/>
  <c r="L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L659" i="3" s="1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K662" i="3" s="1"/>
  <c r="F662" i="3"/>
  <c r="G662" i="3"/>
  <c r="H662" i="3"/>
  <c r="I662" i="3"/>
  <c r="J662" i="3"/>
  <c r="E663" i="3"/>
  <c r="F663" i="3"/>
  <c r="G663" i="3"/>
  <c r="H663" i="3"/>
  <c r="L663" i="3" s="1"/>
  <c r="I663" i="3"/>
  <c r="J663" i="3"/>
  <c r="E664" i="3"/>
  <c r="K664" i="3" s="1"/>
  <c r="F664" i="3"/>
  <c r="G664" i="3"/>
  <c r="H664" i="3"/>
  <c r="I664" i="3"/>
  <c r="J664" i="3"/>
  <c r="E665" i="3"/>
  <c r="F665" i="3"/>
  <c r="G665" i="3"/>
  <c r="H665" i="3"/>
  <c r="I665" i="3"/>
  <c r="J665" i="3"/>
  <c r="E666" i="3"/>
  <c r="K666" i="3" s="1"/>
  <c r="F666" i="3"/>
  <c r="G666" i="3"/>
  <c r="H666" i="3"/>
  <c r="I666" i="3"/>
  <c r="J666" i="3"/>
  <c r="E667" i="3"/>
  <c r="F667" i="3"/>
  <c r="G667" i="3"/>
  <c r="H667" i="3"/>
  <c r="I667" i="3"/>
  <c r="J667" i="3"/>
  <c r="E668" i="3"/>
  <c r="K668" i="3" s="1"/>
  <c r="F668" i="3"/>
  <c r="G668" i="3"/>
  <c r="H668" i="3"/>
  <c r="I668" i="3"/>
  <c r="J668" i="3"/>
  <c r="E669" i="3"/>
  <c r="F669" i="3"/>
  <c r="G669" i="3"/>
  <c r="H669" i="3"/>
  <c r="I669" i="3"/>
  <c r="J669" i="3"/>
  <c r="E670" i="3"/>
  <c r="K670" i="3" s="1"/>
  <c r="F670" i="3"/>
  <c r="G670" i="3"/>
  <c r="H670" i="3"/>
  <c r="I670" i="3"/>
  <c r="J670" i="3"/>
  <c r="E671" i="3"/>
  <c r="F671" i="3"/>
  <c r="G671" i="3"/>
  <c r="H671" i="3"/>
  <c r="I671" i="3"/>
  <c r="J671" i="3"/>
  <c r="E672" i="3"/>
  <c r="K672" i="3" s="1"/>
  <c r="F672" i="3"/>
  <c r="G672" i="3"/>
  <c r="H672" i="3"/>
  <c r="I672" i="3"/>
  <c r="L672" i="3" s="1"/>
  <c r="J672" i="3"/>
  <c r="E673" i="3"/>
  <c r="F673" i="3"/>
  <c r="G673" i="3"/>
  <c r="H673" i="3"/>
  <c r="L673" i="3" s="1"/>
  <c r="I673" i="3"/>
  <c r="J673" i="3"/>
  <c r="E674" i="3"/>
  <c r="F674" i="3"/>
  <c r="G674" i="3"/>
  <c r="H674" i="3"/>
  <c r="I674" i="3"/>
  <c r="J674" i="3"/>
  <c r="E675" i="3"/>
  <c r="F675" i="3"/>
  <c r="G675" i="3"/>
  <c r="H675" i="3"/>
  <c r="L675" i="3" s="1"/>
  <c r="I675" i="3"/>
  <c r="J675" i="3"/>
  <c r="E676" i="3"/>
  <c r="F676" i="3"/>
  <c r="G676" i="3"/>
  <c r="H676" i="3"/>
  <c r="L676" i="3" s="1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K688" i="3" s="1"/>
  <c r="H688" i="3"/>
  <c r="I688" i="3"/>
  <c r="J688" i="3"/>
  <c r="E689" i="3"/>
  <c r="K689" i="3" s="1"/>
  <c r="F689" i="3"/>
  <c r="G689" i="3"/>
  <c r="H689" i="3"/>
  <c r="I689" i="3"/>
  <c r="J689" i="3"/>
  <c r="E690" i="3"/>
  <c r="F690" i="3"/>
  <c r="G690" i="3"/>
  <c r="K690" i="3" s="1"/>
  <c r="H690" i="3"/>
  <c r="I690" i="3"/>
  <c r="J690" i="3"/>
  <c r="E691" i="3"/>
  <c r="F691" i="3"/>
  <c r="G691" i="3"/>
  <c r="H691" i="3"/>
  <c r="I691" i="3"/>
  <c r="J691" i="3"/>
  <c r="K691" i="3"/>
  <c r="E692" i="3"/>
  <c r="F692" i="3"/>
  <c r="G692" i="3"/>
  <c r="H692" i="3"/>
  <c r="I692" i="3"/>
  <c r="L692" i="3" s="1"/>
  <c r="J692" i="3"/>
  <c r="E693" i="3"/>
  <c r="F693" i="3"/>
  <c r="G693" i="3"/>
  <c r="H693" i="3"/>
  <c r="I693" i="3"/>
  <c r="J693" i="3"/>
  <c r="K693" i="3"/>
  <c r="E694" i="3"/>
  <c r="F694" i="3"/>
  <c r="G694" i="3"/>
  <c r="H694" i="3"/>
  <c r="I694" i="3"/>
  <c r="J694" i="3"/>
  <c r="K694" i="3"/>
  <c r="E695" i="3"/>
  <c r="K695" i="3" s="1"/>
  <c r="F695" i="3"/>
  <c r="G695" i="3"/>
  <c r="H695" i="3"/>
  <c r="I695" i="3"/>
  <c r="L695" i="3" s="1"/>
  <c r="J695" i="3"/>
  <c r="E696" i="3"/>
  <c r="F696" i="3"/>
  <c r="G696" i="3"/>
  <c r="H696" i="3"/>
  <c r="I696" i="3"/>
  <c r="J696" i="3"/>
  <c r="E697" i="3"/>
  <c r="F697" i="3"/>
  <c r="G697" i="3"/>
  <c r="H697" i="3"/>
  <c r="I697" i="3"/>
  <c r="L697" i="3" s="1"/>
  <c r="J697" i="3"/>
  <c r="K697" i="3"/>
  <c r="E698" i="3"/>
  <c r="F698" i="3"/>
  <c r="G698" i="3"/>
  <c r="H698" i="3"/>
  <c r="I698" i="3"/>
  <c r="J698" i="3"/>
  <c r="E699" i="3"/>
  <c r="K699" i="3" s="1"/>
  <c r="F699" i="3"/>
  <c r="G699" i="3"/>
  <c r="H699" i="3"/>
  <c r="I699" i="3"/>
  <c r="J699" i="3"/>
  <c r="E700" i="3"/>
  <c r="F700" i="3"/>
  <c r="G700" i="3"/>
  <c r="K700" i="3" s="1"/>
  <c r="H700" i="3"/>
  <c r="I700" i="3"/>
  <c r="J700" i="3"/>
  <c r="E701" i="3"/>
  <c r="K701" i="3" s="1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K703" i="3"/>
  <c r="E704" i="3"/>
  <c r="F704" i="3"/>
  <c r="G704" i="3"/>
  <c r="K704" i="3" s="1"/>
  <c r="H704" i="3"/>
  <c r="I704" i="3"/>
  <c r="L704" i="3" s="1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K706" i="3"/>
  <c r="E707" i="3"/>
  <c r="F707" i="3"/>
  <c r="G707" i="3"/>
  <c r="H707" i="3"/>
  <c r="I707" i="3"/>
  <c r="J707" i="3"/>
  <c r="K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K709" i="3"/>
  <c r="E710" i="3"/>
  <c r="F710" i="3"/>
  <c r="G710" i="3"/>
  <c r="H710" i="3"/>
  <c r="I710" i="3"/>
  <c r="J710" i="3"/>
  <c r="K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K714" i="3" s="1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K717" i="3" s="1"/>
  <c r="H717" i="3"/>
  <c r="I717" i="3"/>
  <c r="J717" i="3"/>
  <c r="E718" i="3"/>
  <c r="K718" i="3" s="1"/>
  <c r="F718" i="3"/>
  <c r="G718" i="3"/>
  <c r="H718" i="3"/>
  <c r="I718" i="3"/>
  <c r="L718" i="3" s="1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K721" i="3" s="1"/>
  <c r="H721" i="3"/>
  <c r="I721" i="3"/>
  <c r="J721" i="3"/>
  <c r="E722" i="3"/>
  <c r="F722" i="3"/>
  <c r="G722" i="3"/>
  <c r="H722" i="3"/>
  <c r="I722" i="3"/>
  <c r="J722" i="3"/>
  <c r="E723" i="3"/>
  <c r="K723" i="3" s="1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K725" i="3" s="1"/>
  <c r="G725" i="3"/>
  <c r="H725" i="3"/>
  <c r="I725" i="3"/>
  <c r="J725" i="3"/>
  <c r="E726" i="3"/>
  <c r="F726" i="3"/>
  <c r="G726" i="3"/>
  <c r="H726" i="3"/>
  <c r="I726" i="3"/>
  <c r="J726" i="3"/>
  <c r="E727" i="3"/>
  <c r="K727" i="3" s="1"/>
  <c r="F727" i="3"/>
  <c r="G727" i="3"/>
  <c r="H727" i="3"/>
  <c r="I727" i="3"/>
  <c r="J727" i="3"/>
  <c r="E728" i="3"/>
  <c r="F728" i="3"/>
  <c r="G728" i="3"/>
  <c r="K728" i="3" s="1"/>
  <c r="H728" i="3"/>
  <c r="I728" i="3"/>
  <c r="J728" i="3"/>
  <c r="E729" i="3"/>
  <c r="K729" i="3" s="1"/>
  <c r="F729" i="3"/>
  <c r="G729" i="3"/>
  <c r="H729" i="3"/>
  <c r="I729" i="3"/>
  <c r="J729" i="3"/>
  <c r="E730" i="3"/>
  <c r="F730" i="3"/>
  <c r="G730" i="3"/>
  <c r="H730" i="3"/>
  <c r="I730" i="3"/>
  <c r="J730" i="3"/>
  <c r="E731" i="3"/>
  <c r="K731" i="3" s="1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K733" i="3" s="1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L735" i="3" l="1"/>
  <c r="K732" i="3"/>
  <c r="L710" i="3"/>
  <c r="L707" i="3"/>
  <c r="AE707" i="3" s="1"/>
  <c r="K702" i="3"/>
  <c r="L698" i="3"/>
  <c r="K698" i="3"/>
  <c r="L684" i="3"/>
  <c r="L680" i="3"/>
  <c r="L677" i="3"/>
  <c r="K675" i="3"/>
  <c r="K673" i="3"/>
  <c r="L666" i="3"/>
  <c r="K656" i="3"/>
  <c r="K654" i="3"/>
  <c r="K652" i="3"/>
  <c r="K650" i="3"/>
  <c r="K648" i="3"/>
  <c r="K646" i="3"/>
  <c r="L636" i="3"/>
  <c r="L632" i="3"/>
  <c r="L631" i="3"/>
  <c r="L630" i="3"/>
  <c r="L627" i="3"/>
  <c r="K625" i="3"/>
  <c r="K617" i="3"/>
  <c r="K594" i="3"/>
  <c r="K592" i="3"/>
  <c r="K590" i="3"/>
  <c r="K588" i="3"/>
  <c r="K586" i="3"/>
  <c r="K584" i="3"/>
  <c r="L574" i="3"/>
  <c r="L570" i="3"/>
  <c r="L566" i="3"/>
  <c r="L563" i="3"/>
  <c r="K561" i="3"/>
  <c r="K559" i="3"/>
  <c r="K553" i="3"/>
  <c r="K551" i="3"/>
  <c r="K547" i="3"/>
  <c r="K734" i="3"/>
  <c r="L722" i="3"/>
  <c r="K722" i="3"/>
  <c r="K715" i="3"/>
  <c r="K713" i="3"/>
  <c r="L708" i="3"/>
  <c r="K705" i="3"/>
  <c r="L688" i="3"/>
  <c r="K686" i="3"/>
  <c r="L682" i="3"/>
  <c r="K682" i="3"/>
  <c r="K669" i="3"/>
  <c r="K663" i="3"/>
  <c r="K661" i="3"/>
  <c r="K659" i="3"/>
  <c r="K657" i="3"/>
  <c r="L650" i="3"/>
  <c r="K640" i="3"/>
  <c r="K638" i="3"/>
  <c r="K636" i="3"/>
  <c r="K634" i="3"/>
  <c r="K632" i="3"/>
  <c r="L622" i="3"/>
  <c r="L618" i="3"/>
  <c r="L615" i="3"/>
  <c r="L614" i="3"/>
  <c r="L611" i="3"/>
  <c r="K609" i="3"/>
  <c r="K601" i="3"/>
  <c r="K599" i="3"/>
  <c r="K597" i="3"/>
  <c r="K595" i="3"/>
  <c r="K578" i="3"/>
  <c r="K576" i="3"/>
  <c r="K574" i="3"/>
  <c r="K572" i="3"/>
  <c r="K570" i="3"/>
  <c r="K568" i="3"/>
  <c r="L558" i="3"/>
  <c r="L554" i="3"/>
  <c r="L553" i="3"/>
  <c r="L551" i="3"/>
  <c r="L550" i="3"/>
  <c r="L549" i="3"/>
  <c r="L546" i="3"/>
  <c r="AA718" i="3"/>
  <c r="Q710" i="3"/>
  <c r="L701" i="3"/>
  <c r="L694" i="3"/>
  <c r="L691" i="3"/>
  <c r="L668" i="3"/>
  <c r="L664" i="3"/>
  <c r="L660" i="3"/>
  <c r="L606" i="3"/>
  <c r="L602" i="3"/>
  <c r="L598" i="3"/>
  <c r="K554" i="3"/>
  <c r="K552" i="3"/>
  <c r="K548" i="3"/>
  <c r="M701" i="3"/>
  <c r="Q701" i="3"/>
  <c r="U701" i="3"/>
  <c r="Y701" i="3"/>
  <c r="AC701" i="3"/>
  <c r="AG701" i="3"/>
  <c r="AK701" i="3"/>
  <c r="AO701" i="3"/>
  <c r="AS701" i="3"/>
  <c r="AW701" i="3"/>
  <c r="BA701" i="3"/>
  <c r="BE701" i="3"/>
  <c r="BI701" i="3"/>
  <c r="N701" i="3"/>
  <c r="R701" i="3"/>
  <c r="V701" i="3"/>
  <c r="Z701" i="3"/>
  <c r="AD701" i="3"/>
  <c r="AH701" i="3"/>
  <c r="AL701" i="3"/>
  <c r="AP701" i="3"/>
  <c r="AT701" i="3"/>
  <c r="AX701" i="3"/>
  <c r="BB701" i="3"/>
  <c r="BF701" i="3"/>
  <c r="O701" i="3"/>
  <c r="S701" i="3"/>
  <c r="W701" i="3"/>
  <c r="AA701" i="3"/>
  <c r="AE701" i="3"/>
  <c r="AI701" i="3"/>
  <c r="AM701" i="3"/>
  <c r="AQ701" i="3"/>
  <c r="AU701" i="3"/>
  <c r="AY701" i="3"/>
  <c r="BC701" i="3"/>
  <c r="BG701" i="3"/>
  <c r="AB701" i="3"/>
  <c r="AR701" i="3"/>
  <c r="BH701" i="3"/>
  <c r="P701" i="3"/>
  <c r="AF701" i="3"/>
  <c r="AV701" i="3"/>
  <c r="T701" i="3"/>
  <c r="AJ701" i="3"/>
  <c r="AZ701" i="3"/>
  <c r="X701" i="3"/>
  <c r="AN701" i="3"/>
  <c r="BD701" i="3"/>
  <c r="O695" i="3"/>
  <c r="S695" i="3"/>
  <c r="W695" i="3"/>
  <c r="AA695" i="3"/>
  <c r="AE695" i="3"/>
  <c r="AI695" i="3"/>
  <c r="AM695" i="3"/>
  <c r="AQ695" i="3"/>
  <c r="AU695" i="3"/>
  <c r="AY695" i="3"/>
  <c r="BC695" i="3"/>
  <c r="BG695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M695" i="3"/>
  <c r="Q695" i="3"/>
  <c r="U695" i="3"/>
  <c r="Y695" i="3"/>
  <c r="AC695" i="3"/>
  <c r="AG695" i="3"/>
  <c r="AK695" i="3"/>
  <c r="AO695" i="3"/>
  <c r="AS695" i="3"/>
  <c r="AW695" i="3"/>
  <c r="BA695" i="3"/>
  <c r="BE695" i="3"/>
  <c r="BI695" i="3"/>
  <c r="R695" i="3"/>
  <c r="AH695" i="3"/>
  <c r="AX695" i="3"/>
  <c r="V695" i="3"/>
  <c r="AL695" i="3"/>
  <c r="BB695" i="3"/>
  <c r="Z695" i="3"/>
  <c r="AP695" i="3"/>
  <c r="BF695" i="3"/>
  <c r="N695" i="3"/>
  <c r="AD695" i="3"/>
  <c r="AT695" i="3"/>
  <c r="P698" i="3"/>
  <c r="T698" i="3"/>
  <c r="X698" i="3"/>
  <c r="AB698" i="3"/>
  <c r="AF698" i="3"/>
  <c r="AJ698" i="3"/>
  <c r="AN698" i="3"/>
  <c r="AR698" i="3"/>
  <c r="AV698" i="3"/>
  <c r="AZ698" i="3"/>
  <c r="BD698" i="3"/>
  <c r="BH698" i="3"/>
  <c r="M698" i="3"/>
  <c r="Q698" i="3"/>
  <c r="U698" i="3"/>
  <c r="Y698" i="3"/>
  <c r="AC698" i="3"/>
  <c r="AG698" i="3"/>
  <c r="AK698" i="3"/>
  <c r="AO698" i="3"/>
  <c r="AS698" i="3"/>
  <c r="AW698" i="3"/>
  <c r="BA698" i="3"/>
  <c r="BE698" i="3"/>
  <c r="BI698" i="3"/>
  <c r="N698" i="3"/>
  <c r="R698" i="3"/>
  <c r="V698" i="3"/>
  <c r="Z698" i="3"/>
  <c r="AD698" i="3"/>
  <c r="AH698" i="3"/>
  <c r="AL698" i="3"/>
  <c r="AP698" i="3"/>
  <c r="AT698" i="3"/>
  <c r="AX698" i="3"/>
  <c r="BB698" i="3"/>
  <c r="BF698" i="3"/>
  <c r="O698" i="3"/>
  <c r="AE698" i="3"/>
  <c r="AU698" i="3"/>
  <c r="S698" i="3"/>
  <c r="AI698" i="3"/>
  <c r="AY698" i="3"/>
  <c r="W698" i="3"/>
  <c r="AM698" i="3"/>
  <c r="BC698" i="3"/>
  <c r="AA698" i="3"/>
  <c r="AQ698" i="3"/>
  <c r="BG698" i="3"/>
  <c r="O722" i="3"/>
  <c r="S722" i="3"/>
  <c r="W722" i="3"/>
  <c r="AA722" i="3"/>
  <c r="AE722" i="3"/>
  <c r="AI722" i="3"/>
  <c r="AM722" i="3"/>
  <c r="AQ722" i="3"/>
  <c r="AU722" i="3"/>
  <c r="AY722" i="3"/>
  <c r="BC722" i="3"/>
  <c r="BG722" i="3"/>
  <c r="P722" i="3"/>
  <c r="T722" i="3"/>
  <c r="X722" i="3"/>
  <c r="AB722" i="3"/>
  <c r="AF722" i="3"/>
  <c r="AJ722" i="3"/>
  <c r="AN722" i="3"/>
  <c r="AR722" i="3"/>
  <c r="AV722" i="3"/>
  <c r="AZ722" i="3"/>
  <c r="BD722" i="3"/>
  <c r="BH722" i="3"/>
  <c r="M722" i="3"/>
  <c r="Q722" i="3"/>
  <c r="U722" i="3"/>
  <c r="Y722" i="3"/>
  <c r="AC722" i="3"/>
  <c r="AG722" i="3"/>
  <c r="AK722" i="3"/>
  <c r="AO722" i="3"/>
  <c r="AS722" i="3"/>
  <c r="AW722" i="3"/>
  <c r="BA722" i="3"/>
  <c r="BE722" i="3"/>
  <c r="BI722" i="3"/>
  <c r="K716" i="3"/>
  <c r="K711" i="3"/>
  <c r="K696" i="3"/>
  <c r="L681" i="3"/>
  <c r="L674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P672" i="3"/>
  <c r="T672" i="3"/>
  <c r="X672" i="3"/>
  <c r="AB672" i="3"/>
  <c r="AF672" i="3"/>
  <c r="AJ672" i="3"/>
  <c r="AN672" i="3"/>
  <c r="AR672" i="3"/>
  <c r="AV672" i="3"/>
  <c r="AZ672" i="3"/>
  <c r="BD672" i="3"/>
  <c r="BH672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R672" i="3"/>
  <c r="AH672" i="3"/>
  <c r="AX672" i="3"/>
  <c r="V672" i="3"/>
  <c r="AL672" i="3"/>
  <c r="BB672" i="3"/>
  <c r="Z672" i="3"/>
  <c r="AP672" i="3"/>
  <c r="BF672" i="3"/>
  <c r="N672" i="3"/>
  <c r="AD672" i="3"/>
  <c r="AT672" i="3"/>
  <c r="L667" i="3"/>
  <c r="L665" i="3"/>
  <c r="O663" i="3"/>
  <c r="S663" i="3"/>
  <c r="W663" i="3"/>
  <c r="AA663" i="3"/>
  <c r="AE663" i="3"/>
  <c r="AI663" i="3"/>
  <c r="AM663" i="3"/>
  <c r="AQ663" i="3"/>
  <c r="AU663" i="3"/>
  <c r="AY663" i="3"/>
  <c r="BC663" i="3"/>
  <c r="BG663" i="3"/>
  <c r="P663" i="3"/>
  <c r="T663" i="3"/>
  <c r="X663" i="3"/>
  <c r="AB663" i="3"/>
  <c r="AF663" i="3"/>
  <c r="AJ663" i="3"/>
  <c r="AN663" i="3"/>
  <c r="AR663" i="3"/>
  <c r="AV663" i="3"/>
  <c r="AZ663" i="3"/>
  <c r="BD663" i="3"/>
  <c r="BH663" i="3"/>
  <c r="M663" i="3"/>
  <c r="Q663" i="3"/>
  <c r="U663" i="3"/>
  <c r="Y663" i="3"/>
  <c r="AC663" i="3"/>
  <c r="AG663" i="3"/>
  <c r="AK663" i="3"/>
  <c r="AO663" i="3"/>
  <c r="AS663" i="3"/>
  <c r="AW663" i="3"/>
  <c r="BA663" i="3"/>
  <c r="BE663" i="3"/>
  <c r="BI663" i="3"/>
  <c r="R663" i="3"/>
  <c r="AH663" i="3"/>
  <c r="AX663" i="3"/>
  <c r="V663" i="3"/>
  <c r="AL663" i="3"/>
  <c r="BB663" i="3"/>
  <c r="Z663" i="3"/>
  <c r="AP663" i="3"/>
  <c r="BF663" i="3"/>
  <c r="N663" i="3"/>
  <c r="AD663" i="3"/>
  <c r="AT663" i="3"/>
  <c r="L658" i="3"/>
  <c r="N656" i="3"/>
  <c r="R656" i="3"/>
  <c r="V656" i="3"/>
  <c r="Z656" i="3"/>
  <c r="AD656" i="3"/>
  <c r="AH656" i="3"/>
  <c r="AL656" i="3"/>
  <c r="AP656" i="3"/>
  <c r="AT656" i="3"/>
  <c r="AX656" i="3"/>
  <c r="BB656" i="3"/>
  <c r="BF656" i="3"/>
  <c r="O656" i="3"/>
  <c r="S656" i="3"/>
  <c r="W656" i="3"/>
  <c r="AA656" i="3"/>
  <c r="AE656" i="3"/>
  <c r="AI656" i="3"/>
  <c r="AM656" i="3"/>
  <c r="AQ656" i="3"/>
  <c r="AU656" i="3"/>
  <c r="AY656" i="3"/>
  <c r="BC656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Q656" i="3"/>
  <c r="AG656" i="3"/>
  <c r="AW656" i="3"/>
  <c r="BI656" i="3"/>
  <c r="U656" i="3"/>
  <c r="AK656" i="3"/>
  <c r="BA656" i="3"/>
  <c r="Y656" i="3"/>
  <c r="AO656" i="3"/>
  <c r="BE656" i="3"/>
  <c r="AC656" i="3"/>
  <c r="AS656" i="3"/>
  <c r="BG656" i="3"/>
  <c r="M656" i="3"/>
  <c r="L651" i="3"/>
  <c r="L649" i="3"/>
  <c r="L642" i="3"/>
  <c r="M640" i="3"/>
  <c r="Q640" i="3"/>
  <c r="U640" i="3"/>
  <c r="Y640" i="3"/>
  <c r="AC640" i="3"/>
  <c r="AG640" i="3"/>
  <c r="AK640" i="3"/>
  <c r="AO640" i="3"/>
  <c r="AS640" i="3"/>
  <c r="AW640" i="3"/>
  <c r="N640" i="3"/>
  <c r="R640" i="3"/>
  <c r="V640" i="3"/>
  <c r="Z640" i="3"/>
  <c r="AD640" i="3"/>
  <c r="AH640" i="3"/>
  <c r="AL640" i="3"/>
  <c r="AP640" i="3"/>
  <c r="AT640" i="3"/>
  <c r="AX640" i="3"/>
  <c r="S640" i="3"/>
  <c r="AA640" i="3"/>
  <c r="AI640" i="3"/>
  <c r="AQ640" i="3"/>
  <c r="AY640" i="3"/>
  <c r="BC640" i="3"/>
  <c r="BG640" i="3"/>
  <c r="T640" i="3"/>
  <c r="AB640" i="3"/>
  <c r="AJ640" i="3"/>
  <c r="AR640" i="3"/>
  <c r="AZ640" i="3"/>
  <c r="BD640" i="3"/>
  <c r="BH640" i="3"/>
  <c r="O640" i="3"/>
  <c r="W640" i="3"/>
  <c r="AE640" i="3"/>
  <c r="AM640" i="3"/>
  <c r="AU640" i="3"/>
  <c r="BA640" i="3"/>
  <c r="BE640" i="3"/>
  <c r="BI640" i="3"/>
  <c r="X640" i="3"/>
  <c r="BB640" i="3"/>
  <c r="AF640" i="3"/>
  <c r="BF640" i="3"/>
  <c r="AN640" i="3"/>
  <c r="P640" i="3"/>
  <c r="AV640" i="3"/>
  <c r="L635" i="3"/>
  <c r="L633" i="3"/>
  <c r="L619" i="3"/>
  <c r="L603" i="3"/>
  <c r="M599" i="3"/>
  <c r="Q599" i="3"/>
  <c r="U599" i="3"/>
  <c r="Y599" i="3"/>
  <c r="AC599" i="3"/>
  <c r="AG599" i="3"/>
  <c r="AK599" i="3"/>
  <c r="AO599" i="3"/>
  <c r="AS599" i="3"/>
  <c r="AW599" i="3"/>
  <c r="BA599" i="3"/>
  <c r="BE599" i="3"/>
  <c r="BI599" i="3"/>
  <c r="N599" i="3"/>
  <c r="R599" i="3"/>
  <c r="V599" i="3"/>
  <c r="Z599" i="3"/>
  <c r="AD599" i="3"/>
  <c r="AH599" i="3"/>
  <c r="AL599" i="3"/>
  <c r="AP599" i="3"/>
  <c r="AT599" i="3"/>
  <c r="AX599" i="3"/>
  <c r="BB599" i="3"/>
  <c r="BF599" i="3"/>
  <c r="O599" i="3"/>
  <c r="S599" i="3"/>
  <c r="W599" i="3"/>
  <c r="AA599" i="3"/>
  <c r="AE599" i="3"/>
  <c r="AI599" i="3"/>
  <c r="AM599" i="3"/>
  <c r="AQ599" i="3"/>
  <c r="AU599" i="3"/>
  <c r="AY599" i="3"/>
  <c r="BC599" i="3"/>
  <c r="BG599" i="3"/>
  <c r="AB599" i="3"/>
  <c r="AR599" i="3"/>
  <c r="BH599" i="3"/>
  <c r="P599" i="3"/>
  <c r="AF599" i="3"/>
  <c r="AV599" i="3"/>
  <c r="T599" i="3"/>
  <c r="AJ599" i="3"/>
  <c r="AZ599" i="3"/>
  <c r="X599" i="3"/>
  <c r="AN599" i="3"/>
  <c r="BD599" i="3"/>
  <c r="O594" i="3"/>
  <c r="S594" i="3"/>
  <c r="W594" i="3"/>
  <c r="AA594" i="3"/>
  <c r="AE594" i="3"/>
  <c r="AI594" i="3"/>
  <c r="AM594" i="3"/>
  <c r="AQ594" i="3"/>
  <c r="AU594" i="3"/>
  <c r="AY594" i="3"/>
  <c r="BC594" i="3"/>
  <c r="BG594" i="3"/>
  <c r="P594" i="3"/>
  <c r="T594" i="3"/>
  <c r="X594" i="3"/>
  <c r="AB594" i="3"/>
  <c r="AF594" i="3"/>
  <c r="AJ594" i="3"/>
  <c r="AN594" i="3"/>
  <c r="AR594" i="3"/>
  <c r="AV594" i="3"/>
  <c r="AZ594" i="3"/>
  <c r="BD594" i="3"/>
  <c r="BH594" i="3"/>
  <c r="M594" i="3"/>
  <c r="Q594" i="3"/>
  <c r="U594" i="3"/>
  <c r="Y594" i="3"/>
  <c r="AC594" i="3"/>
  <c r="AG594" i="3"/>
  <c r="AK594" i="3"/>
  <c r="AO594" i="3"/>
  <c r="AS594" i="3"/>
  <c r="AW594" i="3"/>
  <c r="BA594" i="3"/>
  <c r="BE594" i="3"/>
  <c r="BI594" i="3"/>
  <c r="V594" i="3"/>
  <c r="AL594" i="3"/>
  <c r="BB594" i="3"/>
  <c r="Z594" i="3"/>
  <c r="AP594" i="3"/>
  <c r="BF594" i="3"/>
  <c r="N594" i="3"/>
  <c r="AD594" i="3"/>
  <c r="AT594" i="3"/>
  <c r="R594" i="3"/>
  <c r="AH594" i="3"/>
  <c r="AX594" i="3"/>
  <c r="L587" i="3"/>
  <c r="P583" i="3"/>
  <c r="T583" i="3"/>
  <c r="X583" i="3"/>
  <c r="AB583" i="3"/>
  <c r="AF583" i="3"/>
  <c r="AJ583" i="3"/>
  <c r="AN583" i="3"/>
  <c r="AR583" i="3"/>
  <c r="AV583" i="3"/>
  <c r="AZ583" i="3"/>
  <c r="BD583" i="3"/>
  <c r="BH583" i="3"/>
  <c r="M583" i="3"/>
  <c r="Q583" i="3"/>
  <c r="U583" i="3"/>
  <c r="Y583" i="3"/>
  <c r="AC583" i="3"/>
  <c r="AG583" i="3"/>
  <c r="AK583" i="3"/>
  <c r="AO583" i="3"/>
  <c r="AS583" i="3"/>
  <c r="AW583" i="3"/>
  <c r="BA583" i="3"/>
  <c r="BE583" i="3"/>
  <c r="BI583" i="3"/>
  <c r="N583" i="3"/>
  <c r="R583" i="3"/>
  <c r="V583" i="3"/>
  <c r="Z583" i="3"/>
  <c r="AD583" i="3"/>
  <c r="AH583" i="3"/>
  <c r="AL583" i="3"/>
  <c r="AP583" i="3"/>
  <c r="AT583" i="3"/>
  <c r="AX583" i="3"/>
  <c r="BB583" i="3"/>
  <c r="BF583" i="3"/>
  <c r="AA583" i="3"/>
  <c r="AQ583" i="3"/>
  <c r="BG583" i="3"/>
  <c r="O583" i="3"/>
  <c r="AE583" i="3"/>
  <c r="AU583" i="3"/>
  <c r="S583" i="3"/>
  <c r="AI583" i="3"/>
  <c r="AY583" i="3"/>
  <c r="BC583" i="3"/>
  <c r="W583" i="3"/>
  <c r="AM583" i="3"/>
  <c r="L580" i="3"/>
  <c r="O578" i="3"/>
  <c r="S578" i="3"/>
  <c r="W578" i="3"/>
  <c r="AA578" i="3"/>
  <c r="AE578" i="3"/>
  <c r="AI578" i="3"/>
  <c r="AM578" i="3"/>
  <c r="AQ578" i="3"/>
  <c r="AU578" i="3"/>
  <c r="AY578" i="3"/>
  <c r="BC578" i="3"/>
  <c r="BG578" i="3"/>
  <c r="P578" i="3"/>
  <c r="T578" i="3"/>
  <c r="X578" i="3"/>
  <c r="AB578" i="3"/>
  <c r="AF578" i="3"/>
  <c r="AJ578" i="3"/>
  <c r="AN578" i="3"/>
  <c r="AR578" i="3"/>
  <c r="AV578" i="3"/>
  <c r="AZ578" i="3"/>
  <c r="BD578" i="3"/>
  <c r="BH578" i="3"/>
  <c r="M578" i="3"/>
  <c r="Q578" i="3"/>
  <c r="U578" i="3"/>
  <c r="Y578" i="3"/>
  <c r="AC578" i="3"/>
  <c r="AG578" i="3"/>
  <c r="AK578" i="3"/>
  <c r="AO578" i="3"/>
  <c r="AS578" i="3"/>
  <c r="AW578" i="3"/>
  <c r="BA578" i="3"/>
  <c r="BE578" i="3"/>
  <c r="BI578" i="3"/>
  <c r="V578" i="3"/>
  <c r="AL578" i="3"/>
  <c r="BB578" i="3"/>
  <c r="Z578" i="3"/>
  <c r="AP578" i="3"/>
  <c r="BF578" i="3"/>
  <c r="N578" i="3"/>
  <c r="AD578" i="3"/>
  <c r="AT578" i="3"/>
  <c r="AX578" i="3"/>
  <c r="R578" i="3"/>
  <c r="AH578" i="3"/>
  <c r="N576" i="3"/>
  <c r="R576" i="3"/>
  <c r="V576" i="3"/>
  <c r="Z576" i="3"/>
  <c r="AD576" i="3"/>
  <c r="AH576" i="3"/>
  <c r="AL576" i="3"/>
  <c r="O576" i="3"/>
  <c r="S576" i="3"/>
  <c r="W576" i="3"/>
  <c r="AA576" i="3"/>
  <c r="AE576" i="3"/>
  <c r="AI576" i="3"/>
  <c r="AM576" i="3"/>
  <c r="AQ576" i="3"/>
  <c r="AU576" i="3"/>
  <c r="P576" i="3"/>
  <c r="T576" i="3"/>
  <c r="X576" i="3"/>
  <c r="AB576" i="3"/>
  <c r="AF576" i="3"/>
  <c r="AJ576" i="3"/>
  <c r="AN576" i="3"/>
  <c r="AR576" i="3"/>
  <c r="AV576" i="3"/>
  <c r="M576" i="3"/>
  <c r="AC576" i="3"/>
  <c r="AP576" i="3"/>
  <c r="AX576" i="3"/>
  <c r="BB576" i="3"/>
  <c r="BF576" i="3"/>
  <c r="Q576" i="3"/>
  <c r="AG576" i="3"/>
  <c r="AS576" i="3"/>
  <c r="AY576" i="3"/>
  <c r="BC576" i="3"/>
  <c r="BG576" i="3"/>
  <c r="U576" i="3"/>
  <c r="AK576" i="3"/>
  <c r="AT576" i="3"/>
  <c r="AZ576" i="3"/>
  <c r="BD576" i="3"/>
  <c r="BH576" i="3"/>
  <c r="Y576" i="3"/>
  <c r="BE576" i="3"/>
  <c r="AO576" i="3"/>
  <c r="BI576" i="3"/>
  <c r="AW576" i="3"/>
  <c r="BA576" i="3"/>
  <c r="L573" i="3"/>
  <c r="L571" i="3"/>
  <c r="L564" i="3"/>
  <c r="M562" i="3"/>
  <c r="Q562" i="3"/>
  <c r="U562" i="3"/>
  <c r="Y562" i="3"/>
  <c r="AC562" i="3"/>
  <c r="AG562" i="3"/>
  <c r="AK562" i="3"/>
  <c r="AO562" i="3"/>
  <c r="AS562" i="3"/>
  <c r="AW562" i="3"/>
  <c r="BA562" i="3"/>
  <c r="BE562" i="3"/>
  <c r="BI562" i="3"/>
  <c r="N562" i="3"/>
  <c r="R562" i="3"/>
  <c r="V562" i="3"/>
  <c r="Z562" i="3"/>
  <c r="AD562" i="3"/>
  <c r="AH562" i="3"/>
  <c r="AL562" i="3"/>
  <c r="AP562" i="3"/>
  <c r="AT562" i="3"/>
  <c r="AX562" i="3"/>
  <c r="BB562" i="3"/>
  <c r="BF562" i="3"/>
  <c r="O562" i="3"/>
  <c r="S562" i="3"/>
  <c r="W562" i="3"/>
  <c r="AA562" i="3"/>
  <c r="AE562" i="3"/>
  <c r="AI562" i="3"/>
  <c r="AM562" i="3"/>
  <c r="AQ562" i="3"/>
  <c r="AU562" i="3"/>
  <c r="AY562" i="3"/>
  <c r="BC562" i="3"/>
  <c r="BG562" i="3"/>
  <c r="AB562" i="3"/>
  <c r="AR562" i="3"/>
  <c r="BH562" i="3"/>
  <c r="P562" i="3"/>
  <c r="AF562" i="3"/>
  <c r="AV562" i="3"/>
  <c r="T562" i="3"/>
  <c r="AJ562" i="3"/>
  <c r="AZ562" i="3"/>
  <c r="X562" i="3"/>
  <c r="AN562" i="3"/>
  <c r="BD562" i="3"/>
  <c r="N560" i="3"/>
  <c r="R560" i="3"/>
  <c r="V560" i="3"/>
  <c r="Z560" i="3"/>
  <c r="AD560" i="3"/>
  <c r="AH560" i="3"/>
  <c r="AL560" i="3"/>
  <c r="AP560" i="3"/>
  <c r="AT560" i="3"/>
  <c r="AX560" i="3"/>
  <c r="BB560" i="3"/>
  <c r="BF560" i="3"/>
  <c r="O560" i="3"/>
  <c r="S560" i="3"/>
  <c r="W560" i="3"/>
  <c r="AA560" i="3"/>
  <c r="AE560" i="3"/>
  <c r="AI560" i="3"/>
  <c r="AM560" i="3"/>
  <c r="AQ560" i="3"/>
  <c r="AU560" i="3"/>
  <c r="AY560" i="3"/>
  <c r="BC560" i="3"/>
  <c r="BG560" i="3"/>
  <c r="P560" i="3"/>
  <c r="T560" i="3"/>
  <c r="X560" i="3"/>
  <c r="AB560" i="3"/>
  <c r="AF560" i="3"/>
  <c r="AJ560" i="3"/>
  <c r="AN560" i="3"/>
  <c r="AR560" i="3"/>
  <c r="AV560" i="3"/>
  <c r="AZ560" i="3"/>
  <c r="BD560" i="3"/>
  <c r="BH560" i="3"/>
  <c r="Q560" i="3"/>
  <c r="AG560" i="3"/>
  <c r="AW560" i="3"/>
  <c r="U560" i="3"/>
  <c r="AK560" i="3"/>
  <c r="BA560" i="3"/>
  <c r="Y560" i="3"/>
  <c r="AO560" i="3"/>
  <c r="BE560" i="3"/>
  <c r="AS560" i="3"/>
  <c r="BI560" i="3"/>
  <c r="M560" i="3"/>
  <c r="AC560" i="3"/>
  <c r="L557" i="3"/>
  <c r="L555" i="3"/>
  <c r="M553" i="3"/>
  <c r="Q553" i="3"/>
  <c r="U553" i="3"/>
  <c r="Y553" i="3"/>
  <c r="N553" i="3"/>
  <c r="R553" i="3"/>
  <c r="V553" i="3"/>
  <c r="Z553" i="3"/>
  <c r="AD553" i="3"/>
  <c r="AH553" i="3"/>
  <c r="AL553" i="3"/>
  <c r="AP553" i="3"/>
  <c r="AT553" i="3"/>
  <c r="AX553" i="3"/>
  <c r="BB553" i="3"/>
  <c r="BF553" i="3"/>
  <c r="O553" i="3"/>
  <c r="S553" i="3"/>
  <c r="W553" i="3"/>
  <c r="AA553" i="3"/>
  <c r="AE553" i="3"/>
  <c r="AI553" i="3"/>
  <c r="AM553" i="3"/>
  <c r="AQ553" i="3"/>
  <c r="AU553" i="3"/>
  <c r="AY553" i="3"/>
  <c r="BC553" i="3"/>
  <c r="BG553" i="3"/>
  <c r="AB553" i="3"/>
  <c r="AJ553" i="3"/>
  <c r="AR553" i="3"/>
  <c r="AZ553" i="3"/>
  <c r="BH553" i="3"/>
  <c r="P553" i="3"/>
  <c r="AC553" i="3"/>
  <c r="AK553" i="3"/>
  <c r="AS553" i="3"/>
  <c r="BA553" i="3"/>
  <c r="BI553" i="3"/>
  <c r="T553" i="3"/>
  <c r="AF553" i="3"/>
  <c r="AN553" i="3"/>
  <c r="AV553" i="3"/>
  <c r="BD553" i="3"/>
  <c r="AW553" i="3"/>
  <c r="X553" i="3"/>
  <c r="BE553" i="3"/>
  <c r="AG553" i="3"/>
  <c r="AO553" i="3"/>
  <c r="P551" i="3"/>
  <c r="T551" i="3"/>
  <c r="X551" i="3"/>
  <c r="AB551" i="3"/>
  <c r="AF551" i="3"/>
  <c r="AJ551" i="3"/>
  <c r="AN551" i="3"/>
  <c r="AR551" i="3"/>
  <c r="AV551" i="3"/>
  <c r="AZ551" i="3"/>
  <c r="BD551" i="3"/>
  <c r="BH551" i="3"/>
  <c r="N551" i="3"/>
  <c r="S551" i="3"/>
  <c r="Y551" i="3"/>
  <c r="AD551" i="3"/>
  <c r="AI551" i="3"/>
  <c r="AO551" i="3"/>
  <c r="AT551" i="3"/>
  <c r="AY551" i="3"/>
  <c r="BE551" i="3"/>
  <c r="O551" i="3"/>
  <c r="U551" i="3"/>
  <c r="Z551" i="3"/>
  <c r="AE551" i="3"/>
  <c r="AK551" i="3"/>
  <c r="AP551" i="3"/>
  <c r="AU551" i="3"/>
  <c r="BA551" i="3"/>
  <c r="BF551" i="3"/>
  <c r="Q551" i="3"/>
  <c r="V551" i="3"/>
  <c r="AA551" i="3"/>
  <c r="AG551" i="3"/>
  <c r="AL551" i="3"/>
  <c r="AQ551" i="3"/>
  <c r="AW551" i="3"/>
  <c r="BB551" i="3"/>
  <c r="BG551" i="3"/>
  <c r="AC551" i="3"/>
  <c r="AX551" i="3"/>
  <c r="M551" i="3"/>
  <c r="AH551" i="3"/>
  <c r="BC551" i="3"/>
  <c r="R551" i="3"/>
  <c r="AM551" i="3"/>
  <c r="BI551" i="3"/>
  <c r="W551" i="3"/>
  <c r="AS551" i="3"/>
  <c r="L548" i="3"/>
  <c r="AX722" i="3"/>
  <c r="AH722" i="3"/>
  <c r="R722" i="3"/>
  <c r="BG718" i="3"/>
  <c r="AQ718" i="3"/>
  <c r="BA710" i="3"/>
  <c r="AK710" i="3"/>
  <c r="U710" i="3"/>
  <c r="AY707" i="3"/>
  <c r="AI707" i="3"/>
  <c r="O707" i="3"/>
  <c r="P718" i="3"/>
  <c r="T718" i="3"/>
  <c r="X718" i="3"/>
  <c r="AB718" i="3"/>
  <c r="AF718" i="3"/>
  <c r="AJ718" i="3"/>
  <c r="AN718" i="3"/>
  <c r="AR718" i="3"/>
  <c r="AV718" i="3"/>
  <c r="AZ718" i="3"/>
  <c r="BD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N718" i="3"/>
  <c r="R718" i="3"/>
  <c r="V718" i="3"/>
  <c r="Z718" i="3"/>
  <c r="AD718" i="3"/>
  <c r="AH718" i="3"/>
  <c r="AL718" i="3"/>
  <c r="AP718" i="3"/>
  <c r="AT718" i="3"/>
  <c r="AX718" i="3"/>
  <c r="BB718" i="3"/>
  <c r="BF718" i="3"/>
  <c r="K712" i="3"/>
  <c r="M682" i="3"/>
  <c r="Q682" i="3"/>
  <c r="U682" i="3"/>
  <c r="Y682" i="3"/>
  <c r="AC682" i="3"/>
  <c r="AG682" i="3"/>
  <c r="AK682" i="3"/>
  <c r="AO682" i="3"/>
  <c r="AS682" i="3"/>
  <c r="AW682" i="3"/>
  <c r="BA682" i="3"/>
  <c r="BE682" i="3"/>
  <c r="BI682" i="3"/>
  <c r="N682" i="3"/>
  <c r="R682" i="3"/>
  <c r="V682" i="3"/>
  <c r="Z682" i="3"/>
  <c r="AD682" i="3"/>
  <c r="AH682" i="3"/>
  <c r="AL682" i="3"/>
  <c r="AP682" i="3"/>
  <c r="AT682" i="3"/>
  <c r="AX682" i="3"/>
  <c r="BB682" i="3"/>
  <c r="BF682" i="3"/>
  <c r="O682" i="3"/>
  <c r="S682" i="3"/>
  <c r="W682" i="3"/>
  <c r="AA682" i="3"/>
  <c r="AE682" i="3"/>
  <c r="AI682" i="3"/>
  <c r="AM682" i="3"/>
  <c r="AQ682" i="3"/>
  <c r="AU682" i="3"/>
  <c r="AY682" i="3"/>
  <c r="BC682" i="3"/>
  <c r="BG682" i="3"/>
  <c r="P682" i="3"/>
  <c r="AF682" i="3"/>
  <c r="AV682" i="3"/>
  <c r="T682" i="3"/>
  <c r="AJ682" i="3"/>
  <c r="AZ682" i="3"/>
  <c r="X682" i="3"/>
  <c r="AN682" i="3"/>
  <c r="BD682" i="3"/>
  <c r="AB682" i="3"/>
  <c r="AR682" i="3"/>
  <c r="BH682" i="3"/>
  <c r="N675" i="3"/>
  <c r="R675" i="3"/>
  <c r="V675" i="3"/>
  <c r="Z675" i="3"/>
  <c r="AD675" i="3"/>
  <c r="AH675" i="3"/>
  <c r="AL675" i="3"/>
  <c r="AP675" i="3"/>
  <c r="AT675" i="3"/>
  <c r="AX675" i="3"/>
  <c r="BB675" i="3"/>
  <c r="BF675" i="3"/>
  <c r="O675" i="3"/>
  <c r="S675" i="3"/>
  <c r="W675" i="3"/>
  <c r="AA675" i="3"/>
  <c r="AE675" i="3"/>
  <c r="AI675" i="3"/>
  <c r="AM675" i="3"/>
  <c r="AQ675" i="3"/>
  <c r="AU675" i="3"/>
  <c r="AY675" i="3"/>
  <c r="BC675" i="3"/>
  <c r="BG675" i="3"/>
  <c r="P675" i="3"/>
  <c r="T675" i="3"/>
  <c r="X675" i="3"/>
  <c r="AB675" i="3"/>
  <c r="AF675" i="3"/>
  <c r="AJ675" i="3"/>
  <c r="AN675" i="3"/>
  <c r="AR675" i="3"/>
  <c r="AV675" i="3"/>
  <c r="AZ675" i="3"/>
  <c r="BD675" i="3"/>
  <c r="BH675" i="3"/>
  <c r="M675" i="3"/>
  <c r="AC675" i="3"/>
  <c r="AS675" i="3"/>
  <c r="BI675" i="3"/>
  <c r="Q675" i="3"/>
  <c r="AG675" i="3"/>
  <c r="AW675" i="3"/>
  <c r="U675" i="3"/>
  <c r="AK675" i="3"/>
  <c r="BA675" i="3"/>
  <c r="Y675" i="3"/>
  <c r="AO675" i="3"/>
  <c r="BE675" i="3"/>
  <c r="M673" i="3"/>
  <c r="Q673" i="3"/>
  <c r="U673" i="3"/>
  <c r="Y673" i="3"/>
  <c r="AC673" i="3"/>
  <c r="AG673" i="3"/>
  <c r="AK673" i="3"/>
  <c r="AO673" i="3"/>
  <c r="AS673" i="3"/>
  <c r="AW673" i="3"/>
  <c r="BA673" i="3"/>
  <c r="BE673" i="3"/>
  <c r="BI673" i="3"/>
  <c r="N673" i="3"/>
  <c r="R673" i="3"/>
  <c r="V673" i="3"/>
  <c r="Z673" i="3"/>
  <c r="AD673" i="3"/>
  <c r="AH673" i="3"/>
  <c r="AL673" i="3"/>
  <c r="AP673" i="3"/>
  <c r="AT673" i="3"/>
  <c r="AX673" i="3"/>
  <c r="BB673" i="3"/>
  <c r="BF673" i="3"/>
  <c r="O673" i="3"/>
  <c r="S673" i="3"/>
  <c r="W673" i="3"/>
  <c r="AA673" i="3"/>
  <c r="AE673" i="3"/>
  <c r="AI673" i="3"/>
  <c r="AM673" i="3"/>
  <c r="AQ673" i="3"/>
  <c r="AU673" i="3"/>
  <c r="AY673" i="3"/>
  <c r="BC673" i="3"/>
  <c r="BG673" i="3"/>
  <c r="P673" i="3"/>
  <c r="AF673" i="3"/>
  <c r="AV673" i="3"/>
  <c r="T673" i="3"/>
  <c r="AJ673" i="3"/>
  <c r="AZ673" i="3"/>
  <c r="X673" i="3"/>
  <c r="AN673" i="3"/>
  <c r="BD673" i="3"/>
  <c r="AB673" i="3"/>
  <c r="AR673" i="3"/>
  <c r="BH673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N668" i="3"/>
  <c r="R668" i="3"/>
  <c r="V668" i="3"/>
  <c r="Z668" i="3"/>
  <c r="AD668" i="3"/>
  <c r="AH668" i="3"/>
  <c r="AL668" i="3"/>
  <c r="AP668" i="3"/>
  <c r="AT668" i="3"/>
  <c r="AX668" i="3"/>
  <c r="BB668" i="3"/>
  <c r="BF668" i="3"/>
  <c r="AA668" i="3"/>
  <c r="AQ668" i="3"/>
  <c r="BG668" i="3"/>
  <c r="O668" i="3"/>
  <c r="AE668" i="3"/>
  <c r="AU668" i="3"/>
  <c r="S668" i="3"/>
  <c r="AI668" i="3"/>
  <c r="AY668" i="3"/>
  <c r="W668" i="3"/>
  <c r="AM668" i="3"/>
  <c r="BC668" i="3"/>
  <c r="O666" i="3"/>
  <c r="S666" i="3"/>
  <c r="W666" i="3"/>
  <c r="AA666" i="3"/>
  <c r="AE666" i="3"/>
  <c r="AI666" i="3"/>
  <c r="AM666" i="3"/>
  <c r="AQ666" i="3"/>
  <c r="AU666" i="3"/>
  <c r="AY666" i="3"/>
  <c r="BC666" i="3"/>
  <c r="BG666" i="3"/>
  <c r="P666" i="3"/>
  <c r="T666" i="3"/>
  <c r="X666" i="3"/>
  <c r="AB666" i="3"/>
  <c r="AF666" i="3"/>
  <c r="AJ666" i="3"/>
  <c r="AN666" i="3"/>
  <c r="AR666" i="3"/>
  <c r="AV666" i="3"/>
  <c r="AZ666" i="3"/>
  <c r="BD666" i="3"/>
  <c r="BH666" i="3"/>
  <c r="M666" i="3"/>
  <c r="Q666" i="3"/>
  <c r="U666" i="3"/>
  <c r="Y666" i="3"/>
  <c r="AC666" i="3"/>
  <c r="AG666" i="3"/>
  <c r="AK666" i="3"/>
  <c r="AO666" i="3"/>
  <c r="AS666" i="3"/>
  <c r="AW666" i="3"/>
  <c r="BA666" i="3"/>
  <c r="BE666" i="3"/>
  <c r="BI666" i="3"/>
  <c r="N666" i="3"/>
  <c r="AD666" i="3"/>
  <c r="AT666" i="3"/>
  <c r="R666" i="3"/>
  <c r="AH666" i="3"/>
  <c r="AX666" i="3"/>
  <c r="V666" i="3"/>
  <c r="AL666" i="3"/>
  <c r="BB666" i="3"/>
  <c r="Z666" i="3"/>
  <c r="AP666" i="3"/>
  <c r="BF666" i="3"/>
  <c r="L661" i="3"/>
  <c r="P659" i="3"/>
  <c r="T659" i="3"/>
  <c r="X659" i="3"/>
  <c r="AB659" i="3"/>
  <c r="AF659" i="3"/>
  <c r="AJ659" i="3"/>
  <c r="AN659" i="3"/>
  <c r="AR659" i="3"/>
  <c r="AV659" i="3"/>
  <c r="AZ659" i="3"/>
  <c r="N659" i="3"/>
  <c r="R659" i="3"/>
  <c r="V659" i="3"/>
  <c r="Z659" i="3"/>
  <c r="AD659" i="3"/>
  <c r="AH659" i="3"/>
  <c r="AL659" i="3"/>
  <c r="AP659" i="3"/>
  <c r="AT659" i="3"/>
  <c r="AX659" i="3"/>
  <c r="BB659" i="3"/>
  <c r="BF659" i="3"/>
  <c r="O659" i="3"/>
  <c r="W659" i="3"/>
  <c r="AE659" i="3"/>
  <c r="AM659" i="3"/>
  <c r="AU659" i="3"/>
  <c r="BC659" i="3"/>
  <c r="BH659" i="3"/>
  <c r="Q659" i="3"/>
  <c r="Y659" i="3"/>
  <c r="AG659" i="3"/>
  <c r="AO659" i="3"/>
  <c r="AW659" i="3"/>
  <c r="BD659" i="3"/>
  <c r="BI659" i="3"/>
  <c r="S659" i="3"/>
  <c r="AA659" i="3"/>
  <c r="AI659" i="3"/>
  <c r="AQ659" i="3"/>
  <c r="AY659" i="3"/>
  <c r="BE659" i="3"/>
  <c r="U659" i="3"/>
  <c r="BA659" i="3"/>
  <c r="AC659" i="3"/>
  <c r="BG659" i="3"/>
  <c r="AK659" i="3"/>
  <c r="M659" i="3"/>
  <c r="AS659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O652" i="3"/>
  <c r="S652" i="3"/>
  <c r="W652" i="3"/>
  <c r="AA652" i="3"/>
  <c r="AE652" i="3"/>
  <c r="AI652" i="3"/>
  <c r="AM652" i="3"/>
  <c r="AQ652" i="3"/>
  <c r="AU652" i="3"/>
  <c r="AY652" i="3"/>
  <c r="BC652" i="3"/>
  <c r="BG652" i="3"/>
  <c r="X652" i="3"/>
  <c r="AN652" i="3"/>
  <c r="BD652" i="3"/>
  <c r="AB652" i="3"/>
  <c r="AR652" i="3"/>
  <c r="BH652" i="3"/>
  <c r="P652" i="3"/>
  <c r="AF652" i="3"/>
  <c r="AV652" i="3"/>
  <c r="AJ652" i="3"/>
  <c r="AZ652" i="3"/>
  <c r="T652" i="3"/>
  <c r="O650" i="3"/>
  <c r="S650" i="3"/>
  <c r="W650" i="3"/>
  <c r="AA650" i="3"/>
  <c r="AE650" i="3"/>
  <c r="AI650" i="3"/>
  <c r="AM650" i="3"/>
  <c r="AQ650" i="3"/>
  <c r="AU650" i="3"/>
  <c r="AY650" i="3"/>
  <c r="BC650" i="3"/>
  <c r="BG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M650" i="3"/>
  <c r="Q650" i="3"/>
  <c r="U650" i="3"/>
  <c r="Y650" i="3"/>
  <c r="AC650" i="3"/>
  <c r="AG650" i="3"/>
  <c r="AK650" i="3"/>
  <c r="AO650" i="3"/>
  <c r="AS650" i="3"/>
  <c r="AW650" i="3"/>
  <c r="BA650" i="3"/>
  <c r="BE650" i="3"/>
  <c r="BI650" i="3"/>
  <c r="N650" i="3"/>
  <c r="AD650" i="3"/>
  <c r="AT650" i="3"/>
  <c r="R650" i="3"/>
  <c r="AH650" i="3"/>
  <c r="AX650" i="3"/>
  <c r="V650" i="3"/>
  <c r="AL650" i="3"/>
  <c r="BB650" i="3"/>
  <c r="Z650" i="3"/>
  <c r="AP650" i="3"/>
  <c r="BF650" i="3"/>
  <c r="L647" i="3"/>
  <c r="L645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M643" i="3"/>
  <c r="Q643" i="3"/>
  <c r="U643" i="3"/>
  <c r="Y643" i="3"/>
  <c r="AC643" i="3"/>
  <c r="AG643" i="3"/>
  <c r="AK643" i="3"/>
  <c r="AO643" i="3"/>
  <c r="AS643" i="3"/>
  <c r="AW643" i="3"/>
  <c r="BA643" i="3"/>
  <c r="BE643" i="3"/>
  <c r="BI643" i="3"/>
  <c r="N643" i="3"/>
  <c r="AD643" i="3"/>
  <c r="AT643" i="3"/>
  <c r="R643" i="3"/>
  <c r="AH643" i="3"/>
  <c r="AX643" i="3"/>
  <c r="V643" i="3"/>
  <c r="AL643" i="3"/>
  <c r="BB643" i="3"/>
  <c r="BF643" i="3"/>
  <c r="Z643" i="3"/>
  <c r="AP643" i="3"/>
  <c r="M636" i="3"/>
  <c r="Q636" i="3"/>
  <c r="U636" i="3"/>
  <c r="Y636" i="3"/>
  <c r="AC636" i="3"/>
  <c r="AG636" i="3"/>
  <c r="AK636" i="3"/>
  <c r="AO636" i="3"/>
  <c r="AS636" i="3"/>
  <c r="AW636" i="3"/>
  <c r="BA636" i="3"/>
  <c r="BE636" i="3"/>
  <c r="BI636" i="3"/>
  <c r="N636" i="3"/>
  <c r="R636" i="3"/>
  <c r="V636" i="3"/>
  <c r="Z636" i="3"/>
  <c r="AD636" i="3"/>
  <c r="AH636" i="3"/>
  <c r="AL636" i="3"/>
  <c r="AP636" i="3"/>
  <c r="AT636" i="3"/>
  <c r="AX636" i="3"/>
  <c r="BB636" i="3"/>
  <c r="BF636" i="3"/>
  <c r="O636" i="3"/>
  <c r="S636" i="3"/>
  <c r="W636" i="3"/>
  <c r="AA636" i="3"/>
  <c r="AE636" i="3"/>
  <c r="AI636" i="3"/>
  <c r="AM636" i="3"/>
  <c r="AQ636" i="3"/>
  <c r="AU636" i="3"/>
  <c r="AY636" i="3"/>
  <c r="BC636" i="3"/>
  <c r="BG636" i="3"/>
  <c r="X636" i="3"/>
  <c r="AN636" i="3"/>
  <c r="BD636" i="3"/>
  <c r="AB636" i="3"/>
  <c r="AR636" i="3"/>
  <c r="BH636" i="3"/>
  <c r="P636" i="3"/>
  <c r="AF636" i="3"/>
  <c r="AV636" i="3"/>
  <c r="AZ636" i="3"/>
  <c r="T636" i="3"/>
  <c r="AJ636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M634" i="3"/>
  <c r="AC634" i="3"/>
  <c r="AS634" i="3"/>
  <c r="BI634" i="3"/>
  <c r="Q634" i="3"/>
  <c r="AG634" i="3"/>
  <c r="AW634" i="3"/>
  <c r="U634" i="3"/>
  <c r="AK634" i="3"/>
  <c r="BA634" i="3"/>
  <c r="Y634" i="3"/>
  <c r="AO634" i="3"/>
  <c r="BE634" i="3"/>
  <c r="M595" i="3"/>
  <c r="Q595" i="3"/>
  <c r="U595" i="3"/>
  <c r="Y595" i="3"/>
  <c r="AC595" i="3"/>
  <c r="AG595" i="3"/>
  <c r="AK595" i="3"/>
  <c r="AO595" i="3"/>
  <c r="AS595" i="3"/>
  <c r="AW595" i="3"/>
  <c r="BA595" i="3"/>
  <c r="BE595" i="3"/>
  <c r="BI595" i="3"/>
  <c r="N595" i="3"/>
  <c r="R595" i="3"/>
  <c r="V595" i="3"/>
  <c r="Z595" i="3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T595" i="3"/>
  <c r="AJ595" i="3"/>
  <c r="AZ595" i="3"/>
  <c r="X595" i="3"/>
  <c r="AN595" i="3"/>
  <c r="BD595" i="3"/>
  <c r="AB595" i="3"/>
  <c r="AR595" i="3"/>
  <c r="BH595" i="3"/>
  <c r="P595" i="3"/>
  <c r="AF595" i="3"/>
  <c r="AV595" i="3"/>
  <c r="O590" i="3"/>
  <c r="S590" i="3"/>
  <c r="W590" i="3"/>
  <c r="AA590" i="3"/>
  <c r="AE590" i="3"/>
  <c r="AI590" i="3"/>
  <c r="AM590" i="3"/>
  <c r="AQ590" i="3"/>
  <c r="AU590" i="3"/>
  <c r="AY590" i="3"/>
  <c r="BC590" i="3"/>
  <c r="BG590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N590" i="3"/>
  <c r="AD590" i="3"/>
  <c r="AT590" i="3"/>
  <c r="R590" i="3"/>
  <c r="AH590" i="3"/>
  <c r="AX590" i="3"/>
  <c r="V590" i="3"/>
  <c r="AL590" i="3"/>
  <c r="BB590" i="3"/>
  <c r="Z590" i="3"/>
  <c r="AP590" i="3"/>
  <c r="BF590" i="3"/>
  <c r="P581" i="3"/>
  <c r="T581" i="3"/>
  <c r="X581" i="3"/>
  <c r="AB581" i="3"/>
  <c r="AF581" i="3"/>
  <c r="AJ581" i="3"/>
  <c r="AN581" i="3"/>
  <c r="AR581" i="3"/>
  <c r="AV581" i="3"/>
  <c r="AZ581" i="3"/>
  <c r="BD581" i="3"/>
  <c r="BH581" i="3"/>
  <c r="M581" i="3"/>
  <c r="Q581" i="3"/>
  <c r="U581" i="3"/>
  <c r="Y581" i="3"/>
  <c r="AC581" i="3"/>
  <c r="AG581" i="3"/>
  <c r="AK581" i="3"/>
  <c r="AO581" i="3"/>
  <c r="AS581" i="3"/>
  <c r="AW581" i="3"/>
  <c r="BA581" i="3"/>
  <c r="BE581" i="3"/>
  <c r="BI581" i="3"/>
  <c r="N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AE581" i="3"/>
  <c r="AU581" i="3"/>
  <c r="S581" i="3"/>
  <c r="AI581" i="3"/>
  <c r="AY581" i="3"/>
  <c r="W581" i="3"/>
  <c r="AM581" i="3"/>
  <c r="BC581" i="3"/>
  <c r="AA581" i="3"/>
  <c r="AQ581" i="3"/>
  <c r="BG581" i="3"/>
  <c r="M579" i="3"/>
  <c r="Q579" i="3"/>
  <c r="U579" i="3"/>
  <c r="Y579" i="3"/>
  <c r="AC579" i="3"/>
  <c r="AG579" i="3"/>
  <c r="AK579" i="3"/>
  <c r="AO579" i="3"/>
  <c r="AS579" i="3"/>
  <c r="AW579" i="3"/>
  <c r="BA579" i="3"/>
  <c r="BE579" i="3"/>
  <c r="BI579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O579" i="3"/>
  <c r="S579" i="3"/>
  <c r="W579" i="3"/>
  <c r="AA579" i="3"/>
  <c r="AE579" i="3"/>
  <c r="AI579" i="3"/>
  <c r="AM579" i="3"/>
  <c r="AQ579" i="3"/>
  <c r="AU579" i="3"/>
  <c r="AY579" i="3"/>
  <c r="BC579" i="3"/>
  <c r="BG579" i="3"/>
  <c r="T579" i="3"/>
  <c r="AJ579" i="3"/>
  <c r="AZ579" i="3"/>
  <c r="X579" i="3"/>
  <c r="AN579" i="3"/>
  <c r="BD579" i="3"/>
  <c r="AB579" i="3"/>
  <c r="AR579" i="3"/>
  <c r="BH579" i="3"/>
  <c r="P579" i="3"/>
  <c r="AF579" i="3"/>
  <c r="AV579" i="3"/>
  <c r="N574" i="3"/>
  <c r="R574" i="3"/>
  <c r="V574" i="3"/>
  <c r="Z574" i="3"/>
  <c r="AD574" i="3"/>
  <c r="AH574" i="3"/>
  <c r="AL574" i="3"/>
  <c r="AP574" i="3"/>
  <c r="AT574" i="3"/>
  <c r="AX574" i="3"/>
  <c r="BB574" i="3"/>
  <c r="BF574" i="3"/>
  <c r="O574" i="3"/>
  <c r="S574" i="3"/>
  <c r="W574" i="3"/>
  <c r="AA574" i="3"/>
  <c r="AE574" i="3"/>
  <c r="AI574" i="3"/>
  <c r="AM574" i="3"/>
  <c r="AQ574" i="3"/>
  <c r="AU574" i="3"/>
  <c r="AY574" i="3"/>
  <c r="BC574" i="3"/>
  <c r="BG574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Q574" i="3"/>
  <c r="AG574" i="3"/>
  <c r="AW574" i="3"/>
  <c r="U574" i="3"/>
  <c r="AK574" i="3"/>
  <c r="BA574" i="3"/>
  <c r="Y574" i="3"/>
  <c r="AO574" i="3"/>
  <c r="BE574" i="3"/>
  <c r="BI574" i="3"/>
  <c r="M574" i="3"/>
  <c r="AC574" i="3"/>
  <c r="AS574" i="3"/>
  <c r="N572" i="3"/>
  <c r="R572" i="3"/>
  <c r="V572" i="3"/>
  <c r="Z572" i="3"/>
  <c r="AD572" i="3"/>
  <c r="AH572" i="3"/>
  <c r="AL572" i="3"/>
  <c r="AP572" i="3"/>
  <c r="AT572" i="3"/>
  <c r="AX572" i="3"/>
  <c r="BB572" i="3"/>
  <c r="BF572" i="3"/>
  <c r="O572" i="3"/>
  <c r="S572" i="3"/>
  <c r="W572" i="3"/>
  <c r="AA572" i="3"/>
  <c r="AE572" i="3"/>
  <c r="AI572" i="3"/>
  <c r="AM572" i="3"/>
  <c r="AQ572" i="3"/>
  <c r="AU572" i="3"/>
  <c r="AY572" i="3"/>
  <c r="BC572" i="3"/>
  <c r="BG572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U572" i="3"/>
  <c r="AK572" i="3"/>
  <c r="BA572" i="3"/>
  <c r="Y572" i="3"/>
  <c r="AO572" i="3"/>
  <c r="BE572" i="3"/>
  <c r="M572" i="3"/>
  <c r="AC572" i="3"/>
  <c r="AS572" i="3"/>
  <c r="BI572" i="3"/>
  <c r="AG572" i="3"/>
  <c r="AW572" i="3"/>
  <c r="Q572" i="3"/>
  <c r="L569" i="3"/>
  <c r="L567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P563" i="3"/>
  <c r="T563" i="3"/>
  <c r="X563" i="3"/>
  <c r="AB563" i="3"/>
  <c r="AF563" i="3"/>
  <c r="AJ563" i="3"/>
  <c r="AN563" i="3"/>
  <c r="AR563" i="3"/>
  <c r="AV563" i="3"/>
  <c r="AZ563" i="3"/>
  <c r="BD563" i="3"/>
  <c r="BH563" i="3"/>
  <c r="M563" i="3"/>
  <c r="Q563" i="3"/>
  <c r="U563" i="3"/>
  <c r="Y563" i="3"/>
  <c r="AC563" i="3"/>
  <c r="AG563" i="3"/>
  <c r="AK563" i="3"/>
  <c r="AO563" i="3"/>
  <c r="AS563" i="3"/>
  <c r="AW563" i="3"/>
  <c r="BA563" i="3"/>
  <c r="BE563" i="3"/>
  <c r="BI563" i="3"/>
  <c r="V563" i="3"/>
  <c r="AL563" i="3"/>
  <c r="BB563" i="3"/>
  <c r="Z563" i="3"/>
  <c r="AP563" i="3"/>
  <c r="BF563" i="3"/>
  <c r="N563" i="3"/>
  <c r="BJ563" i="3" s="1"/>
  <c r="AD563" i="3"/>
  <c r="AT563" i="3"/>
  <c r="R563" i="3"/>
  <c r="AH563" i="3"/>
  <c r="AX563" i="3"/>
  <c r="N558" i="3"/>
  <c r="R558" i="3"/>
  <c r="V558" i="3"/>
  <c r="Z558" i="3"/>
  <c r="AD558" i="3"/>
  <c r="O558" i="3"/>
  <c r="S558" i="3"/>
  <c r="W558" i="3"/>
  <c r="AA558" i="3"/>
  <c r="AE558" i="3"/>
  <c r="AI558" i="3"/>
  <c r="AM558" i="3"/>
  <c r="AQ558" i="3"/>
  <c r="AU558" i="3"/>
  <c r="AY558" i="3"/>
  <c r="BC558" i="3"/>
  <c r="BG558" i="3"/>
  <c r="P558" i="3"/>
  <c r="T558" i="3"/>
  <c r="X558" i="3"/>
  <c r="AB558" i="3"/>
  <c r="AF558" i="3"/>
  <c r="AJ558" i="3"/>
  <c r="AN558" i="3"/>
  <c r="AR558" i="3"/>
  <c r="AV558" i="3"/>
  <c r="AZ558" i="3"/>
  <c r="BD558" i="3"/>
  <c r="BH558" i="3"/>
  <c r="U558" i="3"/>
  <c r="AH558" i="3"/>
  <c r="AP558" i="3"/>
  <c r="AX558" i="3"/>
  <c r="BF558" i="3"/>
  <c r="Y558" i="3"/>
  <c r="AK558" i="3"/>
  <c r="AS558" i="3"/>
  <c r="BA558" i="3"/>
  <c r="BI558" i="3"/>
  <c r="M558" i="3"/>
  <c r="AC558" i="3"/>
  <c r="AL558" i="3"/>
  <c r="AT558" i="3"/>
  <c r="BB558" i="3"/>
  <c r="AG558" i="3"/>
  <c r="AO558" i="3"/>
  <c r="AW558" i="3"/>
  <c r="BE558" i="3"/>
  <c r="Q558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O556" i="3"/>
  <c r="S556" i="3"/>
  <c r="W556" i="3"/>
  <c r="AA556" i="3"/>
  <c r="AE556" i="3"/>
  <c r="AI556" i="3"/>
  <c r="AM556" i="3"/>
  <c r="AQ556" i="3"/>
  <c r="AU556" i="3"/>
  <c r="AY556" i="3"/>
  <c r="BC556" i="3"/>
  <c r="BG556" i="3"/>
  <c r="P556" i="3"/>
  <c r="T556" i="3"/>
  <c r="X556" i="3"/>
  <c r="AB556" i="3"/>
  <c r="AF556" i="3"/>
  <c r="AJ556" i="3"/>
  <c r="AN556" i="3"/>
  <c r="AR556" i="3"/>
  <c r="AV556" i="3"/>
  <c r="AZ556" i="3"/>
  <c r="BD556" i="3"/>
  <c r="BH556" i="3"/>
  <c r="M556" i="3"/>
  <c r="AC556" i="3"/>
  <c r="AS556" i="3"/>
  <c r="BI556" i="3"/>
  <c r="Q556" i="3"/>
  <c r="AG556" i="3"/>
  <c r="AW556" i="3"/>
  <c r="U556" i="3"/>
  <c r="AK556" i="3"/>
  <c r="BA556" i="3"/>
  <c r="Y556" i="3"/>
  <c r="AO556" i="3"/>
  <c r="BE556" i="3"/>
  <c r="K549" i="3"/>
  <c r="AT722" i="3"/>
  <c r="AD722" i="3"/>
  <c r="N722" i="3"/>
  <c r="BC718" i="3"/>
  <c r="AM718" i="3"/>
  <c r="W718" i="3"/>
  <c r="AW710" i="3"/>
  <c r="AG710" i="3"/>
  <c r="AU707" i="3"/>
  <c r="K736" i="3"/>
  <c r="L734" i="3"/>
  <c r="L736" i="3"/>
  <c r="L730" i="3"/>
  <c r="K730" i="3"/>
  <c r="L714" i="3"/>
  <c r="AV714" i="3" s="1"/>
  <c r="AC714" i="3"/>
  <c r="AS714" i="3"/>
  <c r="BI714" i="3"/>
  <c r="Z714" i="3"/>
  <c r="AP714" i="3"/>
  <c r="BF714" i="3"/>
  <c r="AA714" i="3"/>
  <c r="AQ714" i="3"/>
  <c r="BG714" i="3"/>
  <c r="N710" i="3"/>
  <c r="R710" i="3"/>
  <c r="V710" i="3"/>
  <c r="Z710" i="3"/>
  <c r="AD710" i="3"/>
  <c r="AH710" i="3"/>
  <c r="AL710" i="3"/>
  <c r="AP710" i="3"/>
  <c r="AT710" i="3"/>
  <c r="AX710" i="3"/>
  <c r="BB710" i="3"/>
  <c r="BF710" i="3"/>
  <c r="O710" i="3"/>
  <c r="S710" i="3"/>
  <c r="W710" i="3"/>
  <c r="AA710" i="3"/>
  <c r="AE710" i="3"/>
  <c r="AI710" i="3"/>
  <c r="AM710" i="3"/>
  <c r="AQ710" i="3"/>
  <c r="AU710" i="3"/>
  <c r="AY710" i="3"/>
  <c r="BC710" i="3"/>
  <c r="BG710" i="3"/>
  <c r="P710" i="3"/>
  <c r="T710" i="3"/>
  <c r="X710" i="3"/>
  <c r="AB710" i="3"/>
  <c r="AF710" i="3"/>
  <c r="AJ710" i="3"/>
  <c r="AN710" i="3"/>
  <c r="AR710" i="3"/>
  <c r="AV710" i="3"/>
  <c r="AZ710" i="3"/>
  <c r="BD710" i="3"/>
  <c r="BH710" i="3"/>
  <c r="P707" i="3"/>
  <c r="T707" i="3"/>
  <c r="X707" i="3"/>
  <c r="AB707" i="3"/>
  <c r="Q707" i="3"/>
  <c r="V707" i="3"/>
  <c r="AA707" i="3"/>
  <c r="AF707" i="3"/>
  <c r="AJ707" i="3"/>
  <c r="AN707" i="3"/>
  <c r="AR707" i="3"/>
  <c r="AV707" i="3"/>
  <c r="AZ707" i="3"/>
  <c r="BD707" i="3"/>
  <c r="BH707" i="3"/>
  <c r="M707" i="3"/>
  <c r="R707" i="3"/>
  <c r="W707" i="3"/>
  <c r="AC707" i="3"/>
  <c r="AG707" i="3"/>
  <c r="AK707" i="3"/>
  <c r="AO707" i="3"/>
  <c r="AS707" i="3"/>
  <c r="AW707" i="3"/>
  <c r="BA707" i="3"/>
  <c r="BE707" i="3"/>
  <c r="BI707" i="3"/>
  <c r="N707" i="3"/>
  <c r="S707" i="3"/>
  <c r="Y707" i="3"/>
  <c r="AD707" i="3"/>
  <c r="AH707" i="3"/>
  <c r="AL707" i="3"/>
  <c r="AP707" i="3"/>
  <c r="AT707" i="3"/>
  <c r="AX707" i="3"/>
  <c r="BB707" i="3"/>
  <c r="BF707" i="3"/>
  <c r="L705" i="3"/>
  <c r="N704" i="3"/>
  <c r="R704" i="3"/>
  <c r="V704" i="3"/>
  <c r="Z704" i="3"/>
  <c r="AD704" i="3"/>
  <c r="AH704" i="3"/>
  <c r="AL704" i="3"/>
  <c r="AP704" i="3"/>
  <c r="AT704" i="3"/>
  <c r="AX704" i="3"/>
  <c r="BB704" i="3"/>
  <c r="BF704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S704" i="3"/>
  <c r="AA704" i="3"/>
  <c r="AI704" i="3"/>
  <c r="AQ704" i="3"/>
  <c r="AY704" i="3"/>
  <c r="BG704" i="3"/>
  <c r="M704" i="3"/>
  <c r="U704" i="3"/>
  <c r="AC704" i="3"/>
  <c r="AK704" i="3"/>
  <c r="AS704" i="3"/>
  <c r="BA704" i="3"/>
  <c r="BI704" i="3"/>
  <c r="O704" i="3"/>
  <c r="W704" i="3"/>
  <c r="AE704" i="3"/>
  <c r="AM704" i="3"/>
  <c r="AU704" i="3"/>
  <c r="BC704" i="3"/>
  <c r="Q704" i="3"/>
  <c r="Y704" i="3"/>
  <c r="AG704" i="3"/>
  <c r="AO704" i="3"/>
  <c r="AW704" i="3"/>
  <c r="BE704" i="3"/>
  <c r="L702" i="3"/>
  <c r="L699" i="3"/>
  <c r="M697" i="3"/>
  <c r="Q697" i="3"/>
  <c r="U697" i="3"/>
  <c r="Y697" i="3"/>
  <c r="AC697" i="3"/>
  <c r="AG697" i="3"/>
  <c r="AK697" i="3"/>
  <c r="AO697" i="3"/>
  <c r="AS697" i="3"/>
  <c r="AW697" i="3"/>
  <c r="BA697" i="3"/>
  <c r="BE697" i="3"/>
  <c r="BI697" i="3"/>
  <c r="N697" i="3"/>
  <c r="R697" i="3"/>
  <c r="V697" i="3"/>
  <c r="Z697" i="3"/>
  <c r="AD697" i="3"/>
  <c r="AH697" i="3"/>
  <c r="AL697" i="3"/>
  <c r="AP697" i="3"/>
  <c r="AT697" i="3"/>
  <c r="AX697" i="3"/>
  <c r="BB697" i="3"/>
  <c r="BF697" i="3"/>
  <c r="O697" i="3"/>
  <c r="S697" i="3"/>
  <c r="W697" i="3"/>
  <c r="AA697" i="3"/>
  <c r="AE697" i="3"/>
  <c r="AI697" i="3"/>
  <c r="AM697" i="3"/>
  <c r="AQ697" i="3"/>
  <c r="AU697" i="3"/>
  <c r="AY697" i="3"/>
  <c r="BC697" i="3"/>
  <c r="BG697" i="3"/>
  <c r="P697" i="3"/>
  <c r="AF697" i="3"/>
  <c r="AV697" i="3"/>
  <c r="T697" i="3"/>
  <c r="AJ697" i="3"/>
  <c r="AZ697" i="3"/>
  <c r="X697" i="3"/>
  <c r="AN697" i="3"/>
  <c r="BD697" i="3"/>
  <c r="AB697" i="3"/>
  <c r="AR697" i="3"/>
  <c r="BH697" i="3"/>
  <c r="L696" i="3"/>
  <c r="P694" i="3"/>
  <c r="T694" i="3"/>
  <c r="X694" i="3"/>
  <c r="AB694" i="3"/>
  <c r="AF694" i="3"/>
  <c r="AJ694" i="3"/>
  <c r="AN694" i="3"/>
  <c r="AR694" i="3"/>
  <c r="AV694" i="3"/>
  <c r="AZ694" i="3"/>
  <c r="BD694" i="3"/>
  <c r="BH694" i="3"/>
  <c r="M694" i="3"/>
  <c r="Q694" i="3"/>
  <c r="U694" i="3"/>
  <c r="Y694" i="3"/>
  <c r="AC694" i="3"/>
  <c r="AG694" i="3"/>
  <c r="AK694" i="3"/>
  <c r="AO694" i="3"/>
  <c r="AS694" i="3"/>
  <c r="AW694" i="3"/>
  <c r="BA694" i="3"/>
  <c r="BE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S694" i="3"/>
  <c r="AI694" i="3"/>
  <c r="AY694" i="3"/>
  <c r="W694" i="3"/>
  <c r="AM694" i="3"/>
  <c r="BC694" i="3"/>
  <c r="AA694" i="3"/>
  <c r="AQ694" i="3"/>
  <c r="BG694" i="3"/>
  <c r="O694" i="3"/>
  <c r="AE694" i="3"/>
  <c r="AU694" i="3"/>
  <c r="O691" i="3"/>
  <c r="S691" i="3"/>
  <c r="W691" i="3"/>
  <c r="AA691" i="3"/>
  <c r="AE691" i="3"/>
  <c r="AI691" i="3"/>
  <c r="AM691" i="3"/>
  <c r="AQ691" i="3"/>
  <c r="AU691" i="3"/>
  <c r="AY691" i="3"/>
  <c r="BC691" i="3"/>
  <c r="BG691" i="3"/>
  <c r="P691" i="3"/>
  <c r="T691" i="3"/>
  <c r="X691" i="3"/>
  <c r="AB691" i="3"/>
  <c r="AF691" i="3"/>
  <c r="AJ691" i="3"/>
  <c r="AN691" i="3"/>
  <c r="AR691" i="3"/>
  <c r="AV691" i="3"/>
  <c r="AZ691" i="3"/>
  <c r="BD691" i="3"/>
  <c r="BH691" i="3"/>
  <c r="M691" i="3"/>
  <c r="Q691" i="3"/>
  <c r="U691" i="3"/>
  <c r="Y691" i="3"/>
  <c r="AC691" i="3"/>
  <c r="AG691" i="3"/>
  <c r="AK691" i="3"/>
  <c r="AO691" i="3"/>
  <c r="AS691" i="3"/>
  <c r="AW691" i="3"/>
  <c r="BA691" i="3"/>
  <c r="BE691" i="3"/>
  <c r="BI691" i="3"/>
  <c r="V691" i="3"/>
  <c r="AL691" i="3"/>
  <c r="BB691" i="3"/>
  <c r="Z691" i="3"/>
  <c r="AP691" i="3"/>
  <c r="BF691" i="3"/>
  <c r="N691" i="3"/>
  <c r="AD691" i="3"/>
  <c r="AT691" i="3"/>
  <c r="R691" i="3"/>
  <c r="AH691" i="3"/>
  <c r="AX691" i="3"/>
  <c r="L689" i="3"/>
  <c r="N688" i="3"/>
  <c r="R688" i="3"/>
  <c r="V688" i="3"/>
  <c r="Z688" i="3"/>
  <c r="AD688" i="3"/>
  <c r="AH688" i="3"/>
  <c r="AL688" i="3"/>
  <c r="AP688" i="3"/>
  <c r="AT688" i="3"/>
  <c r="AX688" i="3"/>
  <c r="BB688" i="3"/>
  <c r="BF688" i="3"/>
  <c r="O688" i="3"/>
  <c r="S688" i="3"/>
  <c r="W688" i="3"/>
  <c r="AA688" i="3"/>
  <c r="AE688" i="3"/>
  <c r="AI688" i="3"/>
  <c r="AM688" i="3"/>
  <c r="AQ688" i="3"/>
  <c r="AU688" i="3"/>
  <c r="AY688" i="3"/>
  <c r="BC688" i="3"/>
  <c r="BG688" i="3"/>
  <c r="P688" i="3"/>
  <c r="T688" i="3"/>
  <c r="X688" i="3"/>
  <c r="AB688" i="3"/>
  <c r="AF688" i="3"/>
  <c r="AJ688" i="3"/>
  <c r="AN688" i="3"/>
  <c r="AR688" i="3"/>
  <c r="AV688" i="3"/>
  <c r="AZ688" i="3"/>
  <c r="BD688" i="3"/>
  <c r="BH688" i="3"/>
  <c r="Y688" i="3"/>
  <c r="AO688" i="3"/>
  <c r="BE688" i="3"/>
  <c r="M688" i="3"/>
  <c r="AC688" i="3"/>
  <c r="AS688" i="3"/>
  <c r="BI688" i="3"/>
  <c r="Q688" i="3"/>
  <c r="AG688" i="3"/>
  <c r="AW688" i="3"/>
  <c r="U688" i="3"/>
  <c r="AK688" i="3"/>
  <c r="BA688" i="3"/>
  <c r="L678" i="3"/>
  <c r="K678" i="3"/>
  <c r="K671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O664" i="3"/>
  <c r="S664" i="3"/>
  <c r="W664" i="3"/>
  <c r="AA664" i="3"/>
  <c r="AE664" i="3"/>
  <c r="AI664" i="3"/>
  <c r="AM664" i="3"/>
  <c r="AQ664" i="3"/>
  <c r="AU664" i="3"/>
  <c r="AY664" i="3"/>
  <c r="BC664" i="3"/>
  <c r="BG664" i="3"/>
  <c r="P664" i="3"/>
  <c r="T664" i="3"/>
  <c r="X664" i="3"/>
  <c r="AB664" i="3"/>
  <c r="AF664" i="3"/>
  <c r="AJ664" i="3"/>
  <c r="AN664" i="3"/>
  <c r="AR664" i="3"/>
  <c r="AV664" i="3"/>
  <c r="AZ664" i="3"/>
  <c r="BD664" i="3"/>
  <c r="BH664" i="3"/>
  <c r="Q664" i="3"/>
  <c r="BJ664" i="3" s="1"/>
  <c r="AG664" i="3"/>
  <c r="AW664" i="3"/>
  <c r="U664" i="3"/>
  <c r="AK664" i="3"/>
  <c r="BA664" i="3"/>
  <c r="Y664" i="3"/>
  <c r="AO664" i="3"/>
  <c r="BE664" i="3"/>
  <c r="M664" i="3"/>
  <c r="AC664" i="3"/>
  <c r="AS664" i="3"/>
  <c r="BI664" i="3"/>
  <c r="L657" i="3"/>
  <c r="Y657" i="3" s="1"/>
  <c r="M648" i="3"/>
  <c r="Q648" i="3"/>
  <c r="U648" i="3"/>
  <c r="Y648" i="3"/>
  <c r="AC648" i="3"/>
  <c r="AG648" i="3"/>
  <c r="AK648" i="3"/>
  <c r="AO648" i="3"/>
  <c r="AS648" i="3"/>
  <c r="AW648" i="3"/>
  <c r="BA648" i="3"/>
  <c r="BE648" i="3"/>
  <c r="BI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S648" i="3"/>
  <c r="W648" i="3"/>
  <c r="AA648" i="3"/>
  <c r="AE648" i="3"/>
  <c r="AI648" i="3"/>
  <c r="AM648" i="3"/>
  <c r="AQ648" i="3"/>
  <c r="AU648" i="3"/>
  <c r="AY648" i="3"/>
  <c r="BC648" i="3"/>
  <c r="BG648" i="3"/>
  <c r="X648" i="3"/>
  <c r="AN648" i="3"/>
  <c r="BD648" i="3"/>
  <c r="AB648" i="3"/>
  <c r="AR648" i="3"/>
  <c r="BH648" i="3"/>
  <c r="P648" i="3"/>
  <c r="AF648" i="3"/>
  <c r="AV648" i="3"/>
  <c r="AZ648" i="3"/>
  <c r="T648" i="3"/>
  <c r="AJ648" i="3"/>
  <c r="L641" i="3"/>
  <c r="T641" i="3" s="1"/>
  <c r="M632" i="3"/>
  <c r="Q632" i="3"/>
  <c r="U632" i="3"/>
  <c r="Y632" i="3"/>
  <c r="AC632" i="3"/>
  <c r="AG632" i="3"/>
  <c r="AK632" i="3"/>
  <c r="AO632" i="3"/>
  <c r="AS632" i="3"/>
  <c r="AW632" i="3"/>
  <c r="BA632" i="3"/>
  <c r="BE632" i="3"/>
  <c r="BI632" i="3"/>
  <c r="N632" i="3"/>
  <c r="R632" i="3"/>
  <c r="V632" i="3"/>
  <c r="Z632" i="3"/>
  <c r="AD632" i="3"/>
  <c r="AH632" i="3"/>
  <c r="AL632" i="3"/>
  <c r="AP632" i="3"/>
  <c r="AT632" i="3"/>
  <c r="AX632" i="3"/>
  <c r="BB632" i="3"/>
  <c r="BF632" i="3"/>
  <c r="O632" i="3"/>
  <c r="S632" i="3"/>
  <c r="W632" i="3"/>
  <c r="AA632" i="3"/>
  <c r="AE632" i="3"/>
  <c r="AI632" i="3"/>
  <c r="AM632" i="3"/>
  <c r="AQ632" i="3"/>
  <c r="AU632" i="3"/>
  <c r="AY632" i="3"/>
  <c r="BC632" i="3"/>
  <c r="BG632" i="3"/>
  <c r="P632" i="3"/>
  <c r="AF632" i="3"/>
  <c r="AV632" i="3"/>
  <c r="T632" i="3"/>
  <c r="AJ632" i="3"/>
  <c r="AZ632" i="3"/>
  <c r="X632" i="3"/>
  <c r="AN632" i="3"/>
  <c r="BD632" i="3"/>
  <c r="BH632" i="3"/>
  <c r="AB632" i="3"/>
  <c r="AR632" i="3"/>
  <c r="N586" i="3"/>
  <c r="R586" i="3"/>
  <c r="O586" i="3"/>
  <c r="S586" i="3"/>
  <c r="W586" i="3"/>
  <c r="AA586" i="3"/>
  <c r="AE586" i="3"/>
  <c r="AI586" i="3"/>
  <c r="AM586" i="3"/>
  <c r="AQ586" i="3"/>
  <c r="AU586" i="3"/>
  <c r="AY586" i="3"/>
  <c r="BC586" i="3"/>
  <c r="P586" i="3"/>
  <c r="T586" i="3"/>
  <c r="X586" i="3"/>
  <c r="AB586" i="3"/>
  <c r="AF586" i="3"/>
  <c r="AJ586" i="3"/>
  <c r="AN586" i="3"/>
  <c r="AR586" i="3"/>
  <c r="U586" i="3"/>
  <c r="AC586" i="3"/>
  <c r="AK586" i="3"/>
  <c r="AS586" i="3"/>
  <c r="AX586" i="3"/>
  <c r="BD586" i="3"/>
  <c r="BH586" i="3"/>
  <c r="V586" i="3"/>
  <c r="AD586" i="3"/>
  <c r="AL586" i="3"/>
  <c r="AT586" i="3"/>
  <c r="AZ586" i="3"/>
  <c r="BE586" i="3"/>
  <c r="BI586" i="3"/>
  <c r="M586" i="3"/>
  <c r="Y586" i="3"/>
  <c r="AG586" i="3"/>
  <c r="AO586" i="3"/>
  <c r="AV586" i="3"/>
  <c r="BA586" i="3"/>
  <c r="BF586" i="3"/>
  <c r="Z586" i="3"/>
  <c r="BB586" i="3"/>
  <c r="AH586" i="3"/>
  <c r="BG586" i="3"/>
  <c r="AP586" i="3"/>
  <c r="Q586" i="3"/>
  <c r="AW586" i="3"/>
  <c r="O570" i="3"/>
  <c r="S570" i="3"/>
  <c r="W570" i="3"/>
  <c r="AA570" i="3"/>
  <c r="AE570" i="3"/>
  <c r="AI570" i="3"/>
  <c r="AM570" i="3"/>
  <c r="AQ570" i="3"/>
  <c r="AU570" i="3"/>
  <c r="AY570" i="3"/>
  <c r="BC570" i="3"/>
  <c r="BG570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Z570" i="3"/>
  <c r="AP570" i="3"/>
  <c r="BF570" i="3"/>
  <c r="N570" i="3"/>
  <c r="AD570" i="3"/>
  <c r="AT570" i="3"/>
  <c r="R570" i="3"/>
  <c r="AH570" i="3"/>
  <c r="AX570" i="3"/>
  <c r="V570" i="3"/>
  <c r="AL570" i="3"/>
  <c r="BB570" i="3"/>
  <c r="L565" i="3"/>
  <c r="Q565" i="3" s="1"/>
  <c r="O554" i="3"/>
  <c r="S554" i="3"/>
  <c r="W554" i="3"/>
  <c r="AA554" i="3"/>
  <c r="AE554" i="3"/>
  <c r="AI554" i="3"/>
  <c r="AM554" i="3"/>
  <c r="AQ554" i="3"/>
  <c r="AU554" i="3"/>
  <c r="AY554" i="3"/>
  <c r="BC554" i="3"/>
  <c r="BG554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Q554" i="3"/>
  <c r="Y554" i="3"/>
  <c r="AG554" i="3"/>
  <c r="AO554" i="3"/>
  <c r="AW554" i="3"/>
  <c r="BE554" i="3"/>
  <c r="R554" i="3"/>
  <c r="Z554" i="3"/>
  <c r="AH554" i="3"/>
  <c r="AP554" i="3"/>
  <c r="AX554" i="3"/>
  <c r="BF554" i="3"/>
  <c r="M554" i="3"/>
  <c r="U554" i="3"/>
  <c r="AC554" i="3"/>
  <c r="AK554" i="3"/>
  <c r="AS554" i="3"/>
  <c r="BA554" i="3"/>
  <c r="BI554" i="3"/>
  <c r="AD554" i="3"/>
  <c r="AL554" i="3"/>
  <c r="N554" i="3"/>
  <c r="AT554" i="3"/>
  <c r="V554" i="3"/>
  <c r="BB554" i="3"/>
  <c r="BC734" i="3"/>
  <c r="AM734" i="3"/>
  <c r="BF722" i="3"/>
  <c r="AP722" i="3"/>
  <c r="Z722" i="3"/>
  <c r="AY718" i="3"/>
  <c r="AI718" i="3"/>
  <c r="S718" i="3"/>
  <c r="BH714" i="3"/>
  <c r="AR714" i="3"/>
  <c r="AB714" i="3"/>
  <c r="BI710" i="3"/>
  <c r="AS710" i="3"/>
  <c r="AC710" i="3"/>
  <c r="M710" i="3"/>
  <c r="BG707" i="3"/>
  <c r="AQ707" i="3"/>
  <c r="Z707" i="3"/>
  <c r="P734" i="3"/>
  <c r="T734" i="3"/>
  <c r="X734" i="3"/>
  <c r="AB734" i="3"/>
  <c r="AF734" i="3"/>
  <c r="AJ734" i="3"/>
  <c r="AN734" i="3"/>
  <c r="AR734" i="3"/>
  <c r="AV734" i="3"/>
  <c r="AZ734" i="3"/>
  <c r="BD734" i="3"/>
  <c r="BH734" i="3"/>
  <c r="M734" i="3"/>
  <c r="Q734" i="3"/>
  <c r="U734" i="3"/>
  <c r="Y734" i="3"/>
  <c r="AC734" i="3"/>
  <c r="AG734" i="3"/>
  <c r="AK734" i="3"/>
  <c r="AO734" i="3"/>
  <c r="AS734" i="3"/>
  <c r="AW734" i="3"/>
  <c r="BA734" i="3"/>
  <c r="BE734" i="3"/>
  <c r="BI734" i="3"/>
  <c r="N734" i="3"/>
  <c r="R734" i="3"/>
  <c r="V734" i="3"/>
  <c r="Z734" i="3"/>
  <c r="AD734" i="3"/>
  <c r="AH734" i="3"/>
  <c r="AL734" i="3"/>
  <c r="AP734" i="3"/>
  <c r="AT734" i="3"/>
  <c r="AX734" i="3"/>
  <c r="BB734" i="3"/>
  <c r="BF734" i="3"/>
  <c r="K724" i="3"/>
  <c r="K735" i="3"/>
  <c r="L726" i="3"/>
  <c r="K726" i="3"/>
  <c r="K720" i="3"/>
  <c r="K719" i="3"/>
  <c r="L709" i="3"/>
  <c r="K708" i="3"/>
  <c r="L706" i="3"/>
  <c r="Z706" i="3" s="1"/>
  <c r="L703" i="3"/>
  <c r="AH703" i="3" s="1"/>
  <c r="L700" i="3"/>
  <c r="L693" i="3"/>
  <c r="AO693" i="3" s="1"/>
  <c r="K692" i="3"/>
  <c r="L690" i="3"/>
  <c r="X690" i="3" s="1"/>
  <c r="L687" i="3"/>
  <c r="L685" i="3"/>
  <c r="K676" i="3"/>
  <c r="K674" i="3"/>
  <c r="L671" i="3"/>
  <c r="L669" i="3"/>
  <c r="Z669" i="3" s="1"/>
  <c r="K667" i="3"/>
  <c r="K665" i="3"/>
  <c r="K660" i="3"/>
  <c r="K658" i="3"/>
  <c r="L655" i="3"/>
  <c r="AA655" i="3" s="1"/>
  <c r="L653" i="3"/>
  <c r="W653" i="3" s="1"/>
  <c r="K651" i="3"/>
  <c r="K649" i="3"/>
  <c r="K644" i="3"/>
  <c r="K642" i="3"/>
  <c r="L639" i="3"/>
  <c r="W639" i="3" s="1"/>
  <c r="L637" i="3"/>
  <c r="T637" i="3" s="1"/>
  <c r="K635" i="3"/>
  <c r="K633" i="3"/>
  <c r="K628" i="3"/>
  <c r="L623" i="3"/>
  <c r="K612" i="3"/>
  <c r="L607" i="3"/>
  <c r="K598" i="3"/>
  <c r="K596" i="3"/>
  <c r="L591" i="3"/>
  <c r="U591" i="3" s="1"/>
  <c r="K589" i="3"/>
  <c r="K587" i="3"/>
  <c r="L584" i="3"/>
  <c r="M584" i="3" s="1"/>
  <c r="K582" i="3"/>
  <c r="K580" i="3"/>
  <c r="L577" i="3"/>
  <c r="Y577" i="3" s="1"/>
  <c r="L575" i="3"/>
  <c r="U575" i="3" s="1"/>
  <c r="K573" i="3"/>
  <c r="K571" i="3"/>
  <c r="L568" i="3"/>
  <c r="N568" i="3" s="1"/>
  <c r="K566" i="3"/>
  <c r="K564" i="3"/>
  <c r="L561" i="3"/>
  <c r="X561" i="3" s="1"/>
  <c r="L559" i="3"/>
  <c r="R559" i="3" s="1"/>
  <c r="K557" i="3"/>
  <c r="K555" i="3"/>
  <c r="L552" i="3"/>
  <c r="Z552" i="3" s="1"/>
  <c r="K550" i="3"/>
  <c r="P548" i="3"/>
  <c r="T548" i="3"/>
  <c r="BM548" i="3" s="1"/>
  <c r="X548" i="3"/>
  <c r="AB548" i="3"/>
  <c r="AF548" i="3"/>
  <c r="AJ548" i="3"/>
  <c r="AN548" i="3"/>
  <c r="AR548" i="3"/>
  <c r="AV548" i="3"/>
  <c r="AZ548" i="3"/>
  <c r="BD548" i="3"/>
  <c r="BH548" i="3"/>
  <c r="M548" i="3"/>
  <c r="Q548" i="3"/>
  <c r="U548" i="3"/>
  <c r="Y548" i="3"/>
  <c r="AC548" i="3"/>
  <c r="AG548" i="3"/>
  <c r="AK548" i="3"/>
  <c r="AO548" i="3"/>
  <c r="AS548" i="3"/>
  <c r="AW548" i="3"/>
  <c r="BA548" i="3"/>
  <c r="BE548" i="3"/>
  <c r="BI548" i="3"/>
  <c r="R548" i="3"/>
  <c r="Z548" i="3"/>
  <c r="AH548" i="3"/>
  <c r="AP548" i="3"/>
  <c r="AX548" i="3"/>
  <c r="BF548" i="3"/>
  <c r="S548" i="3"/>
  <c r="AA548" i="3"/>
  <c r="AI548" i="3"/>
  <c r="AQ548" i="3"/>
  <c r="AY548" i="3"/>
  <c r="BG548" i="3"/>
  <c r="N548" i="3"/>
  <c r="BJ548" i="3" s="1"/>
  <c r="V548" i="3"/>
  <c r="AD548" i="3"/>
  <c r="AL548" i="3"/>
  <c r="AT548" i="3"/>
  <c r="BB548" i="3"/>
  <c r="O548" i="3"/>
  <c r="AU548" i="3"/>
  <c r="W548" i="3"/>
  <c r="BC548" i="3"/>
  <c r="AE548" i="3"/>
  <c r="AM548" i="3"/>
  <c r="K546" i="3"/>
  <c r="AY734" i="3"/>
  <c r="BK734" i="3" s="1"/>
  <c r="AI734" i="3"/>
  <c r="S734" i="3"/>
  <c r="BB722" i="3"/>
  <c r="AL722" i="3"/>
  <c r="V722" i="3"/>
  <c r="AU718" i="3"/>
  <c r="AE718" i="3"/>
  <c r="O718" i="3"/>
  <c r="BD714" i="3"/>
  <c r="AN714" i="3"/>
  <c r="X714" i="3"/>
  <c r="BE710" i="3"/>
  <c r="AO710" i="3"/>
  <c r="Y710" i="3"/>
  <c r="BI709" i="3"/>
  <c r="AS709" i="3"/>
  <c r="AC709" i="3"/>
  <c r="M709" i="3"/>
  <c r="BC707" i="3"/>
  <c r="AM707" i="3"/>
  <c r="U707" i="3"/>
  <c r="Q706" i="3"/>
  <c r="L547" i="3"/>
  <c r="R547" i="3" s="1"/>
  <c r="BN704" i="3"/>
  <c r="BK704" i="3"/>
  <c r="BK722" i="3"/>
  <c r="BK718" i="3"/>
  <c r="BJ701" i="3"/>
  <c r="BJ675" i="3"/>
  <c r="BM675" i="3"/>
  <c r="BL675" i="3"/>
  <c r="BN675" i="3"/>
  <c r="BJ673" i="3"/>
  <c r="BM673" i="3"/>
  <c r="BL673" i="3"/>
  <c r="BN673" i="3"/>
  <c r="BL672" i="3"/>
  <c r="BJ672" i="3"/>
  <c r="BM701" i="3"/>
  <c r="BM698" i="3"/>
  <c r="BK675" i="3"/>
  <c r="BK673" i="3"/>
  <c r="BL701" i="3"/>
  <c r="BN698" i="3"/>
  <c r="BK698" i="3"/>
  <c r="BJ697" i="3"/>
  <c r="BM697" i="3"/>
  <c r="BL697" i="3"/>
  <c r="BN697" i="3"/>
  <c r="BJ695" i="3"/>
  <c r="BM695" i="3"/>
  <c r="BL695" i="3"/>
  <c r="BN695" i="3"/>
  <c r="BL694" i="3"/>
  <c r="BJ694" i="3"/>
  <c r="BN694" i="3"/>
  <c r="BK694" i="3"/>
  <c r="BJ691" i="3"/>
  <c r="BM691" i="3"/>
  <c r="BL691" i="3"/>
  <c r="BN691" i="3"/>
  <c r="BL688" i="3"/>
  <c r="BJ688" i="3"/>
  <c r="BN688" i="3"/>
  <c r="BK688" i="3"/>
  <c r="BL682" i="3"/>
  <c r="BJ682" i="3"/>
  <c r="BN682" i="3"/>
  <c r="BK682" i="3"/>
  <c r="BJ666" i="3"/>
  <c r="BN666" i="3"/>
  <c r="BK663" i="3"/>
  <c r="BM652" i="3"/>
  <c r="BJ636" i="3"/>
  <c r="BM634" i="3"/>
  <c r="BJ632" i="3"/>
  <c r="BN632" i="3"/>
  <c r="BK632" i="3"/>
  <c r="BM666" i="3"/>
  <c r="BN663" i="3"/>
  <c r="BK652" i="3"/>
  <c r="BM636" i="3"/>
  <c r="BN636" i="3"/>
  <c r="BM632" i="3"/>
  <c r="BL576" i="3"/>
  <c r="BM576" i="3"/>
  <c r="BJ576" i="3"/>
  <c r="BN576" i="3"/>
  <c r="BK576" i="3"/>
  <c r="BL558" i="3"/>
  <c r="BM558" i="3"/>
  <c r="BJ558" i="3"/>
  <c r="BN558" i="3"/>
  <c r="BK558" i="3"/>
  <c r="BK672" i="3"/>
  <c r="BM664" i="3"/>
  <c r="BL663" i="3"/>
  <c r="BK659" i="3"/>
  <c r="BM656" i="3"/>
  <c r="BJ650" i="3"/>
  <c r="BL643" i="3"/>
  <c r="BJ640" i="3"/>
  <c r="BJ668" i="3"/>
  <c r="BN668" i="3"/>
  <c r="BK666" i="3"/>
  <c r="BJ652" i="3"/>
  <c r="BM650" i="3"/>
  <c r="BK643" i="3"/>
  <c r="BM640" i="3"/>
  <c r="BJ634" i="3"/>
  <c r="BK599" i="3"/>
  <c r="BM599" i="3"/>
  <c r="BL599" i="3"/>
  <c r="BM590" i="3"/>
  <c r="BJ590" i="3"/>
  <c r="BN590" i="3"/>
  <c r="BK590" i="3"/>
  <c r="BK583" i="3"/>
  <c r="BM583" i="3"/>
  <c r="BL583" i="3"/>
  <c r="BM574" i="3"/>
  <c r="BJ574" i="3"/>
  <c r="BN574" i="3"/>
  <c r="BK574" i="3"/>
  <c r="BM553" i="3"/>
  <c r="BL553" i="3"/>
  <c r="BK581" i="3"/>
  <c r="BM581" i="3"/>
  <c r="BL581" i="3"/>
  <c r="BM572" i="3"/>
  <c r="BJ572" i="3"/>
  <c r="BN572" i="3"/>
  <c r="BK572" i="3"/>
  <c r="BK551" i="3"/>
  <c r="BM551" i="3"/>
  <c r="BL551" i="3"/>
  <c r="BK595" i="3"/>
  <c r="BM595" i="3"/>
  <c r="BL595" i="3"/>
  <c r="BM594" i="3"/>
  <c r="BJ594" i="3"/>
  <c r="BN594" i="3"/>
  <c r="BK594" i="3"/>
  <c r="BM586" i="3"/>
  <c r="BJ586" i="3"/>
  <c r="BN586" i="3"/>
  <c r="BK586" i="3"/>
  <c r="BK579" i="3"/>
  <c r="BM579" i="3"/>
  <c r="BL579" i="3"/>
  <c r="BM578" i="3"/>
  <c r="BJ578" i="3"/>
  <c r="BN578" i="3"/>
  <c r="BK578" i="3"/>
  <c r="BM570" i="3"/>
  <c r="BJ570" i="3"/>
  <c r="BN570" i="3"/>
  <c r="BK570" i="3"/>
  <c r="BM560" i="3"/>
  <c r="BJ560" i="3"/>
  <c r="BN560" i="3"/>
  <c r="BK560" i="3"/>
  <c r="BN548" i="3"/>
  <c r="BK548" i="3"/>
  <c r="L727" i="3"/>
  <c r="L723" i="3"/>
  <c r="BH723" i="3" s="1"/>
  <c r="L719" i="3"/>
  <c r="L715" i="3"/>
  <c r="AD715" i="3" s="1"/>
  <c r="L711" i="3"/>
  <c r="L662" i="3"/>
  <c r="T662" i="3" s="1"/>
  <c r="L646" i="3"/>
  <c r="N646" i="3" s="1"/>
  <c r="L732" i="3"/>
  <c r="L728" i="3"/>
  <c r="L724" i="3"/>
  <c r="L720" i="3"/>
  <c r="L716" i="3"/>
  <c r="L712" i="3"/>
  <c r="L683" i="3"/>
  <c r="L731" i="3"/>
  <c r="AV731" i="3" s="1"/>
  <c r="L733" i="3"/>
  <c r="BI733" i="3" s="1"/>
  <c r="L729" i="3"/>
  <c r="L725" i="3"/>
  <c r="L721" i="3"/>
  <c r="AY721" i="3" s="1"/>
  <c r="L717" i="3"/>
  <c r="Z717" i="3" s="1"/>
  <c r="L713" i="3"/>
  <c r="L686" i="3"/>
  <c r="L679" i="3"/>
  <c r="L670" i="3"/>
  <c r="L654" i="3"/>
  <c r="L638" i="3"/>
  <c r="K687" i="3"/>
  <c r="K683" i="3"/>
  <c r="K679" i="3"/>
  <c r="L628" i="3"/>
  <c r="L625" i="3"/>
  <c r="AB625" i="3" s="1"/>
  <c r="L620" i="3"/>
  <c r="X620" i="3" s="1"/>
  <c r="L617" i="3"/>
  <c r="L612" i="3"/>
  <c r="L609" i="3"/>
  <c r="Q609" i="3" s="1"/>
  <c r="L604" i="3"/>
  <c r="R604" i="3" s="1"/>
  <c r="L601" i="3"/>
  <c r="L596" i="3"/>
  <c r="L593" i="3"/>
  <c r="Y593" i="3" s="1"/>
  <c r="L588" i="3"/>
  <c r="S588" i="3" s="1"/>
  <c r="L585" i="3"/>
  <c r="K684" i="3"/>
  <c r="K680" i="3"/>
  <c r="L629" i="3"/>
  <c r="K629" i="3"/>
  <c r="K621" i="3"/>
  <c r="K613" i="3"/>
  <c r="K605" i="3"/>
  <c r="K685" i="3"/>
  <c r="K681" i="3"/>
  <c r="K677" i="3"/>
  <c r="L624" i="3"/>
  <c r="L621" i="3"/>
  <c r="L616" i="3"/>
  <c r="W616" i="3" s="1"/>
  <c r="L613" i="3"/>
  <c r="L608" i="3"/>
  <c r="L605" i="3"/>
  <c r="L600" i="3"/>
  <c r="N600" i="3" s="1"/>
  <c r="L597" i="3"/>
  <c r="M597" i="3" s="1"/>
  <c r="L592" i="3"/>
  <c r="L589" i="3"/>
  <c r="K630" i="3"/>
  <c r="K626" i="3"/>
  <c r="K622" i="3"/>
  <c r="K618" i="3"/>
  <c r="K614" i="3"/>
  <c r="K610" i="3"/>
  <c r="K606" i="3"/>
  <c r="K602" i="3"/>
  <c r="K631" i="3"/>
  <c r="K627" i="3"/>
  <c r="K623" i="3"/>
  <c r="K619" i="3"/>
  <c r="K615" i="3"/>
  <c r="K611" i="3"/>
  <c r="K607" i="3"/>
  <c r="K603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K534" i="3" l="1"/>
  <c r="L475" i="3"/>
  <c r="L387" i="3"/>
  <c r="L379" i="3"/>
  <c r="BL554" i="3"/>
  <c r="BM648" i="3"/>
  <c r="BM704" i="3"/>
  <c r="BJ704" i="3"/>
  <c r="BJ707" i="3"/>
  <c r="BL707" i="3"/>
  <c r="BL562" i="3"/>
  <c r="BJ562" i="3"/>
  <c r="AW706" i="3"/>
  <c r="BL632" i="3"/>
  <c r="BL648" i="3"/>
  <c r="BJ648" i="3"/>
  <c r="BC714" i="3"/>
  <c r="AM714" i="3"/>
  <c r="W714" i="3"/>
  <c r="BB714" i="3"/>
  <c r="AL714" i="3"/>
  <c r="V714" i="3"/>
  <c r="BE714" i="3"/>
  <c r="AO714" i="3"/>
  <c r="Y714" i="3"/>
  <c r="AF714" i="3"/>
  <c r="L471" i="3"/>
  <c r="L409" i="3"/>
  <c r="L407" i="3"/>
  <c r="L405" i="3"/>
  <c r="L403" i="3"/>
  <c r="L377" i="3"/>
  <c r="L375" i="3"/>
  <c r="L373" i="3"/>
  <c r="L369" i="3"/>
  <c r="L365" i="3"/>
  <c r="L361" i="3"/>
  <c r="BM710" i="3"/>
  <c r="AY714" i="3"/>
  <c r="AI714" i="3"/>
  <c r="S714" i="3"/>
  <c r="AX714" i="3"/>
  <c r="AH714" i="3"/>
  <c r="R714" i="3"/>
  <c r="BA714" i="3"/>
  <c r="AK714" i="3"/>
  <c r="U714" i="3"/>
  <c r="BM563" i="3"/>
  <c r="BK636" i="3"/>
  <c r="BJ554" i="3"/>
  <c r="BM554" i="3"/>
  <c r="BN664" i="3"/>
  <c r="BL704" i="3"/>
  <c r="BM707" i="3"/>
  <c r="BL710" i="3"/>
  <c r="BJ710" i="3"/>
  <c r="AU714" i="3"/>
  <c r="AE714" i="3"/>
  <c r="O714" i="3"/>
  <c r="AT714" i="3"/>
  <c r="AD714" i="3"/>
  <c r="N714" i="3"/>
  <c r="AW714" i="3"/>
  <c r="AG714" i="3"/>
  <c r="Q714" i="3"/>
  <c r="BL563" i="3"/>
  <c r="BM562" i="3"/>
  <c r="L533" i="3"/>
  <c r="K526" i="3"/>
  <c r="L525" i="3"/>
  <c r="K524" i="3"/>
  <c r="K522" i="3"/>
  <c r="K520" i="3"/>
  <c r="L459" i="3"/>
  <c r="M603" i="3"/>
  <c r="Q603" i="3"/>
  <c r="U603" i="3"/>
  <c r="Y603" i="3"/>
  <c r="AC603" i="3"/>
  <c r="AG603" i="3"/>
  <c r="AK603" i="3"/>
  <c r="AO603" i="3"/>
  <c r="AS603" i="3"/>
  <c r="AW603" i="3"/>
  <c r="BA603" i="3"/>
  <c r="BE603" i="3"/>
  <c r="BI603" i="3"/>
  <c r="N603" i="3"/>
  <c r="R603" i="3"/>
  <c r="V603" i="3"/>
  <c r="Z603" i="3"/>
  <c r="AD603" i="3"/>
  <c r="AH603" i="3"/>
  <c r="AL603" i="3"/>
  <c r="AP603" i="3"/>
  <c r="AT603" i="3"/>
  <c r="AX603" i="3"/>
  <c r="BB603" i="3"/>
  <c r="BF603" i="3"/>
  <c r="O603" i="3"/>
  <c r="S603" i="3"/>
  <c r="W603" i="3"/>
  <c r="AA603" i="3"/>
  <c r="AE603" i="3"/>
  <c r="AI603" i="3"/>
  <c r="AM603" i="3"/>
  <c r="AQ603" i="3"/>
  <c r="AU603" i="3"/>
  <c r="AY603" i="3"/>
  <c r="BC603" i="3"/>
  <c r="BG603" i="3"/>
  <c r="T603" i="3"/>
  <c r="AJ603" i="3"/>
  <c r="AZ603" i="3"/>
  <c r="X603" i="3"/>
  <c r="AN603" i="3"/>
  <c r="BD603" i="3"/>
  <c r="AB603" i="3"/>
  <c r="AR603" i="3"/>
  <c r="BH603" i="3"/>
  <c r="P603" i="3"/>
  <c r="AF603" i="3"/>
  <c r="AV603" i="3"/>
  <c r="M619" i="3"/>
  <c r="Q619" i="3"/>
  <c r="U619" i="3"/>
  <c r="Y619" i="3"/>
  <c r="AC619" i="3"/>
  <c r="AG619" i="3"/>
  <c r="AK619" i="3"/>
  <c r="AO619" i="3"/>
  <c r="AS619" i="3"/>
  <c r="AW619" i="3"/>
  <c r="BA619" i="3"/>
  <c r="BE619" i="3"/>
  <c r="BI619" i="3"/>
  <c r="N619" i="3"/>
  <c r="R619" i="3"/>
  <c r="V619" i="3"/>
  <c r="Z619" i="3"/>
  <c r="AD619" i="3"/>
  <c r="AH619" i="3"/>
  <c r="AL619" i="3"/>
  <c r="AP619" i="3"/>
  <c r="AT619" i="3"/>
  <c r="AX619" i="3"/>
  <c r="BB619" i="3"/>
  <c r="BF619" i="3"/>
  <c r="O619" i="3"/>
  <c r="S619" i="3"/>
  <c r="W619" i="3"/>
  <c r="AA619" i="3"/>
  <c r="AE619" i="3"/>
  <c r="AI619" i="3"/>
  <c r="AM619" i="3"/>
  <c r="AQ619" i="3"/>
  <c r="AU619" i="3"/>
  <c r="AY619" i="3"/>
  <c r="BC619" i="3"/>
  <c r="BG619" i="3"/>
  <c r="T619" i="3"/>
  <c r="AJ619" i="3"/>
  <c r="AZ619" i="3"/>
  <c r="X619" i="3"/>
  <c r="AN619" i="3"/>
  <c r="BD619" i="3"/>
  <c r="AB619" i="3"/>
  <c r="AR619" i="3"/>
  <c r="BH619" i="3"/>
  <c r="AV619" i="3"/>
  <c r="P619" i="3"/>
  <c r="AF619" i="3"/>
  <c r="O602" i="3"/>
  <c r="S602" i="3"/>
  <c r="W602" i="3"/>
  <c r="AA602" i="3"/>
  <c r="AE602" i="3"/>
  <c r="AI602" i="3"/>
  <c r="AM602" i="3"/>
  <c r="AQ602" i="3"/>
  <c r="AU602" i="3"/>
  <c r="AY602" i="3"/>
  <c r="BC602" i="3"/>
  <c r="BG602" i="3"/>
  <c r="P602" i="3"/>
  <c r="T602" i="3"/>
  <c r="X602" i="3"/>
  <c r="AB602" i="3"/>
  <c r="AF602" i="3"/>
  <c r="AJ602" i="3"/>
  <c r="AN602" i="3"/>
  <c r="AR602" i="3"/>
  <c r="AV602" i="3"/>
  <c r="AZ602" i="3"/>
  <c r="BD602" i="3"/>
  <c r="BH602" i="3"/>
  <c r="M602" i="3"/>
  <c r="Q602" i="3"/>
  <c r="U602" i="3"/>
  <c r="Y602" i="3"/>
  <c r="AC602" i="3"/>
  <c r="AG602" i="3"/>
  <c r="AK602" i="3"/>
  <c r="AO602" i="3"/>
  <c r="AS602" i="3"/>
  <c r="AW602" i="3"/>
  <c r="BA602" i="3"/>
  <c r="BE602" i="3"/>
  <c r="BI602" i="3"/>
  <c r="V602" i="3"/>
  <c r="AL602" i="3"/>
  <c r="BB602" i="3"/>
  <c r="Z602" i="3"/>
  <c r="AP602" i="3"/>
  <c r="BF602" i="3"/>
  <c r="N602" i="3"/>
  <c r="AD602" i="3"/>
  <c r="AT602" i="3"/>
  <c r="R602" i="3"/>
  <c r="AH602" i="3"/>
  <c r="AX602" i="3"/>
  <c r="O618" i="3"/>
  <c r="S618" i="3"/>
  <c r="W618" i="3"/>
  <c r="AA618" i="3"/>
  <c r="AE618" i="3"/>
  <c r="AI618" i="3"/>
  <c r="AM618" i="3"/>
  <c r="AQ618" i="3"/>
  <c r="AU618" i="3"/>
  <c r="AY618" i="3"/>
  <c r="BC618" i="3"/>
  <c r="BG618" i="3"/>
  <c r="P618" i="3"/>
  <c r="T618" i="3"/>
  <c r="X618" i="3"/>
  <c r="AB618" i="3"/>
  <c r="AF618" i="3"/>
  <c r="AJ618" i="3"/>
  <c r="AN618" i="3"/>
  <c r="AR618" i="3"/>
  <c r="AV618" i="3"/>
  <c r="AZ618" i="3"/>
  <c r="BD618" i="3"/>
  <c r="BH618" i="3"/>
  <c r="M618" i="3"/>
  <c r="Q618" i="3"/>
  <c r="U618" i="3"/>
  <c r="Y618" i="3"/>
  <c r="AC618" i="3"/>
  <c r="AG618" i="3"/>
  <c r="AK618" i="3"/>
  <c r="AO618" i="3"/>
  <c r="AS618" i="3"/>
  <c r="AW618" i="3"/>
  <c r="BA618" i="3"/>
  <c r="BE618" i="3"/>
  <c r="BI618" i="3"/>
  <c r="V618" i="3"/>
  <c r="AL618" i="3"/>
  <c r="BB618" i="3"/>
  <c r="Z618" i="3"/>
  <c r="AP618" i="3"/>
  <c r="BF618" i="3"/>
  <c r="N618" i="3"/>
  <c r="AD618" i="3"/>
  <c r="AT618" i="3"/>
  <c r="AH618" i="3"/>
  <c r="AX618" i="3"/>
  <c r="R618" i="3"/>
  <c r="M685" i="3"/>
  <c r="Q685" i="3"/>
  <c r="U685" i="3"/>
  <c r="Y685" i="3"/>
  <c r="AC685" i="3"/>
  <c r="AG685" i="3"/>
  <c r="AK685" i="3"/>
  <c r="AO685" i="3"/>
  <c r="AS685" i="3"/>
  <c r="AW685" i="3"/>
  <c r="BA685" i="3"/>
  <c r="BE685" i="3"/>
  <c r="BI685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O685" i="3"/>
  <c r="S685" i="3"/>
  <c r="W685" i="3"/>
  <c r="AA685" i="3"/>
  <c r="AE685" i="3"/>
  <c r="AI685" i="3"/>
  <c r="AM685" i="3"/>
  <c r="AQ685" i="3"/>
  <c r="AU685" i="3"/>
  <c r="AY685" i="3"/>
  <c r="BC685" i="3"/>
  <c r="BG685" i="3"/>
  <c r="AB685" i="3"/>
  <c r="AR685" i="3"/>
  <c r="BH685" i="3"/>
  <c r="P685" i="3"/>
  <c r="AF685" i="3"/>
  <c r="AV685" i="3"/>
  <c r="T685" i="3"/>
  <c r="AJ685" i="3"/>
  <c r="AZ685" i="3"/>
  <c r="X685" i="3"/>
  <c r="AN685" i="3"/>
  <c r="BD685" i="3"/>
  <c r="P629" i="3"/>
  <c r="T629" i="3"/>
  <c r="X629" i="3"/>
  <c r="AB629" i="3"/>
  <c r="AF629" i="3"/>
  <c r="AJ629" i="3"/>
  <c r="AN629" i="3"/>
  <c r="AR629" i="3"/>
  <c r="AV629" i="3"/>
  <c r="AZ629" i="3"/>
  <c r="BD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N629" i="3"/>
  <c r="R629" i="3"/>
  <c r="V629" i="3"/>
  <c r="Z629" i="3"/>
  <c r="AD629" i="3"/>
  <c r="AH629" i="3"/>
  <c r="AL629" i="3"/>
  <c r="AP629" i="3"/>
  <c r="AT629" i="3"/>
  <c r="AX629" i="3"/>
  <c r="BB629" i="3"/>
  <c r="BF629" i="3"/>
  <c r="O629" i="3"/>
  <c r="AE629" i="3"/>
  <c r="AU629" i="3"/>
  <c r="S629" i="3"/>
  <c r="AI629" i="3"/>
  <c r="AY629" i="3"/>
  <c r="W629" i="3"/>
  <c r="AM629" i="3"/>
  <c r="BC629" i="3"/>
  <c r="AA629" i="3"/>
  <c r="AQ629" i="3"/>
  <c r="BG629" i="3"/>
  <c r="X585" i="3"/>
  <c r="AN585" i="3"/>
  <c r="BD585" i="3"/>
  <c r="U585" i="3"/>
  <c r="AK585" i="3"/>
  <c r="BA585" i="3"/>
  <c r="R585" i="3"/>
  <c r="AH585" i="3"/>
  <c r="AX585" i="3"/>
  <c r="AM585" i="3"/>
  <c r="BG585" i="3"/>
  <c r="S585" i="3"/>
  <c r="AB585" i="3"/>
  <c r="AR585" i="3"/>
  <c r="BH585" i="3"/>
  <c r="Y585" i="3"/>
  <c r="AO585" i="3"/>
  <c r="BE585" i="3"/>
  <c r="V585" i="3"/>
  <c r="AL585" i="3"/>
  <c r="BB585" i="3"/>
  <c r="BC585" i="3"/>
  <c r="O585" i="3"/>
  <c r="AI585" i="3"/>
  <c r="P585" i="3"/>
  <c r="AF585" i="3"/>
  <c r="AV585" i="3"/>
  <c r="M585" i="3"/>
  <c r="AC585" i="3"/>
  <c r="AS585" i="3"/>
  <c r="BI585" i="3"/>
  <c r="Z585" i="3"/>
  <c r="AP585" i="3"/>
  <c r="BF585" i="3"/>
  <c r="AA585" i="3"/>
  <c r="AE585" i="3"/>
  <c r="AY585" i="3"/>
  <c r="T585" i="3"/>
  <c r="AJ585" i="3"/>
  <c r="AZ585" i="3"/>
  <c r="Q585" i="3"/>
  <c r="AG585" i="3"/>
  <c r="AW585" i="3"/>
  <c r="N585" i="3"/>
  <c r="AD585" i="3"/>
  <c r="AT585" i="3"/>
  <c r="W585" i="3"/>
  <c r="AQ585" i="3"/>
  <c r="AU585" i="3"/>
  <c r="Y601" i="3"/>
  <c r="AO601" i="3"/>
  <c r="BE601" i="3"/>
  <c r="V601" i="3"/>
  <c r="AL601" i="3"/>
  <c r="BB601" i="3"/>
  <c r="W601" i="3"/>
  <c r="AM601" i="3"/>
  <c r="BC601" i="3"/>
  <c r="BD601" i="3"/>
  <c r="P601" i="3"/>
  <c r="T601" i="3"/>
  <c r="M601" i="3"/>
  <c r="AC601" i="3"/>
  <c r="AS601" i="3"/>
  <c r="BI601" i="3"/>
  <c r="Z601" i="3"/>
  <c r="AP601" i="3"/>
  <c r="BF601" i="3"/>
  <c r="AA601" i="3"/>
  <c r="AQ601" i="3"/>
  <c r="BG601" i="3"/>
  <c r="AB601" i="3"/>
  <c r="AF601" i="3"/>
  <c r="AJ601" i="3"/>
  <c r="Q601" i="3"/>
  <c r="AG601" i="3"/>
  <c r="AW601" i="3"/>
  <c r="N601" i="3"/>
  <c r="AD601" i="3"/>
  <c r="AT601" i="3"/>
  <c r="O601" i="3"/>
  <c r="AE601" i="3"/>
  <c r="AU601" i="3"/>
  <c r="X601" i="3"/>
  <c r="AR601" i="3"/>
  <c r="AV601" i="3"/>
  <c r="U601" i="3"/>
  <c r="AK601" i="3"/>
  <c r="BA601" i="3"/>
  <c r="R601" i="3"/>
  <c r="AH601" i="3"/>
  <c r="AX601" i="3"/>
  <c r="S601" i="3"/>
  <c r="AI601" i="3"/>
  <c r="AY601" i="3"/>
  <c r="AN601" i="3"/>
  <c r="BH601" i="3"/>
  <c r="AZ601" i="3"/>
  <c r="U617" i="3"/>
  <c r="AK617" i="3"/>
  <c r="BA617" i="3"/>
  <c r="R617" i="3"/>
  <c r="AH617" i="3"/>
  <c r="AX617" i="3"/>
  <c r="S617" i="3"/>
  <c r="AI617" i="3"/>
  <c r="AY617" i="3"/>
  <c r="AN617" i="3"/>
  <c r="BH617" i="3"/>
  <c r="T617" i="3"/>
  <c r="Y617" i="3"/>
  <c r="AO617" i="3"/>
  <c r="BE617" i="3"/>
  <c r="V617" i="3"/>
  <c r="AL617" i="3"/>
  <c r="BB617" i="3"/>
  <c r="W617" i="3"/>
  <c r="AM617" i="3"/>
  <c r="BC617" i="3"/>
  <c r="BD617" i="3"/>
  <c r="P617" i="3"/>
  <c r="AJ617" i="3"/>
  <c r="M617" i="3"/>
  <c r="AC617" i="3"/>
  <c r="AS617" i="3"/>
  <c r="BI617" i="3"/>
  <c r="Z617" i="3"/>
  <c r="AP617" i="3"/>
  <c r="BF617" i="3"/>
  <c r="AA617" i="3"/>
  <c r="AQ617" i="3"/>
  <c r="BG617" i="3"/>
  <c r="AB617" i="3"/>
  <c r="AF617" i="3"/>
  <c r="AZ617" i="3"/>
  <c r="Q617" i="3"/>
  <c r="AG617" i="3"/>
  <c r="AW617" i="3"/>
  <c r="N617" i="3"/>
  <c r="AD617" i="3"/>
  <c r="AT617" i="3"/>
  <c r="O617" i="3"/>
  <c r="AE617" i="3"/>
  <c r="AU617" i="3"/>
  <c r="X617" i="3"/>
  <c r="AR617" i="3"/>
  <c r="AV617" i="3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M679" i="3"/>
  <c r="Q679" i="3"/>
  <c r="U679" i="3"/>
  <c r="Y679" i="3"/>
  <c r="AC679" i="3"/>
  <c r="AG679" i="3"/>
  <c r="AK679" i="3"/>
  <c r="AO679" i="3"/>
  <c r="AS679" i="3"/>
  <c r="AW679" i="3"/>
  <c r="BA679" i="3"/>
  <c r="BE679" i="3"/>
  <c r="BI679" i="3"/>
  <c r="N679" i="3"/>
  <c r="R679" i="3"/>
  <c r="V679" i="3"/>
  <c r="Z679" i="3"/>
  <c r="AD679" i="3"/>
  <c r="AH679" i="3"/>
  <c r="AL679" i="3"/>
  <c r="AP679" i="3"/>
  <c r="AT679" i="3"/>
  <c r="AX679" i="3"/>
  <c r="BB679" i="3"/>
  <c r="BF679" i="3"/>
  <c r="W679" i="3"/>
  <c r="AM679" i="3"/>
  <c r="BC679" i="3"/>
  <c r="AA679" i="3"/>
  <c r="AQ679" i="3"/>
  <c r="BG679" i="3"/>
  <c r="O679" i="3"/>
  <c r="AE679" i="3"/>
  <c r="AU679" i="3"/>
  <c r="S679" i="3"/>
  <c r="AI679" i="3"/>
  <c r="AY679" i="3"/>
  <c r="X654" i="3"/>
  <c r="AN654" i="3"/>
  <c r="BD654" i="3"/>
  <c r="U654" i="3"/>
  <c r="AK654" i="3"/>
  <c r="BA654" i="3"/>
  <c r="R654" i="3"/>
  <c r="AH654" i="3"/>
  <c r="AX654" i="3"/>
  <c r="AI654" i="3"/>
  <c r="BC654" i="3"/>
  <c r="O654" i="3"/>
  <c r="AB654" i="3"/>
  <c r="AR654" i="3"/>
  <c r="BH654" i="3"/>
  <c r="Y654" i="3"/>
  <c r="AO654" i="3"/>
  <c r="BE654" i="3"/>
  <c r="V654" i="3"/>
  <c r="AL654" i="3"/>
  <c r="BB654" i="3"/>
  <c r="AY654" i="3"/>
  <c r="AA654" i="3"/>
  <c r="AE654" i="3"/>
  <c r="P654" i="3"/>
  <c r="AF654" i="3"/>
  <c r="AV654" i="3"/>
  <c r="M654" i="3"/>
  <c r="AC654" i="3"/>
  <c r="AS654" i="3"/>
  <c r="BI654" i="3"/>
  <c r="Z654" i="3"/>
  <c r="AP654" i="3"/>
  <c r="BF654" i="3"/>
  <c r="W654" i="3"/>
  <c r="AQ654" i="3"/>
  <c r="AU654" i="3"/>
  <c r="T654" i="3"/>
  <c r="AJ654" i="3"/>
  <c r="AZ654" i="3"/>
  <c r="Q654" i="3"/>
  <c r="AG654" i="3"/>
  <c r="AW654" i="3"/>
  <c r="N654" i="3"/>
  <c r="AD654" i="3"/>
  <c r="AT654" i="3"/>
  <c r="S654" i="3"/>
  <c r="AM654" i="3"/>
  <c r="BG654" i="3"/>
  <c r="O713" i="3"/>
  <c r="AE713" i="3"/>
  <c r="AU713" i="3"/>
  <c r="P713" i="3"/>
  <c r="AF713" i="3"/>
  <c r="AV713" i="3"/>
  <c r="M713" i="3"/>
  <c r="AC713" i="3"/>
  <c r="AS713" i="3"/>
  <c r="BI713" i="3"/>
  <c r="N713" i="3"/>
  <c r="BN713" i="3" s="1"/>
  <c r="AH713" i="3"/>
  <c r="BB713" i="3"/>
  <c r="S713" i="3"/>
  <c r="AI713" i="3"/>
  <c r="AY713" i="3"/>
  <c r="T713" i="3"/>
  <c r="AJ713" i="3"/>
  <c r="AZ713" i="3"/>
  <c r="Q713" i="3"/>
  <c r="AG713" i="3"/>
  <c r="AW713" i="3"/>
  <c r="Z713" i="3"/>
  <c r="AD713" i="3"/>
  <c r="AX713" i="3"/>
  <c r="W713" i="3"/>
  <c r="AM713" i="3"/>
  <c r="BC713" i="3"/>
  <c r="X713" i="3"/>
  <c r="AN713" i="3"/>
  <c r="BD713" i="3"/>
  <c r="U713" i="3"/>
  <c r="AK713" i="3"/>
  <c r="BA713" i="3"/>
  <c r="AP713" i="3"/>
  <c r="AT713" i="3"/>
  <c r="V713" i="3"/>
  <c r="AA713" i="3"/>
  <c r="AQ713" i="3"/>
  <c r="BG713" i="3"/>
  <c r="AB713" i="3"/>
  <c r="AR713" i="3"/>
  <c r="BH713" i="3"/>
  <c r="Y713" i="3"/>
  <c r="AO713" i="3"/>
  <c r="BE713" i="3"/>
  <c r="BF713" i="3"/>
  <c r="R713" i="3"/>
  <c r="AL713" i="3"/>
  <c r="Y729" i="3"/>
  <c r="AO729" i="3"/>
  <c r="BE729" i="3"/>
  <c r="V729" i="3"/>
  <c r="AL729" i="3"/>
  <c r="BB729" i="3"/>
  <c r="W729" i="3"/>
  <c r="AM729" i="3"/>
  <c r="BC729" i="3"/>
  <c r="AV729" i="3"/>
  <c r="X729" i="3"/>
  <c r="AR729" i="3"/>
  <c r="M729" i="3"/>
  <c r="AC729" i="3"/>
  <c r="AS729" i="3"/>
  <c r="BI729" i="3"/>
  <c r="Z729" i="3"/>
  <c r="AP729" i="3"/>
  <c r="BF729" i="3"/>
  <c r="AA729" i="3"/>
  <c r="AQ729" i="3"/>
  <c r="BG729" i="3"/>
  <c r="T729" i="3"/>
  <c r="AN729" i="3"/>
  <c r="BH729" i="3"/>
  <c r="Q729" i="3"/>
  <c r="AG729" i="3"/>
  <c r="AW729" i="3"/>
  <c r="N729" i="3"/>
  <c r="AD729" i="3"/>
  <c r="AT729" i="3"/>
  <c r="O729" i="3"/>
  <c r="AE729" i="3"/>
  <c r="AU729" i="3"/>
  <c r="P729" i="3"/>
  <c r="AJ729" i="3"/>
  <c r="BD729" i="3"/>
  <c r="U729" i="3"/>
  <c r="AK729" i="3"/>
  <c r="BA729" i="3"/>
  <c r="R729" i="3"/>
  <c r="AH729" i="3"/>
  <c r="AX729" i="3"/>
  <c r="S729" i="3"/>
  <c r="AI729" i="3"/>
  <c r="AY729" i="3"/>
  <c r="AF729" i="3"/>
  <c r="AZ729" i="3"/>
  <c r="AB729" i="3"/>
  <c r="AW728" i="3"/>
  <c r="N728" i="3"/>
  <c r="AD728" i="3"/>
  <c r="AT728" i="3"/>
  <c r="O728" i="3"/>
  <c r="AE728" i="3"/>
  <c r="AU728" i="3"/>
  <c r="P728" i="3"/>
  <c r="AF728" i="3"/>
  <c r="AV728" i="3"/>
  <c r="AG728" i="3"/>
  <c r="R728" i="3"/>
  <c r="AH728" i="3"/>
  <c r="AX728" i="3"/>
  <c r="S728" i="3"/>
  <c r="AI728" i="3"/>
  <c r="AY728" i="3"/>
  <c r="T728" i="3"/>
  <c r="AJ728" i="3"/>
  <c r="AZ728" i="3"/>
  <c r="Q728" i="3"/>
  <c r="V728" i="3"/>
  <c r="AL728" i="3"/>
  <c r="BB728" i="3"/>
  <c r="W728" i="3"/>
  <c r="AM728" i="3"/>
  <c r="BC728" i="3"/>
  <c r="X728" i="3"/>
  <c r="AN728" i="3"/>
  <c r="BD728" i="3"/>
  <c r="Z728" i="3"/>
  <c r="AP728" i="3"/>
  <c r="BF728" i="3"/>
  <c r="AA728" i="3"/>
  <c r="AQ728" i="3"/>
  <c r="BG728" i="3"/>
  <c r="AB728" i="3"/>
  <c r="AR728" i="3"/>
  <c r="BH728" i="3"/>
  <c r="P727" i="3"/>
  <c r="AF727" i="3"/>
  <c r="AV727" i="3"/>
  <c r="M727" i="3"/>
  <c r="AC727" i="3"/>
  <c r="AS727" i="3"/>
  <c r="BI727" i="3"/>
  <c r="Z727" i="3"/>
  <c r="AP727" i="3"/>
  <c r="BF727" i="3"/>
  <c r="T727" i="3"/>
  <c r="AJ727" i="3"/>
  <c r="AZ727" i="3"/>
  <c r="Q727" i="3"/>
  <c r="AG727" i="3"/>
  <c r="AW727" i="3"/>
  <c r="N727" i="3"/>
  <c r="AD727" i="3"/>
  <c r="AT727" i="3"/>
  <c r="AY727" i="3"/>
  <c r="X727" i="3"/>
  <c r="AN727" i="3"/>
  <c r="BD727" i="3"/>
  <c r="U727" i="3"/>
  <c r="AK727" i="3"/>
  <c r="BA727" i="3"/>
  <c r="R727" i="3"/>
  <c r="AH727" i="3"/>
  <c r="AX727" i="3"/>
  <c r="S727" i="3"/>
  <c r="AI727" i="3"/>
  <c r="AB727" i="3"/>
  <c r="AR727" i="3"/>
  <c r="BH727" i="3"/>
  <c r="Y727" i="3"/>
  <c r="AO727" i="3"/>
  <c r="BE727" i="3"/>
  <c r="V727" i="3"/>
  <c r="AL727" i="3"/>
  <c r="BB727" i="3"/>
  <c r="Q717" i="3"/>
  <c r="BD721" i="3"/>
  <c r="T723" i="3"/>
  <c r="AM727" i="3"/>
  <c r="BA728" i="3"/>
  <c r="U733" i="3"/>
  <c r="BL548" i="3"/>
  <c r="M550" i="3"/>
  <c r="Q550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O550" i="3"/>
  <c r="U550" i="3"/>
  <c r="AA550" i="3"/>
  <c r="AF550" i="3"/>
  <c r="AK550" i="3"/>
  <c r="AQ550" i="3"/>
  <c r="AV550" i="3"/>
  <c r="BA550" i="3"/>
  <c r="BG550" i="3"/>
  <c r="P550" i="3"/>
  <c r="W550" i="3"/>
  <c r="AB550" i="3"/>
  <c r="AG550" i="3"/>
  <c r="AM550" i="3"/>
  <c r="AR550" i="3"/>
  <c r="AW550" i="3"/>
  <c r="BC550" i="3"/>
  <c r="BH550" i="3"/>
  <c r="S550" i="3"/>
  <c r="X550" i="3"/>
  <c r="AC550" i="3"/>
  <c r="AI550" i="3"/>
  <c r="AN550" i="3"/>
  <c r="AS550" i="3"/>
  <c r="AY550" i="3"/>
  <c r="BD550" i="3"/>
  <c r="BI550" i="3"/>
  <c r="AJ550" i="3"/>
  <c r="BE550" i="3"/>
  <c r="T550" i="3"/>
  <c r="AO550" i="3"/>
  <c r="Y550" i="3"/>
  <c r="AU550" i="3"/>
  <c r="AE550" i="3"/>
  <c r="AZ550" i="3"/>
  <c r="N587" i="3"/>
  <c r="R587" i="3"/>
  <c r="V587" i="3"/>
  <c r="Z587" i="3"/>
  <c r="AD587" i="3"/>
  <c r="AH587" i="3"/>
  <c r="AL587" i="3"/>
  <c r="AP587" i="3"/>
  <c r="AT587" i="3"/>
  <c r="AX587" i="3"/>
  <c r="BB587" i="3"/>
  <c r="BF587" i="3"/>
  <c r="O587" i="3"/>
  <c r="S587" i="3"/>
  <c r="W587" i="3"/>
  <c r="AA587" i="3"/>
  <c r="AE587" i="3"/>
  <c r="AI587" i="3"/>
  <c r="AM587" i="3"/>
  <c r="AQ587" i="3"/>
  <c r="AU587" i="3"/>
  <c r="AY587" i="3"/>
  <c r="BC587" i="3"/>
  <c r="BG587" i="3"/>
  <c r="P587" i="3"/>
  <c r="T587" i="3"/>
  <c r="X587" i="3"/>
  <c r="AB587" i="3"/>
  <c r="AF587" i="3"/>
  <c r="AJ587" i="3"/>
  <c r="AN587" i="3"/>
  <c r="AR587" i="3"/>
  <c r="AV587" i="3"/>
  <c r="AZ587" i="3"/>
  <c r="BD587" i="3"/>
  <c r="BH587" i="3"/>
  <c r="U587" i="3"/>
  <c r="AK587" i="3"/>
  <c r="BA587" i="3"/>
  <c r="Y587" i="3"/>
  <c r="AO587" i="3"/>
  <c r="BE587" i="3"/>
  <c r="M587" i="3"/>
  <c r="AC587" i="3"/>
  <c r="AS587" i="3"/>
  <c r="BI587" i="3"/>
  <c r="AG587" i="3"/>
  <c r="AW587" i="3"/>
  <c r="Q587" i="3"/>
  <c r="N598" i="3"/>
  <c r="R598" i="3"/>
  <c r="V598" i="3"/>
  <c r="Z598" i="3"/>
  <c r="AD598" i="3"/>
  <c r="AH598" i="3"/>
  <c r="AL598" i="3"/>
  <c r="AP598" i="3"/>
  <c r="AT598" i="3"/>
  <c r="AX598" i="3"/>
  <c r="BB598" i="3"/>
  <c r="BF598" i="3"/>
  <c r="O598" i="3"/>
  <c r="S598" i="3"/>
  <c r="W598" i="3"/>
  <c r="AA598" i="3"/>
  <c r="AE598" i="3"/>
  <c r="AI598" i="3"/>
  <c r="AM598" i="3"/>
  <c r="AQ598" i="3"/>
  <c r="AU598" i="3"/>
  <c r="AY598" i="3"/>
  <c r="BC598" i="3"/>
  <c r="BG598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AC598" i="3"/>
  <c r="AS598" i="3"/>
  <c r="BI598" i="3"/>
  <c r="Q598" i="3"/>
  <c r="AG598" i="3"/>
  <c r="AW598" i="3"/>
  <c r="U598" i="3"/>
  <c r="AK598" i="3"/>
  <c r="BA598" i="3"/>
  <c r="Y598" i="3"/>
  <c r="AO598" i="3"/>
  <c r="BE598" i="3"/>
  <c r="M628" i="3"/>
  <c r="Q628" i="3"/>
  <c r="U628" i="3"/>
  <c r="Y628" i="3"/>
  <c r="AC628" i="3"/>
  <c r="AG628" i="3"/>
  <c r="AK628" i="3"/>
  <c r="AO628" i="3"/>
  <c r="AS628" i="3"/>
  <c r="AW628" i="3"/>
  <c r="BA628" i="3"/>
  <c r="BE628" i="3"/>
  <c r="BI628" i="3"/>
  <c r="N628" i="3"/>
  <c r="R628" i="3"/>
  <c r="V628" i="3"/>
  <c r="Z628" i="3"/>
  <c r="AD628" i="3"/>
  <c r="AH628" i="3"/>
  <c r="AL628" i="3"/>
  <c r="AP628" i="3"/>
  <c r="AT628" i="3"/>
  <c r="AX628" i="3"/>
  <c r="BB628" i="3"/>
  <c r="BF628" i="3"/>
  <c r="O628" i="3"/>
  <c r="S628" i="3"/>
  <c r="W628" i="3"/>
  <c r="AA628" i="3"/>
  <c r="AE628" i="3"/>
  <c r="AI628" i="3"/>
  <c r="AM628" i="3"/>
  <c r="AQ628" i="3"/>
  <c r="AU628" i="3"/>
  <c r="AY628" i="3"/>
  <c r="BC628" i="3"/>
  <c r="BG628" i="3"/>
  <c r="T628" i="3"/>
  <c r="AJ628" i="3"/>
  <c r="AZ628" i="3"/>
  <c r="X628" i="3"/>
  <c r="AN628" i="3"/>
  <c r="BD628" i="3"/>
  <c r="AB628" i="3"/>
  <c r="AR628" i="3"/>
  <c r="BH628" i="3"/>
  <c r="P628" i="3"/>
  <c r="AF628" i="3"/>
  <c r="AV628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M651" i="3"/>
  <c r="Q651" i="3"/>
  <c r="U651" i="3"/>
  <c r="Y651" i="3"/>
  <c r="AC651" i="3"/>
  <c r="AG651" i="3"/>
  <c r="AK651" i="3"/>
  <c r="AO651" i="3"/>
  <c r="AS651" i="3"/>
  <c r="AW651" i="3"/>
  <c r="BA651" i="3"/>
  <c r="BE651" i="3"/>
  <c r="BI651" i="3"/>
  <c r="N651" i="3"/>
  <c r="R651" i="3"/>
  <c r="V651" i="3"/>
  <c r="Z651" i="3"/>
  <c r="AD651" i="3"/>
  <c r="AH651" i="3"/>
  <c r="AL651" i="3"/>
  <c r="AP651" i="3"/>
  <c r="AT651" i="3"/>
  <c r="AX651" i="3"/>
  <c r="BB651" i="3"/>
  <c r="BF651" i="3"/>
  <c r="AA651" i="3"/>
  <c r="AQ651" i="3"/>
  <c r="BG651" i="3"/>
  <c r="O651" i="3"/>
  <c r="AE651" i="3"/>
  <c r="AU651" i="3"/>
  <c r="S651" i="3"/>
  <c r="AI651" i="3"/>
  <c r="AY651" i="3"/>
  <c r="W651" i="3"/>
  <c r="AM651" i="3"/>
  <c r="BC651" i="3"/>
  <c r="O660" i="3"/>
  <c r="S660" i="3"/>
  <c r="W660" i="3"/>
  <c r="N660" i="3"/>
  <c r="T660" i="3"/>
  <c r="Y660" i="3"/>
  <c r="AC660" i="3"/>
  <c r="AG660" i="3"/>
  <c r="AK660" i="3"/>
  <c r="AO660" i="3"/>
  <c r="AS660" i="3"/>
  <c r="AW660" i="3"/>
  <c r="BA660" i="3"/>
  <c r="BE660" i="3"/>
  <c r="BI660" i="3"/>
  <c r="P660" i="3"/>
  <c r="U660" i="3"/>
  <c r="Z660" i="3"/>
  <c r="AD660" i="3"/>
  <c r="AH660" i="3"/>
  <c r="AL660" i="3"/>
  <c r="AP660" i="3"/>
  <c r="AT660" i="3"/>
  <c r="AX660" i="3"/>
  <c r="BB660" i="3"/>
  <c r="BF660" i="3"/>
  <c r="Q660" i="3"/>
  <c r="V660" i="3"/>
  <c r="AA660" i="3"/>
  <c r="AE660" i="3"/>
  <c r="AI660" i="3"/>
  <c r="AM660" i="3"/>
  <c r="AQ660" i="3"/>
  <c r="AU660" i="3"/>
  <c r="AY660" i="3"/>
  <c r="BC660" i="3"/>
  <c r="BG660" i="3"/>
  <c r="X660" i="3"/>
  <c r="AN660" i="3"/>
  <c r="BD660" i="3"/>
  <c r="AB660" i="3"/>
  <c r="AR660" i="3"/>
  <c r="BH660" i="3"/>
  <c r="M660" i="3"/>
  <c r="AF660" i="3"/>
  <c r="AV660" i="3"/>
  <c r="R660" i="3"/>
  <c r="AJ660" i="3"/>
  <c r="AZ660" i="3"/>
  <c r="R700" i="3"/>
  <c r="AH700" i="3"/>
  <c r="AX700" i="3"/>
  <c r="S700" i="3"/>
  <c r="AI700" i="3"/>
  <c r="AY700" i="3"/>
  <c r="T700" i="3"/>
  <c r="AJ700" i="3"/>
  <c r="AZ700" i="3"/>
  <c r="AC700" i="3"/>
  <c r="AG700" i="3"/>
  <c r="BA700" i="3"/>
  <c r="V700" i="3"/>
  <c r="AL700" i="3"/>
  <c r="BB700" i="3"/>
  <c r="W700" i="3"/>
  <c r="AM700" i="3"/>
  <c r="BC700" i="3"/>
  <c r="X700" i="3"/>
  <c r="AN700" i="3"/>
  <c r="BD700" i="3"/>
  <c r="AS700" i="3"/>
  <c r="AW700" i="3"/>
  <c r="Y700" i="3"/>
  <c r="AO709" i="3"/>
  <c r="N709" i="3"/>
  <c r="AD709" i="3"/>
  <c r="AT709" i="3"/>
  <c r="O709" i="3"/>
  <c r="AE709" i="3"/>
  <c r="AU709" i="3"/>
  <c r="P709" i="3"/>
  <c r="AF709" i="3"/>
  <c r="AV709" i="3"/>
  <c r="Y709" i="3"/>
  <c r="R709" i="3"/>
  <c r="AH709" i="3"/>
  <c r="AX709" i="3"/>
  <c r="S709" i="3"/>
  <c r="AI709" i="3"/>
  <c r="AY709" i="3"/>
  <c r="T709" i="3"/>
  <c r="AJ709" i="3"/>
  <c r="AZ709" i="3"/>
  <c r="V709" i="3"/>
  <c r="AL709" i="3"/>
  <c r="BB709" i="3"/>
  <c r="W709" i="3"/>
  <c r="AM709" i="3"/>
  <c r="BC709" i="3"/>
  <c r="X709" i="3"/>
  <c r="AN709" i="3"/>
  <c r="BD709" i="3"/>
  <c r="BE709" i="3"/>
  <c r="BD733" i="3"/>
  <c r="AN733" i="3"/>
  <c r="X733" i="3"/>
  <c r="BC733" i="3"/>
  <c r="AM733" i="3"/>
  <c r="W733" i="3"/>
  <c r="BB733" i="3"/>
  <c r="AL733" i="3"/>
  <c r="V733" i="3"/>
  <c r="Y706" i="3"/>
  <c r="BK710" i="3"/>
  <c r="BN710" i="3"/>
  <c r="AP715" i="3"/>
  <c r="BA717" i="3"/>
  <c r="AB721" i="3"/>
  <c r="BD723" i="3"/>
  <c r="Y728" i="3"/>
  <c r="AF731" i="3"/>
  <c r="BF552" i="3"/>
  <c r="AA552" i="3"/>
  <c r="BE552" i="3"/>
  <c r="AJ552" i="3"/>
  <c r="O552" i="3"/>
  <c r="AS552" i="3"/>
  <c r="X552" i="3"/>
  <c r="BC552" i="3"/>
  <c r="AG552" i="3"/>
  <c r="BB552" i="3"/>
  <c r="AL552" i="3"/>
  <c r="V552" i="3"/>
  <c r="AN559" i="3"/>
  <c r="X559" i="3"/>
  <c r="BA559" i="3"/>
  <c r="U559" i="3"/>
  <c r="AZ559" i="3"/>
  <c r="T559" i="3"/>
  <c r="AO559" i="3"/>
  <c r="BC559" i="3"/>
  <c r="AM559" i="3"/>
  <c r="W559" i="3"/>
  <c r="AT559" i="3"/>
  <c r="AD559" i="3"/>
  <c r="N559" i="3"/>
  <c r="BC561" i="3"/>
  <c r="AI561" i="3"/>
  <c r="O561" i="3"/>
  <c r="AT561" i="3"/>
  <c r="AD561" i="3"/>
  <c r="N561" i="3"/>
  <c r="AW561" i="3"/>
  <c r="AG561" i="3"/>
  <c r="Q561" i="3"/>
  <c r="AZ561" i="3"/>
  <c r="AJ561" i="3"/>
  <c r="T561" i="3"/>
  <c r="BE568" i="3"/>
  <c r="U568" i="3"/>
  <c r="BI568" i="3"/>
  <c r="BH568" i="3"/>
  <c r="AR568" i="3"/>
  <c r="AB568" i="3"/>
  <c r="BG568" i="3"/>
  <c r="AQ568" i="3"/>
  <c r="AA568" i="3"/>
  <c r="BF568" i="3"/>
  <c r="AP568" i="3"/>
  <c r="Z568" i="3"/>
  <c r="BL570" i="3"/>
  <c r="BD575" i="3"/>
  <c r="AJ575" i="3"/>
  <c r="P575" i="3"/>
  <c r="AU575" i="3"/>
  <c r="AE575" i="3"/>
  <c r="O575" i="3"/>
  <c r="AT575" i="3"/>
  <c r="AD575" i="3"/>
  <c r="N575" i="3"/>
  <c r="AW575" i="3"/>
  <c r="AG575" i="3"/>
  <c r="Q575" i="3"/>
  <c r="AJ577" i="3"/>
  <c r="BH577" i="3"/>
  <c r="AN577" i="3"/>
  <c r="AY577" i="3"/>
  <c r="AI577" i="3"/>
  <c r="S577" i="3"/>
  <c r="AX577" i="3"/>
  <c r="AH577" i="3"/>
  <c r="R577" i="3"/>
  <c r="BA577" i="3"/>
  <c r="AK577" i="3"/>
  <c r="U577" i="3"/>
  <c r="AJ584" i="3"/>
  <c r="P584" i="3"/>
  <c r="BD584" i="3"/>
  <c r="BC584" i="3"/>
  <c r="AM584" i="3"/>
  <c r="W584" i="3"/>
  <c r="BB584" i="3"/>
  <c r="AL584" i="3"/>
  <c r="V584" i="3"/>
  <c r="BE584" i="3"/>
  <c r="AO584" i="3"/>
  <c r="Y584" i="3"/>
  <c r="AZ591" i="3"/>
  <c r="AF591" i="3"/>
  <c r="AB591" i="3"/>
  <c r="AU591" i="3"/>
  <c r="AE591" i="3"/>
  <c r="O591" i="3"/>
  <c r="AT591" i="3"/>
  <c r="AD591" i="3"/>
  <c r="N591" i="3"/>
  <c r="AW591" i="3"/>
  <c r="AG591" i="3"/>
  <c r="Q591" i="3"/>
  <c r="AZ593" i="3"/>
  <c r="BH593" i="3"/>
  <c r="AN593" i="3"/>
  <c r="AY593" i="3"/>
  <c r="AI593" i="3"/>
  <c r="S593" i="3"/>
  <c r="AX593" i="3"/>
  <c r="AH593" i="3"/>
  <c r="R593" i="3"/>
  <c r="BA593" i="3"/>
  <c r="AK593" i="3"/>
  <c r="U593" i="3"/>
  <c r="BA600" i="3"/>
  <c r="Q600" i="3"/>
  <c r="M600" i="3"/>
  <c r="BH600" i="3"/>
  <c r="AR600" i="3"/>
  <c r="AB600" i="3"/>
  <c r="BG600" i="3"/>
  <c r="AQ600" i="3"/>
  <c r="AA600" i="3"/>
  <c r="BF600" i="3"/>
  <c r="AP600" i="3"/>
  <c r="Z600" i="3"/>
  <c r="T609" i="3"/>
  <c r="AF609" i="3"/>
  <c r="AB609" i="3"/>
  <c r="BG609" i="3"/>
  <c r="AQ609" i="3"/>
  <c r="AA609" i="3"/>
  <c r="BF609" i="3"/>
  <c r="AP609" i="3"/>
  <c r="Z609" i="3"/>
  <c r="BI609" i="3"/>
  <c r="AS609" i="3"/>
  <c r="AC609" i="3"/>
  <c r="M609" i="3"/>
  <c r="AX616" i="3"/>
  <c r="AD616" i="3"/>
  <c r="Z616" i="3"/>
  <c r="AW616" i="3"/>
  <c r="AG616" i="3"/>
  <c r="Q616" i="3"/>
  <c r="AZ616" i="3"/>
  <c r="AJ616" i="3"/>
  <c r="T616" i="3"/>
  <c r="AY616" i="3"/>
  <c r="AI616" i="3"/>
  <c r="S616" i="3"/>
  <c r="AU625" i="3"/>
  <c r="BC625" i="3"/>
  <c r="AI625" i="3"/>
  <c r="AX625" i="3"/>
  <c r="AH625" i="3"/>
  <c r="R625" i="3"/>
  <c r="BA625" i="3"/>
  <c r="AK625" i="3"/>
  <c r="U625" i="3"/>
  <c r="BD625" i="3"/>
  <c r="AN625" i="3"/>
  <c r="X625" i="3"/>
  <c r="AY637" i="3"/>
  <c r="AE637" i="3"/>
  <c r="AA637" i="3"/>
  <c r="BF637" i="3"/>
  <c r="AP637" i="3"/>
  <c r="Z637" i="3"/>
  <c r="BI637" i="3"/>
  <c r="AS637" i="3"/>
  <c r="AC637" i="3"/>
  <c r="M637" i="3"/>
  <c r="AV637" i="3"/>
  <c r="AF637" i="3"/>
  <c r="P637" i="3"/>
  <c r="AX639" i="3"/>
  <c r="AW639" i="3"/>
  <c r="Q639" i="3"/>
  <c r="AD639" i="3"/>
  <c r="BA639" i="3"/>
  <c r="U639" i="3"/>
  <c r="AZ639" i="3"/>
  <c r="AJ639" i="3"/>
  <c r="T639" i="3"/>
  <c r="AY639" i="3"/>
  <c r="AI639" i="3"/>
  <c r="S639" i="3"/>
  <c r="BI646" i="3"/>
  <c r="AO646" i="3"/>
  <c r="U646" i="3"/>
  <c r="BH646" i="3"/>
  <c r="AR646" i="3"/>
  <c r="AB646" i="3"/>
  <c r="BG646" i="3"/>
  <c r="AQ646" i="3"/>
  <c r="AA646" i="3"/>
  <c r="BF646" i="3"/>
  <c r="AP646" i="3"/>
  <c r="Z646" i="3"/>
  <c r="BN648" i="3"/>
  <c r="BK648" i="3"/>
  <c r="AT653" i="3"/>
  <c r="AP653" i="3"/>
  <c r="V653" i="3"/>
  <c r="AW653" i="3"/>
  <c r="AG653" i="3"/>
  <c r="Q653" i="3"/>
  <c r="AZ653" i="3"/>
  <c r="AJ653" i="3"/>
  <c r="T653" i="3"/>
  <c r="AY653" i="3"/>
  <c r="AI653" i="3"/>
  <c r="S653" i="3"/>
  <c r="N655" i="3"/>
  <c r="BB655" i="3"/>
  <c r="AH655" i="3"/>
  <c r="BA655" i="3"/>
  <c r="AK655" i="3"/>
  <c r="U655" i="3"/>
  <c r="BD655" i="3"/>
  <c r="AN655" i="3"/>
  <c r="X655" i="3"/>
  <c r="BC655" i="3"/>
  <c r="AM655" i="3"/>
  <c r="W655" i="3"/>
  <c r="AU662" i="3"/>
  <c r="AQ662" i="3"/>
  <c r="W662" i="3"/>
  <c r="BF662" i="3"/>
  <c r="AP662" i="3"/>
  <c r="Z662" i="3"/>
  <c r="BI662" i="3"/>
  <c r="AS662" i="3"/>
  <c r="AC662" i="3"/>
  <c r="M662" i="3"/>
  <c r="AV662" i="3"/>
  <c r="AF662" i="3"/>
  <c r="P662" i="3"/>
  <c r="U669" i="3"/>
  <c r="BI669" i="3"/>
  <c r="BE669" i="3"/>
  <c r="BD669" i="3"/>
  <c r="AN669" i="3"/>
  <c r="X669" i="3"/>
  <c r="BC669" i="3"/>
  <c r="AM669" i="3"/>
  <c r="W669" i="3"/>
  <c r="BB669" i="3"/>
  <c r="AL669" i="3"/>
  <c r="V669" i="3"/>
  <c r="N678" i="3"/>
  <c r="R678" i="3"/>
  <c r="V678" i="3"/>
  <c r="Z678" i="3"/>
  <c r="AD678" i="3"/>
  <c r="AH678" i="3"/>
  <c r="AL678" i="3"/>
  <c r="AP678" i="3"/>
  <c r="AT678" i="3"/>
  <c r="AX678" i="3"/>
  <c r="BB678" i="3"/>
  <c r="BF678" i="3"/>
  <c r="O678" i="3"/>
  <c r="S678" i="3"/>
  <c r="W678" i="3"/>
  <c r="AA678" i="3"/>
  <c r="AE678" i="3"/>
  <c r="AI678" i="3"/>
  <c r="AM678" i="3"/>
  <c r="AQ678" i="3"/>
  <c r="AU678" i="3"/>
  <c r="AY678" i="3"/>
  <c r="BC678" i="3"/>
  <c r="BG678" i="3"/>
  <c r="P678" i="3"/>
  <c r="T678" i="3"/>
  <c r="X678" i="3"/>
  <c r="AB678" i="3"/>
  <c r="AF678" i="3"/>
  <c r="AJ678" i="3"/>
  <c r="AN678" i="3"/>
  <c r="AR678" i="3"/>
  <c r="AV678" i="3"/>
  <c r="AZ678" i="3"/>
  <c r="BD678" i="3"/>
  <c r="BH678" i="3"/>
  <c r="Y678" i="3"/>
  <c r="AO678" i="3"/>
  <c r="BE678" i="3"/>
  <c r="M678" i="3"/>
  <c r="AC678" i="3"/>
  <c r="AS678" i="3"/>
  <c r="BI678" i="3"/>
  <c r="Q678" i="3"/>
  <c r="AG678" i="3"/>
  <c r="AW678" i="3"/>
  <c r="U678" i="3"/>
  <c r="AK678" i="3"/>
  <c r="BA678" i="3"/>
  <c r="BM688" i="3"/>
  <c r="O699" i="3"/>
  <c r="AE699" i="3"/>
  <c r="AU699" i="3"/>
  <c r="P699" i="3"/>
  <c r="AF699" i="3"/>
  <c r="AV699" i="3"/>
  <c r="M699" i="3"/>
  <c r="AC699" i="3"/>
  <c r="AS699" i="3"/>
  <c r="BI699" i="3"/>
  <c r="R699" i="3"/>
  <c r="AL699" i="3"/>
  <c r="BF699" i="3"/>
  <c r="S699" i="3"/>
  <c r="AI699" i="3"/>
  <c r="AY699" i="3"/>
  <c r="T699" i="3"/>
  <c r="AJ699" i="3"/>
  <c r="AZ699" i="3"/>
  <c r="Q699" i="3"/>
  <c r="AG699" i="3"/>
  <c r="AW699" i="3"/>
  <c r="N699" i="3"/>
  <c r="AH699" i="3"/>
  <c r="BB699" i="3"/>
  <c r="W699" i="3"/>
  <c r="AM699" i="3"/>
  <c r="BC699" i="3"/>
  <c r="X699" i="3"/>
  <c r="AN699" i="3"/>
  <c r="BD699" i="3"/>
  <c r="U699" i="3"/>
  <c r="AK699" i="3"/>
  <c r="BA699" i="3"/>
  <c r="AD699" i="3"/>
  <c r="AX699" i="3"/>
  <c r="Z699" i="3"/>
  <c r="AA699" i="3"/>
  <c r="AQ699" i="3"/>
  <c r="BG699" i="3"/>
  <c r="AB699" i="3"/>
  <c r="AR699" i="3"/>
  <c r="BH699" i="3"/>
  <c r="Y699" i="3"/>
  <c r="AO699" i="3"/>
  <c r="BE699" i="3"/>
  <c r="AT699" i="3"/>
  <c r="V699" i="3"/>
  <c r="AP699" i="3"/>
  <c r="BH717" i="3"/>
  <c r="AR717" i="3"/>
  <c r="AB717" i="3"/>
  <c r="BG717" i="3"/>
  <c r="AQ717" i="3"/>
  <c r="AA717" i="3"/>
  <c r="BF717" i="3"/>
  <c r="AP717" i="3"/>
  <c r="BG723" i="3"/>
  <c r="AQ723" i="3"/>
  <c r="AA723" i="3"/>
  <c r="BF723" i="3"/>
  <c r="AP723" i="3"/>
  <c r="Z723" i="3"/>
  <c r="BI723" i="3"/>
  <c r="AS723" i="3"/>
  <c r="AC723" i="3"/>
  <c r="M723" i="3"/>
  <c r="AE734" i="3"/>
  <c r="O734" i="3"/>
  <c r="W734" i="3"/>
  <c r="AU734" i="3"/>
  <c r="U709" i="3"/>
  <c r="AF721" i="3"/>
  <c r="AE727" i="3"/>
  <c r="AS728" i="3"/>
  <c r="AZ731" i="3"/>
  <c r="BE547" i="3"/>
  <c r="AO547" i="3"/>
  <c r="AN547" i="3"/>
  <c r="BI547" i="3"/>
  <c r="AC547" i="3"/>
  <c r="AZ547" i="3"/>
  <c r="T547" i="3"/>
  <c r="AU547" i="3"/>
  <c r="AE547" i="3"/>
  <c r="O547" i="3"/>
  <c r="AT547" i="3"/>
  <c r="AD547" i="3"/>
  <c r="N547" i="3"/>
  <c r="BK563" i="3"/>
  <c r="BN563" i="3"/>
  <c r="AQ565" i="3"/>
  <c r="S565" i="3"/>
  <c r="BB565" i="3"/>
  <c r="AL565" i="3"/>
  <c r="R565" i="3"/>
  <c r="AW565" i="3"/>
  <c r="AF565" i="3"/>
  <c r="BH565" i="3"/>
  <c r="AR565" i="3"/>
  <c r="Z565" i="3"/>
  <c r="AC565" i="3"/>
  <c r="M565" i="3"/>
  <c r="BL572" i="3"/>
  <c r="AD588" i="3"/>
  <c r="AP588" i="3"/>
  <c r="V588" i="3"/>
  <c r="BI588" i="3"/>
  <c r="AS588" i="3"/>
  <c r="AC588" i="3"/>
  <c r="M588" i="3"/>
  <c r="AV588" i="3"/>
  <c r="AF588" i="3"/>
  <c r="P588" i="3"/>
  <c r="AU588" i="3"/>
  <c r="AE588" i="3"/>
  <c r="O588" i="3"/>
  <c r="O597" i="3"/>
  <c r="AY597" i="3"/>
  <c r="BF597" i="3"/>
  <c r="AP597" i="3"/>
  <c r="BI597" i="3"/>
  <c r="AS597" i="3"/>
  <c r="S597" i="3"/>
  <c r="AV597" i="3"/>
  <c r="X597" i="3"/>
  <c r="AD597" i="3"/>
  <c r="N597" i="3"/>
  <c r="Y597" i="3"/>
  <c r="M604" i="3"/>
  <c r="BE604" i="3"/>
  <c r="AK604" i="3"/>
  <c r="Q604" i="3"/>
  <c r="AV604" i="3"/>
  <c r="AF604" i="3"/>
  <c r="P604" i="3"/>
  <c r="AU604" i="3"/>
  <c r="AE604" i="3"/>
  <c r="O604" i="3"/>
  <c r="AT604" i="3"/>
  <c r="AD604" i="3"/>
  <c r="N604" i="3"/>
  <c r="AU620" i="3"/>
  <c r="AK620" i="3"/>
  <c r="AQ620" i="3"/>
  <c r="AW620" i="3"/>
  <c r="BF620" i="3"/>
  <c r="AP620" i="3"/>
  <c r="Z620" i="3"/>
  <c r="AG620" i="3"/>
  <c r="Q620" i="3"/>
  <c r="AZ620" i="3"/>
  <c r="AJ620" i="3"/>
  <c r="T620" i="3"/>
  <c r="O641" i="3"/>
  <c r="AQ641" i="3"/>
  <c r="W641" i="3"/>
  <c r="BF641" i="3"/>
  <c r="AP641" i="3"/>
  <c r="Z641" i="3"/>
  <c r="BI641" i="3"/>
  <c r="AS641" i="3"/>
  <c r="AC641" i="3"/>
  <c r="M641" i="3"/>
  <c r="AV641" i="3"/>
  <c r="AF641" i="3"/>
  <c r="P641" i="3"/>
  <c r="BJ643" i="3"/>
  <c r="BM643" i="3"/>
  <c r="BK650" i="3"/>
  <c r="BN650" i="3"/>
  <c r="BL650" i="3"/>
  <c r="BN652" i="3"/>
  <c r="BL652" i="3"/>
  <c r="AP657" i="3"/>
  <c r="BD657" i="3"/>
  <c r="X657" i="3"/>
  <c r="AL657" i="3"/>
  <c r="BH657" i="3"/>
  <c r="AB657" i="3"/>
  <c r="AY657" i="3"/>
  <c r="AI657" i="3"/>
  <c r="S657" i="3"/>
  <c r="BA657" i="3"/>
  <c r="AK657" i="3"/>
  <c r="U657" i="3"/>
  <c r="S661" i="3"/>
  <c r="AI661" i="3"/>
  <c r="AY661" i="3"/>
  <c r="T661" i="3"/>
  <c r="AJ661" i="3"/>
  <c r="AZ661" i="3"/>
  <c r="Q661" i="3"/>
  <c r="AG661" i="3"/>
  <c r="AW661" i="3"/>
  <c r="V661" i="3"/>
  <c r="AP661" i="3"/>
  <c r="AT661" i="3"/>
  <c r="W661" i="3"/>
  <c r="AM661" i="3"/>
  <c r="BC661" i="3"/>
  <c r="X661" i="3"/>
  <c r="AN661" i="3"/>
  <c r="BD661" i="3"/>
  <c r="U661" i="3"/>
  <c r="AK661" i="3"/>
  <c r="BA661" i="3"/>
  <c r="AL661" i="3"/>
  <c r="BF661" i="3"/>
  <c r="R661" i="3"/>
  <c r="AA661" i="3"/>
  <c r="AQ661" i="3"/>
  <c r="BG661" i="3"/>
  <c r="AB661" i="3"/>
  <c r="AR661" i="3"/>
  <c r="BH661" i="3"/>
  <c r="Y661" i="3"/>
  <c r="AO661" i="3"/>
  <c r="BE661" i="3"/>
  <c r="BB661" i="3"/>
  <c r="N661" i="3"/>
  <c r="AH661" i="3"/>
  <c r="O661" i="3"/>
  <c r="AE661" i="3"/>
  <c r="AU661" i="3"/>
  <c r="P661" i="3"/>
  <c r="AF661" i="3"/>
  <c r="AV661" i="3"/>
  <c r="M661" i="3"/>
  <c r="AC661" i="3"/>
  <c r="AS661" i="3"/>
  <c r="BI661" i="3"/>
  <c r="Z661" i="3"/>
  <c r="AD661" i="3"/>
  <c r="AX661" i="3"/>
  <c r="BG690" i="3"/>
  <c r="AX690" i="3"/>
  <c r="R690" i="3"/>
  <c r="AK690" i="3"/>
  <c r="BD690" i="3"/>
  <c r="AB693" i="3"/>
  <c r="BC693" i="3"/>
  <c r="W693" i="3"/>
  <c r="AL693" i="3"/>
  <c r="BE693" i="3"/>
  <c r="Y693" i="3"/>
  <c r="AK700" i="3"/>
  <c r="M700" i="3"/>
  <c r="AF700" i="3"/>
  <c r="AU700" i="3"/>
  <c r="O700" i="3"/>
  <c r="AD700" i="3"/>
  <c r="AK703" i="3"/>
  <c r="AW703" i="3"/>
  <c r="BH703" i="3"/>
  <c r="AB703" i="3"/>
  <c r="S703" i="3"/>
  <c r="AU706" i="3"/>
  <c r="AK706" i="3"/>
  <c r="AA706" i="3"/>
  <c r="AJ706" i="3"/>
  <c r="AP706" i="3"/>
  <c r="AB709" i="3"/>
  <c r="BF709" i="3"/>
  <c r="AX721" i="3"/>
  <c r="L491" i="3"/>
  <c r="L429" i="3"/>
  <c r="L413" i="3"/>
  <c r="M607" i="3"/>
  <c r="Q607" i="3"/>
  <c r="U607" i="3"/>
  <c r="Y607" i="3"/>
  <c r="AC607" i="3"/>
  <c r="AG607" i="3"/>
  <c r="AK607" i="3"/>
  <c r="AO607" i="3"/>
  <c r="AS607" i="3"/>
  <c r="AW607" i="3"/>
  <c r="BA607" i="3"/>
  <c r="BE607" i="3"/>
  <c r="BI607" i="3"/>
  <c r="N607" i="3"/>
  <c r="R607" i="3"/>
  <c r="V607" i="3"/>
  <c r="Z607" i="3"/>
  <c r="AD607" i="3"/>
  <c r="AH607" i="3"/>
  <c r="AL607" i="3"/>
  <c r="AP607" i="3"/>
  <c r="AT607" i="3"/>
  <c r="AX607" i="3"/>
  <c r="BB607" i="3"/>
  <c r="BF607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AB607" i="3"/>
  <c r="AR607" i="3"/>
  <c r="BH607" i="3"/>
  <c r="P607" i="3"/>
  <c r="AF607" i="3"/>
  <c r="AV607" i="3"/>
  <c r="T607" i="3"/>
  <c r="AJ607" i="3"/>
  <c r="AZ607" i="3"/>
  <c r="X607" i="3"/>
  <c r="AN607" i="3"/>
  <c r="BD607" i="3"/>
  <c r="N623" i="3"/>
  <c r="R623" i="3"/>
  <c r="V623" i="3"/>
  <c r="Z623" i="3"/>
  <c r="AD623" i="3"/>
  <c r="AH623" i="3"/>
  <c r="AL623" i="3"/>
  <c r="AP623" i="3"/>
  <c r="AT623" i="3"/>
  <c r="AX623" i="3"/>
  <c r="BB623" i="3"/>
  <c r="BF623" i="3"/>
  <c r="O623" i="3"/>
  <c r="S623" i="3"/>
  <c r="W623" i="3"/>
  <c r="AA623" i="3"/>
  <c r="AE623" i="3"/>
  <c r="AI623" i="3"/>
  <c r="AM623" i="3"/>
  <c r="AQ623" i="3"/>
  <c r="AU623" i="3"/>
  <c r="AY623" i="3"/>
  <c r="BC623" i="3"/>
  <c r="BG623" i="3"/>
  <c r="P623" i="3"/>
  <c r="T623" i="3"/>
  <c r="X623" i="3"/>
  <c r="AB623" i="3"/>
  <c r="AF623" i="3"/>
  <c r="AJ623" i="3"/>
  <c r="AN623" i="3"/>
  <c r="AR623" i="3"/>
  <c r="AV623" i="3"/>
  <c r="AZ623" i="3"/>
  <c r="BD623" i="3"/>
  <c r="BH623" i="3"/>
  <c r="M623" i="3"/>
  <c r="AC623" i="3"/>
  <c r="AS623" i="3"/>
  <c r="BI623" i="3"/>
  <c r="Q623" i="3"/>
  <c r="AG623" i="3"/>
  <c r="AW623" i="3"/>
  <c r="U623" i="3"/>
  <c r="AK623" i="3"/>
  <c r="BA623" i="3"/>
  <c r="Y623" i="3"/>
  <c r="AO623" i="3"/>
  <c r="BE623" i="3"/>
  <c r="N606" i="3"/>
  <c r="R606" i="3"/>
  <c r="V606" i="3"/>
  <c r="Z606" i="3"/>
  <c r="AD606" i="3"/>
  <c r="AH606" i="3"/>
  <c r="AL606" i="3"/>
  <c r="AP606" i="3"/>
  <c r="AT606" i="3"/>
  <c r="AX606" i="3"/>
  <c r="BB606" i="3"/>
  <c r="BF606" i="3"/>
  <c r="O606" i="3"/>
  <c r="S606" i="3"/>
  <c r="W606" i="3"/>
  <c r="AA606" i="3"/>
  <c r="AE606" i="3"/>
  <c r="AI606" i="3"/>
  <c r="AM606" i="3"/>
  <c r="AQ606" i="3"/>
  <c r="AU606" i="3"/>
  <c r="AY606" i="3"/>
  <c r="BC606" i="3"/>
  <c r="BG606" i="3"/>
  <c r="P606" i="3"/>
  <c r="T606" i="3"/>
  <c r="X606" i="3"/>
  <c r="AB606" i="3"/>
  <c r="AF606" i="3"/>
  <c r="AJ606" i="3"/>
  <c r="AN606" i="3"/>
  <c r="AR606" i="3"/>
  <c r="AV606" i="3"/>
  <c r="AZ606" i="3"/>
  <c r="BD606" i="3"/>
  <c r="BH606" i="3"/>
  <c r="M606" i="3"/>
  <c r="AC606" i="3"/>
  <c r="AS606" i="3"/>
  <c r="BI606" i="3"/>
  <c r="Q606" i="3"/>
  <c r="AG606" i="3"/>
  <c r="AW606" i="3"/>
  <c r="U606" i="3"/>
  <c r="AK606" i="3"/>
  <c r="BA606" i="3"/>
  <c r="BE606" i="3"/>
  <c r="Y606" i="3"/>
  <c r="AO606" i="3"/>
  <c r="O622" i="3"/>
  <c r="S622" i="3"/>
  <c r="W622" i="3"/>
  <c r="AA622" i="3"/>
  <c r="AE622" i="3"/>
  <c r="AI622" i="3"/>
  <c r="AM622" i="3"/>
  <c r="AQ622" i="3"/>
  <c r="AU622" i="3"/>
  <c r="AY622" i="3"/>
  <c r="BC622" i="3"/>
  <c r="BG622" i="3"/>
  <c r="P622" i="3"/>
  <c r="T622" i="3"/>
  <c r="X622" i="3"/>
  <c r="AB622" i="3"/>
  <c r="AF622" i="3"/>
  <c r="AJ622" i="3"/>
  <c r="AN622" i="3"/>
  <c r="AR622" i="3"/>
  <c r="AV622" i="3"/>
  <c r="AZ622" i="3"/>
  <c r="BD622" i="3"/>
  <c r="BH622" i="3"/>
  <c r="M622" i="3"/>
  <c r="Q622" i="3"/>
  <c r="U622" i="3"/>
  <c r="Y622" i="3"/>
  <c r="AC622" i="3"/>
  <c r="AG622" i="3"/>
  <c r="AK622" i="3"/>
  <c r="AO622" i="3"/>
  <c r="AS622" i="3"/>
  <c r="AW622" i="3"/>
  <c r="BA622" i="3"/>
  <c r="BE622" i="3"/>
  <c r="BI622" i="3"/>
  <c r="R622" i="3"/>
  <c r="AH622" i="3"/>
  <c r="AX622" i="3"/>
  <c r="V622" i="3"/>
  <c r="AL622" i="3"/>
  <c r="BB622" i="3"/>
  <c r="Z622" i="3"/>
  <c r="AP622" i="3"/>
  <c r="BF622" i="3"/>
  <c r="N622" i="3"/>
  <c r="AD622" i="3"/>
  <c r="AT622" i="3"/>
  <c r="N592" i="3"/>
  <c r="AD592" i="3"/>
  <c r="AT592" i="3"/>
  <c r="O592" i="3"/>
  <c r="AE592" i="3"/>
  <c r="AU592" i="3"/>
  <c r="P592" i="3"/>
  <c r="AF592" i="3"/>
  <c r="AV592" i="3"/>
  <c r="Y592" i="3"/>
  <c r="AC592" i="3"/>
  <c r="AG592" i="3"/>
  <c r="U592" i="3"/>
  <c r="R592" i="3"/>
  <c r="AH592" i="3"/>
  <c r="AX592" i="3"/>
  <c r="S592" i="3"/>
  <c r="AI592" i="3"/>
  <c r="AY592" i="3"/>
  <c r="T592" i="3"/>
  <c r="AJ592" i="3"/>
  <c r="AZ592" i="3"/>
  <c r="AO592" i="3"/>
  <c r="AS592" i="3"/>
  <c r="AW592" i="3"/>
  <c r="V592" i="3"/>
  <c r="AL592" i="3"/>
  <c r="BB592" i="3"/>
  <c r="W592" i="3"/>
  <c r="AM592" i="3"/>
  <c r="BC592" i="3"/>
  <c r="X592" i="3"/>
  <c r="AN592" i="3"/>
  <c r="BD592" i="3"/>
  <c r="BE592" i="3"/>
  <c r="BI592" i="3"/>
  <c r="AK592" i="3"/>
  <c r="Z592" i="3"/>
  <c r="AP592" i="3"/>
  <c r="BF592" i="3"/>
  <c r="AA592" i="3"/>
  <c r="AQ592" i="3"/>
  <c r="BG592" i="3"/>
  <c r="AB592" i="3"/>
  <c r="AR592" i="3"/>
  <c r="BH592" i="3"/>
  <c r="M592" i="3"/>
  <c r="Q592" i="3"/>
  <c r="BA592" i="3"/>
  <c r="S608" i="3"/>
  <c r="AI608" i="3"/>
  <c r="AY608" i="3"/>
  <c r="T608" i="3"/>
  <c r="AJ608" i="3"/>
  <c r="AZ608" i="3"/>
  <c r="Q608" i="3"/>
  <c r="AG608" i="3"/>
  <c r="AW608" i="3"/>
  <c r="Z608" i="3"/>
  <c r="AD608" i="3"/>
  <c r="AX608" i="3"/>
  <c r="W608" i="3"/>
  <c r="AM608" i="3"/>
  <c r="BC608" i="3"/>
  <c r="X608" i="3"/>
  <c r="AN608" i="3"/>
  <c r="BD608" i="3"/>
  <c r="U608" i="3"/>
  <c r="AK608" i="3"/>
  <c r="BA608" i="3"/>
  <c r="AP608" i="3"/>
  <c r="AT608" i="3"/>
  <c r="V608" i="3"/>
  <c r="AA608" i="3"/>
  <c r="AQ608" i="3"/>
  <c r="BG608" i="3"/>
  <c r="AB608" i="3"/>
  <c r="AR608" i="3"/>
  <c r="BH608" i="3"/>
  <c r="Y608" i="3"/>
  <c r="AO608" i="3"/>
  <c r="BE608" i="3"/>
  <c r="BF608" i="3"/>
  <c r="R608" i="3"/>
  <c r="AL608" i="3"/>
  <c r="O608" i="3"/>
  <c r="AE608" i="3"/>
  <c r="AU608" i="3"/>
  <c r="P608" i="3"/>
  <c r="AF608" i="3"/>
  <c r="AV608" i="3"/>
  <c r="M608" i="3"/>
  <c r="AC608" i="3"/>
  <c r="AS608" i="3"/>
  <c r="BI608" i="3"/>
  <c r="N608" i="3"/>
  <c r="AH608" i="3"/>
  <c r="BB608" i="3"/>
  <c r="M624" i="3"/>
  <c r="AC624" i="3"/>
  <c r="AS624" i="3"/>
  <c r="BI624" i="3"/>
  <c r="Z624" i="3"/>
  <c r="AP624" i="3"/>
  <c r="BF624" i="3"/>
  <c r="AA624" i="3"/>
  <c r="AQ624" i="3"/>
  <c r="BG624" i="3"/>
  <c r="AB624" i="3"/>
  <c r="AF624" i="3"/>
  <c r="T624" i="3"/>
  <c r="Q624" i="3"/>
  <c r="AG624" i="3"/>
  <c r="AW624" i="3"/>
  <c r="N624" i="3"/>
  <c r="AD624" i="3"/>
  <c r="AT624" i="3"/>
  <c r="O624" i="3"/>
  <c r="AE624" i="3"/>
  <c r="AU624" i="3"/>
  <c r="X624" i="3"/>
  <c r="AR624" i="3"/>
  <c r="AV624" i="3"/>
  <c r="U624" i="3"/>
  <c r="AK624" i="3"/>
  <c r="BA624" i="3"/>
  <c r="R624" i="3"/>
  <c r="AH624" i="3"/>
  <c r="AX624" i="3"/>
  <c r="S624" i="3"/>
  <c r="AI624" i="3"/>
  <c r="AY624" i="3"/>
  <c r="AN624" i="3"/>
  <c r="BH624" i="3"/>
  <c r="AJ624" i="3"/>
  <c r="Y624" i="3"/>
  <c r="AO624" i="3"/>
  <c r="BE624" i="3"/>
  <c r="V624" i="3"/>
  <c r="AL624" i="3"/>
  <c r="BB624" i="3"/>
  <c r="W624" i="3"/>
  <c r="AM624" i="3"/>
  <c r="BC624" i="3"/>
  <c r="BD624" i="3"/>
  <c r="P624" i="3"/>
  <c r="AZ624" i="3"/>
  <c r="P605" i="3"/>
  <c r="T605" i="3"/>
  <c r="X605" i="3"/>
  <c r="AB605" i="3"/>
  <c r="AF605" i="3"/>
  <c r="AJ605" i="3"/>
  <c r="AN605" i="3"/>
  <c r="AR605" i="3"/>
  <c r="AV605" i="3"/>
  <c r="AZ605" i="3"/>
  <c r="BD605" i="3"/>
  <c r="BH605" i="3"/>
  <c r="M605" i="3"/>
  <c r="Q605" i="3"/>
  <c r="U605" i="3"/>
  <c r="Y605" i="3"/>
  <c r="AC605" i="3"/>
  <c r="AG605" i="3"/>
  <c r="AK605" i="3"/>
  <c r="AO605" i="3"/>
  <c r="AS605" i="3"/>
  <c r="AW605" i="3"/>
  <c r="BA605" i="3"/>
  <c r="BE605" i="3"/>
  <c r="BI605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O605" i="3"/>
  <c r="AE605" i="3"/>
  <c r="AU605" i="3"/>
  <c r="S605" i="3"/>
  <c r="AI605" i="3"/>
  <c r="AY605" i="3"/>
  <c r="W605" i="3"/>
  <c r="AM605" i="3"/>
  <c r="BC605" i="3"/>
  <c r="AQ605" i="3"/>
  <c r="BG605" i="3"/>
  <c r="AA605" i="3"/>
  <c r="P683" i="3"/>
  <c r="T683" i="3"/>
  <c r="X683" i="3"/>
  <c r="AB683" i="3"/>
  <c r="AF683" i="3"/>
  <c r="AJ683" i="3"/>
  <c r="AN683" i="3"/>
  <c r="AR683" i="3"/>
  <c r="AV683" i="3"/>
  <c r="AZ683" i="3"/>
  <c r="BD683" i="3"/>
  <c r="BH683" i="3"/>
  <c r="M683" i="3"/>
  <c r="Q683" i="3"/>
  <c r="U683" i="3"/>
  <c r="Y683" i="3"/>
  <c r="AC683" i="3"/>
  <c r="AG683" i="3"/>
  <c r="AK683" i="3"/>
  <c r="AO683" i="3"/>
  <c r="AS683" i="3"/>
  <c r="AW683" i="3"/>
  <c r="BA683" i="3"/>
  <c r="BE683" i="3"/>
  <c r="BI683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O683" i="3"/>
  <c r="AE683" i="3"/>
  <c r="AU683" i="3"/>
  <c r="S683" i="3"/>
  <c r="AI683" i="3"/>
  <c r="AY683" i="3"/>
  <c r="W683" i="3"/>
  <c r="AM683" i="3"/>
  <c r="BC683" i="3"/>
  <c r="AA683" i="3"/>
  <c r="AQ683" i="3"/>
  <c r="BG683" i="3"/>
  <c r="S670" i="3"/>
  <c r="AI670" i="3"/>
  <c r="AY670" i="3"/>
  <c r="T670" i="3"/>
  <c r="AJ670" i="3"/>
  <c r="AZ670" i="3"/>
  <c r="Q670" i="3"/>
  <c r="AG670" i="3"/>
  <c r="AW670" i="3"/>
  <c r="V670" i="3"/>
  <c r="AP670" i="3"/>
  <c r="AT670" i="3"/>
  <c r="W670" i="3"/>
  <c r="AM670" i="3"/>
  <c r="BC670" i="3"/>
  <c r="X670" i="3"/>
  <c r="AN670" i="3"/>
  <c r="BD670" i="3"/>
  <c r="U670" i="3"/>
  <c r="AK670" i="3"/>
  <c r="BA670" i="3"/>
  <c r="AL670" i="3"/>
  <c r="BF670" i="3"/>
  <c r="R670" i="3"/>
  <c r="AA670" i="3"/>
  <c r="AQ670" i="3"/>
  <c r="BG670" i="3"/>
  <c r="AB670" i="3"/>
  <c r="AR670" i="3"/>
  <c r="BH670" i="3"/>
  <c r="Y670" i="3"/>
  <c r="AO670" i="3"/>
  <c r="BE670" i="3"/>
  <c r="BB670" i="3"/>
  <c r="N670" i="3"/>
  <c r="AH670" i="3"/>
  <c r="O670" i="3"/>
  <c r="AE670" i="3"/>
  <c r="AU670" i="3"/>
  <c r="P670" i="3"/>
  <c r="AF670" i="3"/>
  <c r="AV670" i="3"/>
  <c r="M670" i="3"/>
  <c r="AC670" i="3"/>
  <c r="AS670" i="3"/>
  <c r="BI670" i="3"/>
  <c r="Z670" i="3"/>
  <c r="AD670" i="3"/>
  <c r="AX670" i="3"/>
  <c r="AC717" i="3"/>
  <c r="Y717" i="3"/>
  <c r="M717" i="3"/>
  <c r="BI717" i="3"/>
  <c r="AS717" i="3"/>
  <c r="Q733" i="3"/>
  <c r="AW733" i="3"/>
  <c r="Y733" i="3"/>
  <c r="AG733" i="3"/>
  <c r="T732" i="3"/>
  <c r="AJ732" i="3"/>
  <c r="AZ732" i="3"/>
  <c r="Q732" i="3"/>
  <c r="AG732" i="3"/>
  <c r="AW732" i="3"/>
  <c r="N732" i="3"/>
  <c r="AD732" i="3"/>
  <c r="AT732" i="3"/>
  <c r="W732" i="3"/>
  <c r="AQ732" i="3"/>
  <c r="AU732" i="3"/>
  <c r="X732" i="3"/>
  <c r="AN732" i="3"/>
  <c r="BD732" i="3"/>
  <c r="U732" i="3"/>
  <c r="AK732" i="3"/>
  <c r="BA732" i="3"/>
  <c r="R732" i="3"/>
  <c r="AH732" i="3"/>
  <c r="AX732" i="3"/>
  <c r="AM732" i="3"/>
  <c r="BG732" i="3"/>
  <c r="S732" i="3"/>
  <c r="AB732" i="3"/>
  <c r="AR732" i="3"/>
  <c r="BH732" i="3"/>
  <c r="Y732" i="3"/>
  <c r="AO732" i="3"/>
  <c r="BE732" i="3"/>
  <c r="V732" i="3"/>
  <c r="AL732" i="3"/>
  <c r="BB732" i="3"/>
  <c r="BC732" i="3"/>
  <c r="O732" i="3"/>
  <c r="AI732" i="3"/>
  <c r="P732" i="3"/>
  <c r="AF732" i="3"/>
  <c r="AV732" i="3"/>
  <c r="M732" i="3"/>
  <c r="AC732" i="3"/>
  <c r="AS732" i="3"/>
  <c r="BI732" i="3"/>
  <c r="Z732" i="3"/>
  <c r="AP732" i="3"/>
  <c r="BF732" i="3"/>
  <c r="AA732" i="3"/>
  <c r="AE732" i="3"/>
  <c r="AY732" i="3"/>
  <c r="O715" i="3"/>
  <c r="AE715" i="3"/>
  <c r="AU715" i="3"/>
  <c r="P715" i="3"/>
  <c r="AF715" i="3"/>
  <c r="AV715" i="3"/>
  <c r="M715" i="3"/>
  <c r="AC715" i="3"/>
  <c r="AS715" i="3"/>
  <c r="BI715" i="3"/>
  <c r="R715" i="3"/>
  <c r="S715" i="3"/>
  <c r="AI715" i="3"/>
  <c r="AY715" i="3"/>
  <c r="T715" i="3"/>
  <c r="AJ715" i="3"/>
  <c r="AZ715" i="3"/>
  <c r="Q715" i="3"/>
  <c r="AG715" i="3"/>
  <c r="AW715" i="3"/>
  <c r="W715" i="3"/>
  <c r="AM715" i="3"/>
  <c r="BC715" i="3"/>
  <c r="X715" i="3"/>
  <c r="AN715" i="3"/>
  <c r="BD715" i="3"/>
  <c r="U715" i="3"/>
  <c r="AK715" i="3"/>
  <c r="BA715" i="3"/>
  <c r="AX715" i="3"/>
  <c r="AA715" i="3"/>
  <c r="AQ715" i="3"/>
  <c r="BG715" i="3"/>
  <c r="AB715" i="3"/>
  <c r="AR715" i="3"/>
  <c r="BH715" i="3"/>
  <c r="Y715" i="3"/>
  <c r="AO715" i="3"/>
  <c r="BE715" i="3"/>
  <c r="AH715" i="3"/>
  <c r="V715" i="3"/>
  <c r="AG717" i="3"/>
  <c r="AJ723" i="3"/>
  <c r="BC727" i="3"/>
  <c r="AB731" i="3"/>
  <c r="AK733" i="3"/>
  <c r="M571" i="3"/>
  <c r="Q571" i="3"/>
  <c r="U571" i="3"/>
  <c r="Y571" i="3"/>
  <c r="AC571" i="3"/>
  <c r="AG571" i="3"/>
  <c r="AK571" i="3"/>
  <c r="AO571" i="3"/>
  <c r="AS571" i="3"/>
  <c r="AW571" i="3"/>
  <c r="BA571" i="3"/>
  <c r="BE571" i="3"/>
  <c r="BI571" i="3"/>
  <c r="N571" i="3"/>
  <c r="R571" i="3"/>
  <c r="V571" i="3"/>
  <c r="Z571" i="3"/>
  <c r="AD571" i="3"/>
  <c r="AH571" i="3"/>
  <c r="AL571" i="3"/>
  <c r="AP571" i="3"/>
  <c r="AT571" i="3"/>
  <c r="AX571" i="3"/>
  <c r="BB571" i="3"/>
  <c r="BF571" i="3"/>
  <c r="O571" i="3"/>
  <c r="S571" i="3"/>
  <c r="W571" i="3"/>
  <c r="AA571" i="3"/>
  <c r="AE571" i="3"/>
  <c r="AI571" i="3"/>
  <c r="AM571" i="3"/>
  <c r="AQ571" i="3"/>
  <c r="AU571" i="3"/>
  <c r="AY571" i="3"/>
  <c r="BC571" i="3"/>
  <c r="BG571" i="3"/>
  <c r="X571" i="3"/>
  <c r="AN571" i="3"/>
  <c r="BD571" i="3"/>
  <c r="AB571" i="3"/>
  <c r="AR571" i="3"/>
  <c r="BH571" i="3"/>
  <c r="P571" i="3"/>
  <c r="AF571" i="3"/>
  <c r="AV571" i="3"/>
  <c r="T571" i="3"/>
  <c r="AJ571" i="3"/>
  <c r="AZ571" i="3"/>
  <c r="N580" i="3"/>
  <c r="R580" i="3"/>
  <c r="V580" i="3"/>
  <c r="Z580" i="3"/>
  <c r="AD580" i="3"/>
  <c r="AH580" i="3"/>
  <c r="AL580" i="3"/>
  <c r="AP580" i="3"/>
  <c r="AT580" i="3"/>
  <c r="AX580" i="3"/>
  <c r="BB580" i="3"/>
  <c r="BF580" i="3"/>
  <c r="O580" i="3"/>
  <c r="S580" i="3"/>
  <c r="W580" i="3"/>
  <c r="AA580" i="3"/>
  <c r="AE580" i="3"/>
  <c r="AI580" i="3"/>
  <c r="AM580" i="3"/>
  <c r="AQ580" i="3"/>
  <c r="AU580" i="3"/>
  <c r="AY580" i="3"/>
  <c r="BC580" i="3"/>
  <c r="BG580" i="3"/>
  <c r="P580" i="3"/>
  <c r="T580" i="3"/>
  <c r="X580" i="3"/>
  <c r="AB580" i="3"/>
  <c r="AF580" i="3"/>
  <c r="AJ580" i="3"/>
  <c r="AN580" i="3"/>
  <c r="AR580" i="3"/>
  <c r="AV580" i="3"/>
  <c r="AZ580" i="3"/>
  <c r="BD580" i="3"/>
  <c r="BH580" i="3"/>
  <c r="Q580" i="3"/>
  <c r="AG580" i="3"/>
  <c r="AW580" i="3"/>
  <c r="U580" i="3"/>
  <c r="AK580" i="3"/>
  <c r="BA580" i="3"/>
  <c r="Y580" i="3"/>
  <c r="AO580" i="3"/>
  <c r="BE580" i="3"/>
  <c r="M580" i="3"/>
  <c r="AC580" i="3"/>
  <c r="AS580" i="3"/>
  <c r="BI580" i="3"/>
  <c r="M589" i="3"/>
  <c r="Q589" i="3"/>
  <c r="U589" i="3"/>
  <c r="Y589" i="3"/>
  <c r="AC589" i="3"/>
  <c r="AG589" i="3"/>
  <c r="AK589" i="3"/>
  <c r="AO589" i="3"/>
  <c r="AS589" i="3"/>
  <c r="AW589" i="3"/>
  <c r="BA589" i="3"/>
  <c r="BE589" i="3"/>
  <c r="BI589" i="3"/>
  <c r="N589" i="3"/>
  <c r="R589" i="3"/>
  <c r="V589" i="3"/>
  <c r="Z589" i="3"/>
  <c r="AD589" i="3"/>
  <c r="AH589" i="3"/>
  <c r="AL589" i="3"/>
  <c r="AP589" i="3"/>
  <c r="AT589" i="3"/>
  <c r="AX589" i="3"/>
  <c r="BB589" i="3"/>
  <c r="BF589" i="3"/>
  <c r="O589" i="3"/>
  <c r="S589" i="3"/>
  <c r="W589" i="3"/>
  <c r="AA589" i="3"/>
  <c r="AE589" i="3"/>
  <c r="AI589" i="3"/>
  <c r="AM589" i="3"/>
  <c r="AQ589" i="3"/>
  <c r="AU589" i="3"/>
  <c r="AY589" i="3"/>
  <c r="BC589" i="3"/>
  <c r="BG589" i="3"/>
  <c r="P589" i="3"/>
  <c r="AF589" i="3"/>
  <c r="AV589" i="3"/>
  <c r="T589" i="3"/>
  <c r="AJ589" i="3"/>
  <c r="AZ589" i="3"/>
  <c r="X589" i="3"/>
  <c r="AN589" i="3"/>
  <c r="BD589" i="3"/>
  <c r="BH589" i="3"/>
  <c r="AB589" i="3"/>
  <c r="AR589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N633" i="3"/>
  <c r="R633" i="3"/>
  <c r="V633" i="3"/>
  <c r="Z633" i="3"/>
  <c r="AD633" i="3"/>
  <c r="AH633" i="3"/>
  <c r="AL633" i="3"/>
  <c r="AP633" i="3"/>
  <c r="AT633" i="3"/>
  <c r="AX633" i="3"/>
  <c r="BB633" i="3"/>
  <c r="BF633" i="3"/>
  <c r="O633" i="3"/>
  <c r="AE633" i="3"/>
  <c r="AU633" i="3"/>
  <c r="S633" i="3"/>
  <c r="AI633" i="3"/>
  <c r="AY633" i="3"/>
  <c r="W633" i="3"/>
  <c r="AM633" i="3"/>
  <c r="BC633" i="3"/>
  <c r="AA633" i="3"/>
  <c r="AQ633" i="3"/>
  <c r="BG633" i="3"/>
  <c r="M642" i="3"/>
  <c r="Q642" i="3"/>
  <c r="U642" i="3"/>
  <c r="Y642" i="3"/>
  <c r="AC642" i="3"/>
  <c r="AG642" i="3"/>
  <c r="AK642" i="3"/>
  <c r="AO642" i="3"/>
  <c r="AS642" i="3"/>
  <c r="AW642" i="3"/>
  <c r="BA642" i="3"/>
  <c r="BE642" i="3"/>
  <c r="BI642" i="3"/>
  <c r="N642" i="3"/>
  <c r="R642" i="3"/>
  <c r="V642" i="3"/>
  <c r="Z642" i="3"/>
  <c r="AD642" i="3"/>
  <c r="AH642" i="3"/>
  <c r="AL642" i="3"/>
  <c r="AP642" i="3"/>
  <c r="AT642" i="3"/>
  <c r="AX642" i="3"/>
  <c r="BB642" i="3"/>
  <c r="BF642" i="3"/>
  <c r="O642" i="3"/>
  <c r="S642" i="3"/>
  <c r="W642" i="3"/>
  <c r="AA642" i="3"/>
  <c r="AE642" i="3"/>
  <c r="AI642" i="3"/>
  <c r="AM642" i="3"/>
  <c r="AQ642" i="3"/>
  <c r="AU642" i="3"/>
  <c r="AY642" i="3"/>
  <c r="BC642" i="3"/>
  <c r="BG642" i="3"/>
  <c r="P642" i="3"/>
  <c r="AF642" i="3"/>
  <c r="AV642" i="3"/>
  <c r="T642" i="3"/>
  <c r="AJ642" i="3"/>
  <c r="AZ642" i="3"/>
  <c r="X642" i="3"/>
  <c r="AN642" i="3"/>
  <c r="BD642" i="3"/>
  <c r="AR642" i="3"/>
  <c r="BH642" i="3"/>
  <c r="AB642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N665" i="3"/>
  <c r="R665" i="3"/>
  <c r="V665" i="3"/>
  <c r="Z665" i="3"/>
  <c r="AD665" i="3"/>
  <c r="AH665" i="3"/>
  <c r="AL665" i="3"/>
  <c r="AP665" i="3"/>
  <c r="AT665" i="3"/>
  <c r="AX665" i="3"/>
  <c r="BB665" i="3"/>
  <c r="BF665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AF665" i="3"/>
  <c r="AV665" i="3"/>
  <c r="T665" i="3"/>
  <c r="AJ665" i="3"/>
  <c r="AZ665" i="3"/>
  <c r="X665" i="3"/>
  <c r="AN665" i="3"/>
  <c r="BD665" i="3"/>
  <c r="AB665" i="3"/>
  <c r="AR665" i="3"/>
  <c r="BH665" i="3"/>
  <c r="P674" i="3"/>
  <c r="T674" i="3"/>
  <c r="X674" i="3"/>
  <c r="AB674" i="3"/>
  <c r="AF674" i="3"/>
  <c r="AJ674" i="3"/>
  <c r="AN674" i="3"/>
  <c r="AR674" i="3"/>
  <c r="AV674" i="3"/>
  <c r="AZ674" i="3"/>
  <c r="BD674" i="3"/>
  <c r="BH674" i="3"/>
  <c r="M674" i="3"/>
  <c r="Q674" i="3"/>
  <c r="U674" i="3"/>
  <c r="Y674" i="3"/>
  <c r="AC674" i="3"/>
  <c r="AG674" i="3"/>
  <c r="AK674" i="3"/>
  <c r="AO674" i="3"/>
  <c r="AS674" i="3"/>
  <c r="AW674" i="3"/>
  <c r="BA674" i="3"/>
  <c r="BE674" i="3"/>
  <c r="BI674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O674" i="3"/>
  <c r="AE674" i="3"/>
  <c r="AU674" i="3"/>
  <c r="S674" i="3"/>
  <c r="AI674" i="3"/>
  <c r="AY674" i="3"/>
  <c r="W674" i="3"/>
  <c r="AM674" i="3"/>
  <c r="BC674" i="3"/>
  <c r="AA674" i="3"/>
  <c r="AQ674" i="3"/>
  <c r="BG674" i="3"/>
  <c r="AB690" i="3"/>
  <c r="AR690" i="3"/>
  <c r="BH690" i="3"/>
  <c r="Y690" i="3"/>
  <c r="AO690" i="3"/>
  <c r="BE690" i="3"/>
  <c r="V690" i="3"/>
  <c r="AL690" i="3"/>
  <c r="BB690" i="3"/>
  <c r="BC690" i="3"/>
  <c r="O690" i="3"/>
  <c r="AI690" i="3"/>
  <c r="P690" i="3"/>
  <c r="AF690" i="3"/>
  <c r="AV690" i="3"/>
  <c r="M690" i="3"/>
  <c r="AC690" i="3"/>
  <c r="AS690" i="3"/>
  <c r="BI690" i="3"/>
  <c r="Z690" i="3"/>
  <c r="AP690" i="3"/>
  <c r="BF690" i="3"/>
  <c r="AA690" i="3"/>
  <c r="AE690" i="3"/>
  <c r="AY690" i="3"/>
  <c r="V703" i="3"/>
  <c r="AL703" i="3"/>
  <c r="BB703" i="3"/>
  <c r="W703" i="3"/>
  <c r="P703" i="3"/>
  <c r="AF703" i="3"/>
  <c r="AV703" i="3"/>
  <c r="Y703" i="3"/>
  <c r="M703" i="3"/>
  <c r="BE703" i="3"/>
  <c r="AY703" i="3"/>
  <c r="AS703" i="3"/>
  <c r="Z703" i="3"/>
  <c r="AP703" i="3"/>
  <c r="BF703" i="3"/>
  <c r="AA703" i="3"/>
  <c r="T703" i="3"/>
  <c r="AJ703" i="3"/>
  <c r="AZ703" i="3"/>
  <c r="AM703" i="3"/>
  <c r="AC703" i="3"/>
  <c r="Q703" i="3"/>
  <c r="BG703" i="3"/>
  <c r="BA703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O719" i="3"/>
  <c r="S719" i="3"/>
  <c r="W719" i="3"/>
  <c r="AA719" i="3"/>
  <c r="AE719" i="3"/>
  <c r="AI719" i="3"/>
  <c r="AM719" i="3"/>
  <c r="AQ719" i="3"/>
  <c r="AU719" i="3"/>
  <c r="AY719" i="3"/>
  <c r="BC719" i="3"/>
  <c r="BG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M719" i="3"/>
  <c r="AC719" i="3"/>
  <c r="AS719" i="3"/>
  <c r="BI719" i="3"/>
  <c r="Q719" i="3"/>
  <c r="AG719" i="3"/>
  <c r="AW719" i="3"/>
  <c r="U719" i="3"/>
  <c r="AK719" i="3"/>
  <c r="BA719" i="3"/>
  <c r="Y719" i="3"/>
  <c r="AO719" i="3"/>
  <c r="BE719" i="3"/>
  <c r="N735" i="3"/>
  <c r="R735" i="3"/>
  <c r="V735" i="3"/>
  <c r="Z735" i="3"/>
  <c r="AD735" i="3"/>
  <c r="AH735" i="3"/>
  <c r="AL735" i="3"/>
  <c r="AP735" i="3"/>
  <c r="AT735" i="3"/>
  <c r="AX735" i="3"/>
  <c r="BB735" i="3"/>
  <c r="BF735" i="3"/>
  <c r="O735" i="3"/>
  <c r="S735" i="3"/>
  <c r="W735" i="3"/>
  <c r="AA735" i="3"/>
  <c r="AE735" i="3"/>
  <c r="AI735" i="3"/>
  <c r="AM735" i="3"/>
  <c r="AQ735" i="3"/>
  <c r="AU735" i="3"/>
  <c r="AY735" i="3"/>
  <c r="BC735" i="3"/>
  <c r="BG735" i="3"/>
  <c r="P735" i="3"/>
  <c r="T735" i="3"/>
  <c r="X735" i="3"/>
  <c r="AB735" i="3"/>
  <c r="AF735" i="3"/>
  <c r="AJ735" i="3"/>
  <c r="AN735" i="3"/>
  <c r="AR735" i="3"/>
  <c r="AV735" i="3"/>
  <c r="AZ735" i="3"/>
  <c r="BD735" i="3"/>
  <c r="BH735" i="3"/>
  <c r="Q735" i="3"/>
  <c r="AG735" i="3"/>
  <c r="AW735" i="3"/>
  <c r="U735" i="3"/>
  <c r="AK735" i="3"/>
  <c r="BA735" i="3"/>
  <c r="Y735" i="3"/>
  <c r="AO735" i="3"/>
  <c r="BE735" i="3"/>
  <c r="M735" i="3"/>
  <c r="AC735" i="3"/>
  <c r="AS735" i="3"/>
  <c r="BI735" i="3"/>
  <c r="AZ733" i="3"/>
  <c r="AJ733" i="3"/>
  <c r="T733" i="3"/>
  <c r="AY733" i="3"/>
  <c r="AI733" i="3"/>
  <c r="S733" i="3"/>
  <c r="AX733" i="3"/>
  <c r="AH733" i="3"/>
  <c r="R733" i="3"/>
  <c r="BE706" i="3"/>
  <c r="Q709" i="3"/>
  <c r="BF715" i="3"/>
  <c r="AR721" i="3"/>
  <c r="AA727" i="3"/>
  <c r="AO728" i="3"/>
  <c r="BA552" i="3"/>
  <c r="AQ552" i="3"/>
  <c r="AZ552" i="3"/>
  <c r="AE552" i="3"/>
  <c r="BH552" i="3"/>
  <c r="AN552" i="3"/>
  <c r="S552" i="3"/>
  <c r="AW552" i="3"/>
  <c r="AB552" i="3"/>
  <c r="AX552" i="3"/>
  <c r="AH552" i="3"/>
  <c r="R552" i="3"/>
  <c r="BG559" i="3"/>
  <c r="AV559" i="3"/>
  <c r="AS559" i="3"/>
  <c r="M559" i="3"/>
  <c r="AR559" i="3"/>
  <c r="BH559" i="3"/>
  <c r="AG559" i="3"/>
  <c r="AY559" i="3"/>
  <c r="AI559" i="3"/>
  <c r="S559" i="3"/>
  <c r="AP559" i="3"/>
  <c r="Z559" i="3"/>
  <c r="AQ561" i="3"/>
  <c r="AM561" i="3"/>
  <c r="S561" i="3"/>
  <c r="BF561" i="3"/>
  <c r="AP561" i="3"/>
  <c r="Z561" i="3"/>
  <c r="BI561" i="3"/>
  <c r="AS561" i="3"/>
  <c r="AC561" i="3"/>
  <c r="M561" i="3"/>
  <c r="AV561" i="3"/>
  <c r="AF561" i="3"/>
  <c r="P561" i="3"/>
  <c r="AO568" i="3"/>
  <c r="AW568" i="3"/>
  <c r="AS568" i="3"/>
  <c r="BD568" i="3"/>
  <c r="AN568" i="3"/>
  <c r="X568" i="3"/>
  <c r="BC568" i="3"/>
  <c r="AM568" i="3"/>
  <c r="W568" i="3"/>
  <c r="BB568" i="3"/>
  <c r="AL568" i="3"/>
  <c r="V568" i="3"/>
  <c r="BH575" i="3"/>
  <c r="AN575" i="3"/>
  <c r="T575" i="3"/>
  <c r="BG575" i="3"/>
  <c r="AQ575" i="3"/>
  <c r="AA575" i="3"/>
  <c r="BF575" i="3"/>
  <c r="AP575" i="3"/>
  <c r="Z575" i="3"/>
  <c r="BI575" i="3"/>
  <c r="AS575" i="3"/>
  <c r="AC575" i="3"/>
  <c r="M575" i="3"/>
  <c r="AV577" i="3"/>
  <c r="AR577" i="3"/>
  <c r="X577" i="3"/>
  <c r="AU577" i="3"/>
  <c r="AE577" i="3"/>
  <c r="O577" i="3"/>
  <c r="AT577" i="3"/>
  <c r="AD577" i="3"/>
  <c r="N577" i="3"/>
  <c r="AW577" i="3"/>
  <c r="AG577" i="3"/>
  <c r="Q577" i="3"/>
  <c r="T584" i="3"/>
  <c r="BH584" i="3"/>
  <c r="AN584" i="3"/>
  <c r="AY584" i="3"/>
  <c r="AI584" i="3"/>
  <c r="S584" i="3"/>
  <c r="AX584" i="3"/>
  <c r="AH584" i="3"/>
  <c r="R584" i="3"/>
  <c r="BA584" i="3"/>
  <c r="AK584" i="3"/>
  <c r="U584" i="3"/>
  <c r="BD591" i="3"/>
  <c r="AJ591" i="3"/>
  <c r="P591" i="3"/>
  <c r="BG591" i="3"/>
  <c r="AQ591" i="3"/>
  <c r="AA591" i="3"/>
  <c r="BF591" i="3"/>
  <c r="AP591" i="3"/>
  <c r="Z591" i="3"/>
  <c r="BI591" i="3"/>
  <c r="AS591" i="3"/>
  <c r="AC591" i="3"/>
  <c r="M591" i="3"/>
  <c r="AV593" i="3"/>
  <c r="AR593" i="3"/>
  <c r="X593" i="3"/>
  <c r="AU593" i="3"/>
  <c r="AE593" i="3"/>
  <c r="O593" i="3"/>
  <c r="AT593" i="3"/>
  <c r="AD593" i="3"/>
  <c r="N593" i="3"/>
  <c r="AW593" i="3"/>
  <c r="AG593" i="3"/>
  <c r="Q593" i="3"/>
  <c r="AK600" i="3"/>
  <c r="BI600" i="3"/>
  <c r="BE600" i="3"/>
  <c r="BD600" i="3"/>
  <c r="AN600" i="3"/>
  <c r="X600" i="3"/>
  <c r="BC600" i="3"/>
  <c r="AM600" i="3"/>
  <c r="W600" i="3"/>
  <c r="BB600" i="3"/>
  <c r="AL600" i="3"/>
  <c r="V600" i="3"/>
  <c r="AZ609" i="3"/>
  <c r="P609" i="3"/>
  <c r="BD609" i="3"/>
  <c r="BC609" i="3"/>
  <c r="AM609" i="3"/>
  <c r="W609" i="3"/>
  <c r="BB609" i="3"/>
  <c r="AL609" i="3"/>
  <c r="V609" i="3"/>
  <c r="BE609" i="3"/>
  <c r="AO609" i="3"/>
  <c r="Y609" i="3"/>
  <c r="BB616" i="3"/>
  <c r="AH616" i="3"/>
  <c r="N616" i="3"/>
  <c r="BI616" i="3"/>
  <c r="AS616" i="3"/>
  <c r="AC616" i="3"/>
  <c r="M616" i="3"/>
  <c r="AV616" i="3"/>
  <c r="AF616" i="3"/>
  <c r="P616" i="3"/>
  <c r="AU616" i="3"/>
  <c r="AE616" i="3"/>
  <c r="O616" i="3"/>
  <c r="BG625" i="3"/>
  <c r="AM625" i="3"/>
  <c r="S625" i="3"/>
  <c r="AT625" i="3"/>
  <c r="AD625" i="3"/>
  <c r="N625" i="3"/>
  <c r="AW625" i="3"/>
  <c r="AG625" i="3"/>
  <c r="Q625" i="3"/>
  <c r="AZ625" i="3"/>
  <c r="AJ625" i="3"/>
  <c r="T625" i="3"/>
  <c r="AI637" i="3"/>
  <c r="O637" i="3"/>
  <c r="BC637" i="3"/>
  <c r="BB637" i="3"/>
  <c r="AL637" i="3"/>
  <c r="V637" i="3"/>
  <c r="BE637" i="3"/>
  <c r="AO637" i="3"/>
  <c r="Y637" i="3"/>
  <c r="BH637" i="3"/>
  <c r="AR637" i="3"/>
  <c r="AB637" i="3"/>
  <c r="AH639" i="3"/>
  <c r="R639" i="3"/>
  <c r="AO639" i="3"/>
  <c r="BB639" i="3"/>
  <c r="V639" i="3"/>
  <c r="AS639" i="3"/>
  <c r="M639" i="3"/>
  <c r="AV639" i="3"/>
  <c r="AF639" i="3"/>
  <c r="P639" i="3"/>
  <c r="AU639" i="3"/>
  <c r="AE639" i="3"/>
  <c r="O639" i="3"/>
  <c r="AS646" i="3"/>
  <c r="Y646" i="3"/>
  <c r="AW646" i="3"/>
  <c r="BD646" i="3"/>
  <c r="AN646" i="3"/>
  <c r="X646" i="3"/>
  <c r="BC646" i="3"/>
  <c r="AM646" i="3"/>
  <c r="W646" i="3"/>
  <c r="BB646" i="3"/>
  <c r="AL646" i="3"/>
  <c r="V646" i="3"/>
  <c r="AH653" i="3"/>
  <c r="AD653" i="3"/>
  <c r="Z653" i="3"/>
  <c r="BI653" i="3"/>
  <c r="AS653" i="3"/>
  <c r="AC653" i="3"/>
  <c r="M653" i="3"/>
  <c r="AV653" i="3"/>
  <c r="AF653" i="3"/>
  <c r="P653" i="3"/>
  <c r="AU653" i="3"/>
  <c r="AE653" i="3"/>
  <c r="O653" i="3"/>
  <c r="BF655" i="3"/>
  <c r="AL655" i="3"/>
  <c r="R655" i="3"/>
  <c r="AW655" i="3"/>
  <c r="AG655" i="3"/>
  <c r="Q655" i="3"/>
  <c r="AZ655" i="3"/>
  <c r="AJ655" i="3"/>
  <c r="T655" i="3"/>
  <c r="AY655" i="3"/>
  <c r="AI655" i="3"/>
  <c r="S655" i="3"/>
  <c r="AE662" i="3"/>
  <c r="AA662" i="3"/>
  <c r="AY662" i="3"/>
  <c r="BB662" i="3"/>
  <c r="AL662" i="3"/>
  <c r="V662" i="3"/>
  <c r="BE662" i="3"/>
  <c r="AO662" i="3"/>
  <c r="Y662" i="3"/>
  <c r="BH662" i="3"/>
  <c r="AR662" i="3"/>
  <c r="AB662" i="3"/>
  <c r="BK664" i="3"/>
  <c r="AW669" i="3"/>
  <c r="AS669" i="3"/>
  <c r="AO669" i="3"/>
  <c r="AZ669" i="3"/>
  <c r="AJ669" i="3"/>
  <c r="T669" i="3"/>
  <c r="AY669" i="3"/>
  <c r="AI669" i="3"/>
  <c r="S669" i="3"/>
  <c r="AX669" i="3"/>
  <c r="AH669" i="3"/>
  <c r="R669" i="3"/>
  <c r="BK697" i="3"/>
  <c r="O702" i="3"/>
  <c r="AE702" i="3"/>
  <c r="AU702" i="3"/>
  <c r="P702" i="3"/>
  <c r="AF702" i="3"/>
  <c r="AV702" i="3"/>
  <c r="M702" i="3"/>
  <c r="AC702" i="3"/>
  <c r="AS702" i="3"/>
  <c r="BI702" i="3"/>
  <c r="N702" i="3"/>
  <c r="AH702" i="3"/>
  <c r="BB702" i="3"/>
  <c r="S702" i="3"/>
  <c r="AI702" i="3"/>
  <c r="AY702" i="3"/>
  <c r="T702" i="3"/>
  <c r="AJ702" i="3"/>
  <c r="AZ702" i="3"/>
  <c r="Q702" i="3"/>
  <c r="AG702" i="3"/>
  <c r="AW702" i="3"/>
  <c r="Z702" i="3"/>
  <c r="AD702" i="3"/>
  <c r="AX702" i="3"/>
  <c r="W702" i="3"/>
  <c r="AM702" i="3"/>
  <c r="BC702" i="3"/>
  <c r="X702" i="3"/>
  <c r="AN702" i="3"/>
  <c r="BD702" i="3"/>
  <c r="U702" i="3"/>
  <c r="AK702" i="3"/>
  <c r="BA702" i="3"/>
  <c r="AP702" i="3"/>
  <c r="AT702" i="3"/>
  <c r="V702" i="3"/>
  <c r="AA702" i="3"/>
  <c r="AQ702" i="3"/>
  <c r="BG702" i="3"/>
  <c r="AB702" i="3"/>
  <c r="AR702" i="3"/>
  <c r="BH702" i="3"/>
  <c r="Y702" i="3"/>
  <c r="AO702" i="3"/>
  <c r="BE702" i="3"/>
  <c r="BF702" i="3"/>
  <c r="R702" i="3"/>
  <c r="AL702" i="3"/>
  <c r="BD717" i="3"/>
  <c r="AN717" i="3"/>
  <c r="X717" i="3"/>
  <c r="BC717" i="3"/>
  <c r="AM717" i="3"/>
  <c r="W717" i="3"/>
  <c r="BB717" i="3"/>
  <c r="AL717" i="3"/>
  <c r="V717" i="3"/>
  <c r="BC723" i="3"/>
  <c r="AM723" i="3"/>
  <c r="W723" i="3"/>
  <c r="BB723" i="3"/>
  <c r="AL723" i="3"/>
  <c r="V723" i="3"/>
  <c r="BE723" i="3"/>
  <c r="AO723" i="3"/>
  <c r="Y723" i="3"/>
  <c r="O730" i="3"/>
  <c r="S730" i="3"/>
  <c r="W730" i="3"/>
  <c r="AA730" i="3"/>
  <c r="AE730" i="3"/>
  <c r="AI730" i="3"/>
  <c r="AM730" i="3"/>
  <c r="AQ730" i="3"/>
  <c r="AU730" i="3"/>
  <c r="AY730" i="3"/>
  <c r="BC730" i="3"/>
  <c r="BG730" i="3"/>
  <c r="P730" i="3"/>
  <c r="T730" i="3"/>
  <c r="X730" i="3"/>
  <c r="AB730" i="3"/>
  <c r="AF730" i="3"/>
  <c r="AJ730" i="3"/>
  <c r="AN730" i="3"/>
  <c r="AR730" i="3"/>
  <c r="AV730" i="3"/>
  <c r="AZ730" i="3"/>
  <c r="BD730" i="3"/>
  <c r="BH730" i="3"/>
  <c r="M730" i="3"/>
  <c r="Q730" i="3"/>
  <c r="U730" i="3"/>
  <c r="Y730" i="3"/>
  <c r="AC730" i="3"/>
  <c r="AG730" i="3"/>
  <c r="AK730" i="3"/>
  <c r="AO730" i="3"/>
  <c r="AS730" i="3"/>
  <c r="AW730" i="3"/>
  <c r="BA730" i="3"/>
  <c r="BE730" i="3"/>
  <c r="BI730" i="3"/>
  <c r="N730" i="3"/>
  <c r="AD730" i="3"/>
  <c r="AT730" i="3"/>
  <c r="R730" i="3"/>
  <c r="AH730" i="3"/>
  <c r="AX730" i="3"/>
  <c r="V730" i="3"/>
  <c r="AL730" i="3"/>
  <c r="BB730" i="3"/>
  <c r="Z730" i="3"/>
  <c r="AP730" i="3"/>
  <c r="BF730" i="3"/>
  <c r="M736" i="3"/>
  <c r="Q736" i="3"/>
  <c r="U736" i="3"/>
  <c r="Y736" i="3"/>
  <c r="AC736" i="3"/>
  <c r="AG736" i="3"/>
  <c r="AK736" i="3"/>
  <c r="AO736" i="3"/>
  <c r="AS736" i="3"/>
  <c r="AW736" i="3"/>
  <c r="BA736" i="3"/>
  <c r="BE736" i="3"/>
  <c r="BI736" i="3"/>
  <c r="N736" i="3"/>
  <c r="R736" i="3"/>
  <c r="V736" i="3"/>
  <c r="Z736" i="3"/>
  <c r="AD736" i="3"/>
  <c r="AH736" i="3"/>
  <c r="AL736" i="3"/>
  <c r="AP736" i="3"/>
  <c r="AT736" i="3"/>
  <c r="AX736" i="3"/>
  <c r="BB736" i="3"/>
  <c r="BF736" i="3"/>
  <c r="O736" i="3"/>
  <c r="S736" i="3"/>
  <c r="W736" i="3"/>
  <c r="AA736" i="3"/>
  <c r="AE736" i="3"/>
  <c r="AI736" i="3"/>
  <c r="AM736" i="3"/>
  <c r="AQ736" i="3"/>
  <c r="AU736" i="3"/>
  <c r="AY736" i="3"/>
  <c r="BC736" i="3"/>
  <c r="BG736" i="3"/>
  <c r="P736" i="3"/>
  <c r="AF736" i="3"/>
  <c r="AV736" i="3"/>
  <c r="T736" i="3"/>
  <c r="AJ736" i="3"/>
  <c r="AZ736" i="3"/>
  <c r="X736" i="3"/>
  <c r="AN736" i="3"/>
  <c r="BD736" i="3"/>
  <c r="AB736" i="3"/>
  <c r="AR736" i="3"/>
  <c r="BH736" i="3"/>
  <c r="AK709" i="3"/>
  <c r="AT715" i="3"/>
  <c r="AV721" i="3"/>
  <c r="AR723" i="3"/>
  <c r="AU727" i="3"/>
  <c r="BI728" i="3"/>
  <c r="M733" i="3"/>
  <c r="AA734" i="3"/>
  <c r="Y547" i="3"/>
  <c r="AG547" i="3"/>
  <c r="AF547" i="3"/>
  <c r="BA547" i="3"/>
  <c r="U547" i="3"/>
  <c r="AR547" i="3"/>
  <c r="BG547" i="3"/>
  <c r="AQ547" i="3"/>
  <c r="AA547" i="3"/>
  <c r="BF547" i="3"/>
  <c r="AP547" i="3"/>
  <c r="Z547" i="3"/>
  <c r="O549" i="3"/>
  <c r="S549" i="3"/>
  <c r="W549" i="3"/>
  <c r="AA549" i="3"/>
  <c r="AE549" i="3"/>
  <c r="AI549" i="3"/>
  <c r="AM549" i="3"/>
  <c r="AQ549" i="3"/>
  <c r="AU549" i="3"/>
  <c r="AY549" i="3"/>
  <c r="BC549" i="3"/>
  <c r="BG549" i="3"/>
  <c r="P549" i="3"/>
  <c r="T549" i="3"/>
  <c r="X549" i="3"/>
  <c r="AB549" i="3"/>
  <c r="AF549" i="3"/>
  <c r="AJ549" i="3"/>
  <c r="AN549" i="3"/>
  <c r="AR549" i="3"/>
  <c r="AV549" i="3"/>
  <c r="AZ549" i="3"/>
  <c r="BD549" i="3"/>
  <c r="BH549" i="3"/>
  <c r="Q549" i="3"/>
  <c r="Y549" i="3"/>
  <c r="AG549" i="3"/>
  <c r="AO549" i="3"/>
  <c r="AW549" i="3"/>
  <c r="BE549" i="3"/>
  <c r="R549" i="3"/>
  <c r="Z549" i="3"/>
  <c r="AH549" i="3"/>
  <c r="AP549" i="3"/>
  <c r="AX549" i="3"/>
  <c r="BF549" i="3"/>
  <c r="M549" i="3"/>
  <c r="U549" i="3"/>
  <c r="AC549" i="3"/>
  <c r="AK549" i="3"/>
  <c r="AS549" i="3"/>
  <c r="BA549" i="3"/>
  <c r="BI549" i="3"/>
  <c r="AD549" i="3"/>
  <c r="AL549" i="3"/>
  <c r="N549" i="3"/>
  <c r="AT549" i="3"/>
  <c r="V549" i="3"/>
  <c r="BB549" i="3"/>
  <c r="BM556" i="3"/>
  <c r="AU565" i="3"/>
  <c r="X565" i="3"/>
  <c r="AY565" i="3"/>
  <c r="AX565" i="3"/>
  <c r="AH565" i="3"/>
  <c r="BI565" i="3"/>
  <c r="AS565" i="3"/>
  <c r="AA565" i="3"/>
  <c r="BD565" i="3"/>
  <c r="AN565" i="3"/>
  <c r="T565" i="3"/>
  <c r="Y565" i="3"/>
  <c r="P565" i="3"/>
  <c r="BJ579" i="3"/>
  <c r="N588" i="3"/>
  <c r="Z588" i="3"/>
  <c r="AX588" i="3"/>
  <c r="BE588" i="3"/>
  <c r="AO588" i="3"/>
  <c r="Y588" i="3"/>
  <c r="BH588" i="3"/>
  <c r="AR588" i="3"/>
  <c r="AB588" i="3"/>
  <c r="BG588" i="3"/>
  <c r="AQ588" i="3"/>
  <c r="AA588" i="3"/>
  <c r="BL590" i="3"/>
  <c r="BJ595" i="3"/>
  <c r="BG597" i="3"/>
  <c r="AE597" i="3"/>
  <c r="BB597" i="3"/>
  <c r="AJ597" i="3"/>
  <c r="BE597" i="3"/>
  <c r="AO597" i="3"/>
  <c r="BH597" i="3"/>
  <c r="AR597" i="3"/>
  <c r="P597" i="3"/>
  <c r="Z597" i="3"/>
  <c r="AK597" i="3"/>
  <c r="U597" i="3"/>
  <c r="BI604" i="3"/>
  <c r="AO604" i="3"/>
  <c r="U604" i="3"/>
  <c r="BH604" i="3"/>
  <c r="AR604" i="3"/>
  <c r="AB604" i="3"/>
  <c r="BG604" i="3"/>
  <c r="AQ604" i="3"/>
  <c r="AA604" i="3"/>
  <c r="BF604" i="3"/>
  <c r="AP604" i="3"/>
  <c r="Z604" i="3"/>
  <c r="AM620" i="3"/>
  <c r="BI620" i="3"/>
  <c r="W620" i="3"/>
  <c r="AI620" i="3"/>
  <c r="AO620" i="3"/>
  <c r="BB620" i="3"/>
  <c r="AL620" i="3"/>
  <c r="V620" i="3"/>
  <c r="AC620" i="3"/>
  <c r="M620" i="3"/>
  <c r="AV620" i="3"/>
  <c r="AF620" i="3"/>
  <c r="P620" i="3"/>
  <c r="BK634" i="3"/>
  <c r="AU641" i="3"/>
  <c r="AA641" i="3"/>
  <c r="AY641" i="3"/>
  <c r="BB641" i="3"/>
  <c r="AL641" i="3"/>
  <c r="V641" i="3"/>
  <c r="BE641" i="3"/>
  <c r="AO641" i="3"/>
  <c r="Y641" i="3"/>
  <c r="BH641" i="3"/>
  <c r="AR641" i="3"/>
  <c r="AB641" i="3"/>
  <c r="BN643" i="3"/>
  <c r="AH657" i="3"/>
  <c r="AV657" i="3"/>
  <c r="P657" i="3"/>
  <c r="AD657" i="3"/>
  <c r="AZ657" i="3"/>
  <c r="T657" i="3"/>
  <c r="AU657" i="3"/>
  <c r="AE657" i="3"/>
  <c r="O657" i="3"/>
  <c r="AW657" i="3"/>
  <c r="AG657" i="3"/>
  <c r="Q657" i="3"/>
  <c r="BL659" i="3"/>
  <c r="BN659" i="3"/>
  <c r="BJ659" i="3"/>
  <c r="AQ690" i="3"/>
  <c r="AT690" i="3"/>
  <c r="N690" i="3"/>
  <c r="AG690" i="3"/>
  <c r="AZ690" i="3"/>
  <c r="T690" i="3"/>
  <c r="BD693" i="3"/>
  <c r="AY693" i="3"/>
  <c r="S693" i="3"/>
  <c r="AH693" i="3"/>
  <c r="BA693" i="3"/>
  <c r="U693" i="3"/>
  <c r="U700" i="3"/>
  <c r="BH700" i="3"/>
  <c r="AB700" i="3"/>
  <c r="AQ700" i="3"/>
  <c r="BF700" i="3"/>
  <c r="Z700" i="3"/>
  <c r="U703" i="3"/>
  <c r="AO703" i="3"/>
  <c r="BD703" i="3"/>
  <c r="X703" i="3"/>
  <c r="O703" i="3"/>
  <c r="AD703" i="3"/>
  <c r="AM706" i="3"/>
  <c r="AC706" i="3"/>
  <c r="S706" i="3"/>
  <c r="AF706" i="3"/>
  <c r="BG709" i="3"/>
  <c r="AP709" i="3"/>
  <c r="K539" i="3"/>
  <c r="K537" i="3"/>
  <c r="L534" i="3"/>
  <c r="N534" i="3" s="1"/>
  <c r="K533" i="3"/>
  <c r="K527" i="3"/>
  <c r="L526" i="3"/>
  <c r="K525" i="3"/>
  <c r="L524" i="3"/>
  <c r="K523" i="3"/>
  <c r="K521" i="3"/>
  <c r="K519" i="3"/>
  <c r="L458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N611" i="3"/>
  <c r="R611" i="3"/>
  <c r="V611" i="3"/>
  <c r="Z611" i="3"/>
  <c r="AD611" i="3"/>
  <c r="AH611" i="3"/>
  <c r="AL611" i="3"/>
  <c r="AP611" i="3"/>
  <c r="AT611" i="3"/>
  <c r="AX611" i="3"/>
  <c r="BB611" i="3"/>
  <c r="BF611" i="3"/>
  <c r="O611" i="3"/>
  <c r="S611" i="3"/>
  <c r="W611" i="3"/>
  <c r="AA611" i="3"/>
  <c r="AE611" i="3"/>
  <c r="AI611" i="3"/>
  <c r="AM611" i="3"/>
  <c r="AQ611" i="3"/>
  <c r="AU611" i="3"/>
  <c r="AY611" i="3"/>
  <c r="BC611" i="3"/>
  <c r="BG611" i="3"/>
  <c r="T611" i="3"/>
  <c r="AJ611" i="3"/>
  <c r="AZ611" i="3"/>
  <c r="X611" i="3"/>
  <c r="AN611" i="3"/>
  <c r="BD611" i="3"/>
  <c r="AB611" i="3"/>
  <c r="AR611" i="3"/>
  <c r="BH611" i="3"/>
  <c r="P611" i="3"/>
  <c r="AF611" i="3"/>
  <c r="AV611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Y627" i="3"/>
  <c r="AO627" i="3"/>
  <c r="BE627" i="3"/>
  <c r="M627" i="3"/>
  <c r="AC627" i="3"/>
  <c r="AS627" i="3"/>
  <c r="BI627" i="3"/>
  <c r="Q627" i="3"/>
  <c r="AG627" i="3"/>
  <c r="AW627" i="3"/>
  <c r="U627" i="3"/>
  <c r="AK627" i="3"/>
  <c r="BA627" i="3"/>
  <c r="O610" i="3"/>
  <c r="S610" i="3"/>
  <c r="W610" i="3"/>
  <c r="AA610" i="3"/>
  <c r="AE610" i="3"/>
  <c r="AI610" i="3"/>
  <c r="AM610" i="3"/>
  <c r="AQ610" i="3"/>
  <c r="AU610" i="3"/>
  <c r="AY610" i="3"/>
  <c r="BC610" i="3"/>
  <c r="BG610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M610" i="3"/>
  <c r="Q610" i="3"/>
  <c r="U610" i="3"/>
  <c r="Y610" i="3"/>
  <c r="AC610" i="3"/>
  <c r="AG610" i="3"/>
  <c r="AK610" i="3"/>
  <c r="AO610" i="3"/>
  <c r="AS610" i="3"/>
  <c r="AW610" i="3"/>
  <c r="BA610" i="3"/>
  <c r="BE610" i="3"/>
  <c r="BI610" i="3"/>
  <c r="V610" i="3"/>
  <c r="AL610" i="3"/>
  <c r="BB610" i="3"/>
  <c r="Z610" i="3"/>
  <c r="AP610" i="3"/>
  <c r="BF610" i="3"/>
  <c r="N610" i="3"/>
  <c r="AD610" i="3"/>
  <c r="AT610" i="3"/>
  <c r="AX610" i="3"/>
  <c r="R610" i="3"/>
  <c r="AH610" i="3"/>
  <c r="O626" i="3"/>
  <c r="S626" i="3"/>
  <c r="W626" i="3"/>
  <c r="AA626" i="3"/>
  <c r="AE626" i="3"/>
  <c r="AI626" i="3"/>
  <c r="AM626" i="3"/>
  <c r="AQ626" i="3"/>
  <c r="AU626" i="3"/>
  <c r="AY626" i="3"/>
  <c r="BC626" i="3"/>
  <c r="BG626" i="3"/>
  <c r="P626" i="3"/>
  <c r="T626" i="3"/>
  <c r="X626" i="3"/>
  <c r="AB626" i="3"/>
  <c r="AF626" i="3"/>
  <c r="AJ626" i="3"/>
  <c r="AN626" i="3"/>
  <c r="AR626" i="3"/>
  <c r="AV626" i="3"/>
  <c r="AZ626" i="3"/>
  <c r="BD626" i="3"/>
  <c r="BH626" i="3"/>
  <c r="M626" i="3"/>
  <c r="Q626" i="3"/>
  <c r="U626" i="3"/>
  <c r="Y626" i="3"/>
  <c r="AC626" i="3"/>
  <c r="AG626" i="3"/>
  <c r="AK626" i="3"/>
  <c r="AO626" i="3"/>
  <c r="AS626" i="3"/>
  <c r="AW626" i="3"/>
  <c r="BA626" i="3"/>
  <c r="BE626" i="3"/>
  <c r="BI626" i="3"/>
  <c r="N626" i="3"/>
  <c r="AD626" i="3"/>
  <c r="AT626" i="3"/>
  <c r="R626" i="3"/>
  <c r="AH626" i="3"/>
  <c r="AX626" i="3"/>
  <c r="V626" i="3"/>
  <c r="AL626" i="3"/>
  <c r="BB626" i="3"/>
  <c r="BF626" i="3"/>
  <c r="Z626" i="3"/>
  <c r="AP626" i="3"/>
  <c r="O677" i="3"/>
  <c r="S677" i="3"/>
  <c r="W677" i="3"/>
  <c r="AA677" i="3"/>
  <c r="AE677" i="3"/>
  <c r="AI677" i="3"/>
  <c r="AM677" i="3"/>
  <c r="AQ677" i="3"/>
  <c r="AU677" i="3"/>
  <c r="AY677" i="3"/>
  <c r="BC677" i="3"/>
  <c r="BG677" i="3"/>
  <c r="P677" i="3"/>
  <c r="T677" i="3"/>
  <c r="X677" i="3"/>
  <c r="AB677" i="3"/>
  <c r="AF677" i="3"/>
  <c r="AJ677" i="3"/>
  <c r="AN677" i="3"/>
  <c r="AR677" i="3"/>
  <c r="AV677" i="3"/>
  <c r="AZ677" i="3"/>
  <c r="BD677" i="3"/>
  <c r="BH677" i="3"/>
  <c r="M677" i="3"/>
  <c r="Q677" i="3"/>
  <c r="U677" i="3"/>
  <c r="Y677" i="3"/>
  <c r="AC677" i="3"/>
  <c r="AG677" i="3"/>
  <c r="AK677" i="3"/>
  <c r="AO677" i="3"/>
  <c r="AS677" i="3"/>
  <c r="AW677" i="3"/>
  <c r="BA677" i="3"/>
  <c r="BE677" i="3"/>
  <c r="BI677" i="3"/>
  <c r="Z677" i="3"/>
  <c r="AP677" i="3"/>
  <c r="BF677" i="3"/>
  <c r="N677" i="3"/>
  <c r="AD677" i="3"/>
  <c r="AT677" i="3"/>
  <c r="R677" i="3"/>
  <c r="AH677" i="3"/>
  <c r="AX677" i="3"/>
  <c r="V677" i="3"/>
  <c r="AL677" i="3"/>
  <c r="BB677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N613" i="3"/>
  <c r="R613" i="3"/>
  <c r="V613" i="3"/>
  <c r="Z613" i="3"/>
  <c r="AD613" i="3"/>
  <c r="AH613" i="3"/>
  <c r="AL613" i="3"/>
  <c r="AP613" i="3"/>
  <c r="AT613" i="3"/>
  <c r="AX613" i="3"/>
  <c r="BB613" i="3"/>
  <c r="BF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P613" i="3"/>
  <c r="AF613" i="3"/>
  <c r="AV613" i="3"/>
  <c r="T613" i="3"/>
  <c r="AJ613" i="3"/>
  <c r="AZ613" i="3"/>
  <c r="X613" i="3"/>
  <c r="AN613" i="3"/>
  <c r="BD613" i="3"/>
  <c r="AB613" i="3"/>
  <c r="AR613" i="3"/>
  <c r="BH613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R680" i="3"/>
  <c r="V680" i="3"/>
  <c r="Z680" i="3"/>
  <c r="AD680" i="3"/>
  <c r="AH680" i="3"/>
  <c r="AL680" i="3"/>
  <c r="AP680" i="3"/>
  <c r="AT680" i="3"/>
  <c r="AX680" i="3"/>
  <c r="BB680" i="3"/>
  <c r="BF680" i="3"/>
  <c r="S680" i="3"/>
  <c r="AI680" i="3"/>
  <c r="AY680" i="3"/>
  <c r="W680" i="3"/>
  <c r="AM680" i="3"/>
  <c r="BC680" i="3"/>
  <c r="AA680" i="3"/>
  <c r="AQ680" i="3"/>
  <c r="BG680" i="3"/>
  <c r="O680" i="3"/>
  <c r="AE680" i="3"/>
  <c r="AU680" i="3"/>
  <c r="O687" i="3"/>
  <c r="S687" i="3"/>
  <c r="W687" i="3"/>
  <c r="AA687" i="3"/>
  <c r="AE687" i="3"/>
  <c r="AI687" i="3"/>
  <c r="AM687" i="3"/>
  <c r="AQ687" i="3"/>
  <c r="AU687" i="3"/>
  <c r="AY687" i="3"/>
  <c r="BC687" i="3"/>
  <c r="BG687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M687" i="3"/>
  <c r="Q687" i="3"/>
  <c r="U687" i="3"/>
  <c r="Y687" i="3"/>
  <c r="AC687" i="3"/>
  <c r="AG687" i="3"/>
  <c r="AK687" i="3"/>
  <c r="AO687" i="3"/>
  <c r="AS687" i="3"/>
  <c r="AW687" i="3"/>
  <c r="BA687" i="3"/>
  <c r="BE687" i="3"/>
  <c r="BI687" i="3"/>
  <c r="Z687" i="3"/>
  <c r="AP687" i="3"/>
  <c r="BF687" i="3"/>
  <c r="N687" i="3"/>
  <c r="AD687" i="3"/>
  <c r="AT687" i="3"/>
  <c r="R687" i="3"/>
  <c r="AH687" i="3"/>
  <c r="AX687" i="3"/>
  <c r="V687" i="3"/>
  <c r="AL687" i="3"/>
  <c r="BB687" i="3"/>
  <c r="Y721" i="3"/>
  <c r="AO721" i="3"/>
  <c r="BE721" i="3"/>
  <c r="V721" i="3"/>
  <c r="AL721" i="3"/>
  <c r="BB721" i="3"/>
  <c r="W721" i="3"/>
  <c r="AM721" i="3"/>
  <c r="BC721" i="3"/>
  <c r="M721" i="3"/>
  <c r="AC721" i="3"/>
  <c r="AS721" i="3"/>
  <c r="BI721" i="3"/>
  <c r="Z721" i="3"/>
  <c r="AP721" i="3"/>
  <c r="BF721" i="3"/>
  <c r="AA721" i="3"/>
  <c r="AQ721" i="3"/>
  <c r="BG721" i="3"/>
  <c r="T721" i="3"/>
  <c r="AZ721" i="3"/>
  <c r="Q721" i="3"/>
  <c r="AG721" i="3"/>
  <c r="AW721" i="3"/>
  <c r="N721" i="3"/>
  <c r="AD721" i="3"/>
  <c r="AT721" i="3"/>
  <c r="O721" i="3"/>
  <c r="AE721" i="3"/>
  <c r="AU721" i="3"/>
  <c r="AJ721" i="3"/>
  <c r="U721" i="3"/>
  <c r="AK721" i="3"/>
  <c r="BA721" i="3"/>
  <c r="R721" i="3"/>
  <c r="AH721" i="3"/>
  <c r="Y731" i="3"/>
  <c r="AO731" i="3"/>
  <c r="BE731" i="3"/>
  <c r="V731" i="3"/>
  <c r="AL731" i="3"/>
  <c r="BB731" i="3"/>
  <c r="W731" i="3"/>
  <c r="AM731" i="3"/>
  <c r="BC731" i="3"/>
  <c r="M731" i="3"/>
  <c r="AC731" i="3"/>
  <c r="AS731" i="3"/>
  <c r="BI731" i="3"/>
  <c r="Z731" i="3"/>
  <c r="AP731" i="3"/>
  <c r="BF731" i="3"/>
  <c r="AA731" i="3"/>
  <c r="AQ731" i="3"/>
  <c r="BG731" i="3"/>
  <c r="BD731" i="3"/>
  <c r="Q731" i="3"/>
  <c r="AG731" i="3"/>
  <c r="AW731" i="3"/>
  <c r="N731" i="3"/>
  <c r="AD731" i="3"/>
  <c r="AT731" i="3"/>
  <c r="O731" i="3"/>
  <c r="AE731" i="3"/>
  <c r="AU731" i="3"/>
  <c r="AN731" i="3"/>
  <c r="U731" i="3"/>
  <c r="AK731" i="3"/>
  <c r="BA731" i="3"/>
  <c r="R731" i="3"/>
  <c r="AH731" i="3"/>
  <c r="AX731" i="3"/>
  <c r="S731" i="3"/>
  <c r="AI731" i="3"/>
  <c r="AY731" i="3"/>
  <c r="X731" i="3"/>
  <c r="AL715" i="3"/>
  <c r="AW717" i="3"/>
  <c r="X721" i="3"/>
  <c r="AZ723" i="3"/>
  <c r="U728" i="3"/>
  <c r="AR731" i="3"/>
  <c r="BA733" i="3"/>
  <c r="O546" i="3"/>
  <c r="S546" i="3"/>
  <c r="W546" i="3"/>
  <c r="AA546" i="3"/>
  <c r="AE546" i="3"/>
  <c r="AI546" i="3"/>
  <c r="AM546" i="3"/>
  <c r="AQ546" i="3"/>
  <c r="AU546" i="3"/>
  <c r="AY546" i="3"/>
  <c r="BC546" i="3"/>
  <c r="BG546" i="3"/>
  <c r="P546" i="3"/>
  <c r="T546" i="3"/>
  <c r="X546" i="3"/>
  <c r="AB546" i="3"/>
  <c r="AF546" i="3"/>
  <c r="AJ546" i="3"/>
  <c r="AN546" i="3"/>
  <c r="AR546" i="3"/>
  <c r="AV546" i="3"/>
  <c r="AZ546" i="3"/>
  <c r="BD546" i="3"/>
  <c r="BH546" i="3"/>
  <c r="M546" i="3"/>
  <c r="U546" i="3"/>
  <c r="AC546" i="3"/>
  <c r="AK546" i="3"/>
  <c r="AS546" i="3"/>
  <c r="BA546" i="3"/>
  <c r="BI546" i="3"/>
  <c r="N546" i="3"/>
  <c r="V546" i="3"/>
  <c r="AD546" i="3"/>
  <c r="AL546" i="3"/>
  <c r="AT546" i="3"/>
  <c r="BB546" i="3"/>
  <c r="Q546" i="3"/>
  <c r="Y546" i="3"/>
  <c r="AG546" i="3"/>
  <c r="AO546" i="3"/>
  <c r="AW546" i="3"/>
  <c r="BE546" i="3"/>
  <c r="R546" i="3"/>
  <c r="AX546" i="3"/>
  <c r="Z546" i="3"/>
  <c r="BF546" i="3"/>
  <c r="AH546" i="3"/>
  <c r="AP546" i="3"/>
  <c r="O555" i="3"/>
  <c r="S555" i="3"/>
  <c r="W555" i="3"/>
  <c r="AA555" i="3"/>
  <c r="AE555" i="3"/>
  <c r="AI555" i="3"/>
  <c r="P555" i="3"/>
  <c r="U555" i="3"/>
  <c r="Z555" i="3"/>
  <c r="AF555" i="3"/>
  <c r="AK555" i="3"/>
  <c r="AO555" i="3"/>
  <c r="AS555" i="3"/>
  <c r="AW555" i="3"/>
  <c r="BA555" i="3"/>
  <c r="BE555" i="3"/>
  <c r="BI555" i="3"/>
  <c r="Q555" i="3"/>
  <c r="V555" i="3"/>
  <c r="AB555" i="3"/>
  <c r="AG555" i="3"/>
  <c r="AL555" i="3"/>
  <c r="AP555" i="3"/>
  <c r="AT555" i="3"/>
  <c r="AX555" i="3"/>
  <c r="BB555" i="3"/>
  <c r="BF555" i="3"/>
  <c r="M555" i="3"/>
  <c r="R555" i="3"/>
  <c r="X555" i="3"/>
  <c r="AC555" i="3"/>
  <c r="AH555" i="3"/>
  <c r="AM555" i="3"/>
  <c r="AQ555" i="3"/>
  <c r="AU555" i="3"/>
  <c r="AY555" i="3"/>
  <c r="BC555" i="3"/>
  <c r="BG555" i="3"/>
  <c r="AD555" i="3"/>
  <c r="AV555" i="3"/>
  <c r="N555" i="3"/>
  <c r="AJ555" i="3"/>
  <c r="AZ555" i="3"/>
  <c r="T555" i="3"/>
  <c r="AN555" i="3"/>
  <c r="BD555" i="3"/>
  <c r="BH555" i="3"/>
  <c r="Y555" i="3"/>
  <c r="AR555" i="3"/>
  <c r="M564" i="3"/>
  <c r="Q564" i="3"/>
  <c r="U564" i="3"/>
  <c r="Y564" i="3"/>
  <c r="AC564" i="3"/>
  <c r="N564" i="3"/>
  <c r="R564" i="3"/>
  <c r="V564" i="3"/>
  <c r="Z564" i="3"/>
  <c r="AD564" i="3"/>
  <c r="AH564" i="3"/>
  <c r="AL564" i="3"/>
  <c r="AP564" i="3"/>
  <c r="AT564" i="3"/>
  <c r="AX564" i="3"/>
  <c r="BB564" i="3"/>
  <c r="BF564" i="3"/>
  <c r="O564" i="3"/>
  <c r="S564" i="3"/>
  <c r="W564" i="3"/>
  <c r="AA564" i="3"/>
  <c r="AE564" i="3"/>
  <c r="AI564" i="3"/>
  <c r="AM564" i="3"/>
  <c r="AQ564" i="3"/>
  <c r="AU564" i="3"/>
  <c r="AY564" i="3"/>
  <c r="BC564" i="3"/>
  <c r="BG564" i="3"/>
  <c r="P564" i="3"/>
  <c r="AF564" i="3"/>
  <c r="AN564" i="3"/>
  <c r="AV564" i="3"/>
  <c r="BD564" i="3"/>
  <c r="T564" i="3"/>
  <c r="AG564" i="3"/>
  <c r="AO564" i="3"/>
  <c r="AW564" i="3"/>
  <c r="BE564" i="3"/>
  <c r="X564" i="3"/>
  <c r="AJ564" i="3"/>
  <c r="AR564" i="3"/>
  <c r="AZ564" i="3"/>
  <c r="BH564" i="3"/>
  <c r="AB564" i="3"/>
  <c r="BI564" i="3"/>
  <c r="AK564" i="3"/>
  <c r="AS564" i="3"/>
  <c r="BA564" i="3"/>
  <c r="P573" i="3"/>
  <c r="T573" i="3"/>
  <c r="X573" i="3"/>
  <c r="AB573" i="3"/>
  <c r="AF573" i="3"/>
  <c r="AJ573" i="3"/>
  <c r="AN573" i="3"/>
  <c r="AR573" i="3"/>
  <c r="AV573" i="3"/>
  <c r="AZ573" i="3"/>
  <c r="BD573" i="3"/>
  <c r="BH573" i="3"/>
  <c r="M573" i="3"/>
  <c r="Q573" i="3"/>
  <c r="U573" i="3"/>
  <c r="Y573" i="3"/>
  <c r="AC573" i="3"/>
  <c r="AG573" i="3"/>
  <c r="AK573" i="3"/>
  <c r="AO573" i="3"/>
  <c r="AS573" i="3"/>
  <c r="AW573" i="3"/>
  <c r="BA573" i="3"/>
  <c r="BE573" i="3"/>
  <c r="BI573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S573" i="3"/>
  <c r="AI573" i="3"/>
  <c r="AY573" i="3"/>
  <c r="W573" i="3"/>
  <c r="AM573" i="3"/>
  <c r="BC573" i="3"/>
  <c r="AA573" i="3"/>
  <c r="AQ573" i="3"/>
  <c r="BG573" i="3"/>
  <c r="AU573" i="3"/>
  <c r="O573" i="3"/>
  <c r="AE573" i="3"/>
  <c r="N582" i="3"/>
  <c r="R582" i="3"/>
  <c r="V582" i="3"/>
  <c r="Z582" i="3"/>
  <c r="AD582" i="3"/>
  <c r="AH582" i="3"/>
  <c r="AL582" i="3"/>
  <c r="AP582" i="3"/>
  <c r="AT582" i="3"/>
  <c r="AX582" i="3"/>
  <c r="BB582" i="3"/>
  <c r="BF582" i="3"/>
  <c r="O582" i="3"/>
  <c r="S582" i="3"/>
  <c r="W582" i="3"/>
  <c r="AA582" i="3"/>
  <c r="AE582" i="3"/>
  <c r="AI582" i="3"/>
  <c r="AM582" i="3"/>
  <c r="AQ582" i="3"/>
  <c r="AU582" i="3"/>
  <c r="AY582" i="3"/>
  <c r="BC582" i="3"/>
  <c r="BG582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AC582" i="3"/>
  <c r="AS582" i="3"/>
  <c r="BI582" i="3"/>
  <c r="Q582" i="3"/>
  <c r="AG582" i="3"/>
  <c r="AW582" i="3"/>
  <c r="U582" i="3"/>
  <c r="AK582" i="3"/>
  <c r="BA582" i="3"/>
  <c r="AO582" i="3"/>
  <c r="BE582" i="3"/>
  <c r="Y582" i="3"/>
  <c r="N612" i="3"/>
  <c r="R612" i="3"/>
  <c r="V612" i="3"/>
  <c r="Z612" i="3"/>
  <c r="AD612" i="3"/>
  <c r="AH612" i="3"/>
  <c r="AL612" i="3"/>
  <c r="AP612" i="3"/>
  <c r="AT612" i="3"/>
  <c r="AX612" i="3"/>
  <c r="BB612" i="3"/>
  <c r="BF612" i="3"/>
  <c r="O612" i="3"/>
  <c r="S612" i="3"/>
  <c r="W612" i="3"/>
  <c r="AA612" i="3"/>
  <c r="AE612" i="3"/>
  <c r="AI612" i="3"/>
  <c r="AM612" i="3"/>
  <c r="AQ612" i="3"/>
  <c r="AU612" i="3"/>
  <c r="AY612" i="3"/>
  <c r="BC612" i="3"/>
  <c r="BG612" i="3"/>
  <c r="P612" i="3"/>
  <c r="T612" i="3"/>
  <c r="X612" i="3"/>
  <c r="AB612" i="3"/>
  <c r="AF612" i="3"/>
  <c r="AJ612" i="3"/>
  <c r="AN612" i="3"/>
  <c r="AR612" i="3"/>
  <c r="AV612" i="3"/>
  <c r="AZ612" i="3"/>
  <c r="BD612" i="3"/>
  <c r="BH612" i="3"/>
  <c r="Q612" i="3"/>
  <c r="AG612" i="3"/>
  <c r="AW612" i="3"/>
  <c r="U612" i="3"/>
  <c r="AK612" i="3"/>
  <c r="BA612" i="3"/>
  <c r="Y612" i="3"/>
  <c r="AO612" i="3"/>
  <c r="BE612" i="3"/>
  <c r="M612" i="3"/>
  <c r="AC612" i="3"/>
  <c r="AS612" i="3"/>
  <c r="BI612" i="3"/>
  <c r="P635" i="3"/>
  <c r="T635" i="3"/>
  <c r="X635" i="3"/>
  <c r="AB635" i="3"/>
  <c r="AF635" i="3"/>
  <c r="AJ635" i="3"/>
  <c r="AN635" i="3"/>
  <c r="AR635" i="3"/>
  <c r="AV635" i="3"/>
  <c r="AZ635" i="3"/>
  <c r="BD635" i="3"/>
  <c r="BH635" i="3"/>
  <c r="M635" i="3"/>
  <c r="Q635" i="3"/>
  <c r="U635" i="3"/>
  <c r="Y635" i="3"/>
  <c r="AC635" i="3"/>
  <c r="AG635" i="3"/>
  <c r="AK635" i="3"/>
  <c r="AO635" i="3"/>
  <c r="AS635" i="3"/>
  <c r="AW635" i="3"/>
  <c r="BA635" i="3"/>
  <c r="BE635" i="3"/>
  <c r="BI635" i="3"/>
  <c r="N635" i="3"/>
  <c r="R635" i="3"/>
  <c r="V635" i="3"/>
  <c r="Z635" i="3"/>
  <c r="AD635" i="3"/>
  <c r="AH635" i="3"/>
  <c r="AL635" i="3"/>
  <c r="AP635" i="3"/>
  <c r="AT635" i="3"/>
  <c r="AX635" i="3"/>
  <c r="BB635" i="3"/>
  <c r="BF635" i="3"/>
  <c r="AA635" i="3"/>
  <c r="AQ635" i="3"/>
  <c r="BG635" i="3"/>
  <c r="O635" i="3"/>
  <c r="AE635" i="3"/>
  <c r="AU635" i="3"/>
  <c r="S635" i="3"/>
  <c r="AI635" i="3"/>
  <c r="AY635" i="3"/>
  <c r="AM635" i="3"/>
  <c r="BC635" i="3"/>
  <c r="W635" i="3"/>
  <c r="P644" i="3"/>
  <c r="T644" i="3"/>
  <c r="X644" i="3"/>
  <c r="AB644" i="3"/>
  <c r="AF644" i="3"/>
  <c r="AJ644" i="3"/>
  <c r="AN644" i="3"/>
  <c r="AR644" i="3"/>
  <c r="AV644" i="3"/>
  <c r="AZ644" i="3"/>
  <c r="BD644" i="3"/>
  <c r="BH644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AA644" i="3"/>
  <c r="AQ644" i="3"/>
  <c r="BG644" i="3"/>
  <c r="O644" i="3"/>
  <c r="AE644" i="3"/>
  <c r="AU644" i="3"/>
  <c r="S644" i="3"/>
  <c r="AI644" i="3"/>
  <c r="AY644" i="3"/>
  <c r="W644" i="3"/>
  <c r="AM644" i="3"/>
  <c r="BC644" i="3"/>
  <c r="N667" i="3"/>
  <c r="R667" i="3"/>
  <c r="V667" i="3"/>
  <c r="Z667" i="3"/>
  <c r="AD667" i="3"/>
  <c r="AH667" i="3"/>
  <c r="AL667" i="3"/>
  <c r="AP667" i="3"/>
  <c r="AT667" i="3"/>
  <c r="AX667" i="3"/>
  <c r="BB667" i="3"/>
  <c r="BF667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P667" i="3"/>
  <c r="T667" i="3"/>
  <c r="X667" i="3"/>
  <c r="AB667" i="3"/>
  <c r="AF667" i="3"/>
  <c r="AJ667" i="3"/>
  <c r="AN667" i="3"/>
  <c r="AR667" i="3"/>
  <c r="AV667" i="3"/>
  <c r="AZ667" i="3"/>
  <c r="BD667" i="3"/>
  <c r="BH667" i="3"/>
  <c r="M667" i="3"/>
  <c r="AC667" i="3"/>
  <c r="AS667" i="3"/>
  <c r="BI667" i="3"/>
  <c r="Q667" i="3"/>
  <c r="AG667" i="3"/>
  <c r="AW667" i="3"/>
  <c r="U667" i="3"/>
  <c r="AK667" i="3"/>
  <c r="BA667" i="3"/>
  <c r="Y667" i="3"/>
  <c r="AO667" i="3"/>
  <c r="BE667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N676" i="3"/>
  <c r="R676" i="3"/>
  <c r="V676" i="3"/>
  <c r="Z676" i="3"/>
  <c r="AD676" i="3"/>
  <c r="AH676" i="3"/>
  <c r="AL676" i="3"/>
  <c r="AP676" i="3"/>
  <c r="AT676" i="3"/>
  <c r="AX676" i="3"/>
  <c r="BB676" i="3"/>
  <c r="BF676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AB676" i="3"/>
  <c r="AR676" i="3"/>
  <c r="BH676" i="3"/>
  <c r="P676" i="3"/>
  <c r="AF676" i="3"/>
  <c r="AV676" i="3"/>
  <c r="T676" i="3"/>
  <c r="AJ676" i="3"/>
  <c r="AZ676" i="3"/>
  <c r="X676" i="3"/>
  <c r="AN676" i="3"/>
  <c r="BD676" i="3"/>
  <c r="N692" i="3"/>
  <c r="R692" i="3"/>
  <c r="V692" i="3"/>
  <c r="Z692" i="3"/>
  <c r="AD692" i="3"/>
  <c r="AH692" i="3"/>
  <c r="AL692" i="3"/>
  <c r="AP692" i="3"/>
  <c r="AT692" i="3"/>
  <c r="AX692" i="3"/>
  <c r="BB692" i="3"/>
  <c r="BF692" i="3"/>
  <c r="O692" i="3"/>
  <c r="S692" i="3"/>
  <c r="W692" i="3"/>
  <c r="AA692" i="3"/>
  <c r="AE692" i="3"/>
  <c r="AI692" i="3"/>
  <c r="AM692" i="3"/>
  <c r="AQ692" i="3"/>
  <c r="AU692" i="3"/>
  <c r="AY692" i="3"/>
  <c r="BC692" i="3"/>
  <c r="BG692" i="3"/>
  <c r="P692" i="3"/>
  <c r="T692" i="3"/>
  <c r="X692" i="3"/>
  <c r="AB692" i="3"/>
  <c r="AF692" i="3"/>
  <c r="AJ692" i="3"/>
  <c r="AN692" i="3"/>
  <c r="AR692" i="3"/>
  <c r="AV692" i="3"/>
  <c r="AZ692" i="3"/>
  <c r="BD692" i="3"/>
  <c r="BH692" i="3"/>
  <c r="U692" i="3"/>
  <c r="AK692" i="3"/>
  <c r="BA692" i="3"/>
  <c r="Y692" i="3"/>
  <c r="AO692" i="3"/>
  <c r="BE692" i="3"/>
  <c r="M692" i="3"/>
  <c r="AC692" i="3"/>
  <c r="AS692" i="3"/>
  <c r="BI692" i="3"/>
  <c r="Q692" i="3"/>
  <c r="AG692" i="3"/>
  <c r="AW692" i="3"/>
  <c r="N706" i="3"/>
  <c r="AD706" i="3"/>
  <c r="AT706" i="3"/>
  <c r="R706" i="3"/>
  <c r="AH706" i="3"/>
  <c r="AX706" i="3"/>
  <c r="X706" i="3"/>
  <c r="AN706" i="3"/>
  <c r="BD706" i="3"/>
  <c r="AI706" i="3"/>
  <c r="M706" i="3"/>
  <c r="AS706" i="3"/>
  <c r="W706" i="3"/>
  <c r="BC706" i="3"/>
  <c r="AO706" i="3"/>
  <c r="V706" i="3"/>
  <c r="AL706" i="3"/>
  <c r="BB706" i="3"/>
  <c r="AB706" i="3"/>
  <c r="AR706" i="3"/>
  <c r="BH706" i="3"/>
  <c r="AQ706" i="3"/>
  <c r="U706" i="3"/>
  <c r="BA706" i="3"/>
  <c r="AE706" i="3"/>
  <c r="BI706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P720" i="3"/>
  <c r="T720" i="3"/>
  <c r="X720" i="3"/>
  <c r="AB720" i="3"/>
  <c r="AF720" i="3"/>
  <c r="AJ720" i="3"/>
  <c r="AN720" i="3"/>
  <c r="AR720" i="3"/>
  <c r="AV720" i="3"/>
  <c r="AZ720" i="3"/>
  <c r="BD720" i="3"/>
  <c r="BH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Z720" i="3"/>
  <c r="AP720" i="3"/>
  <c r="BF720" i="3"/>
  <c r="N720" i="3"/>
  <c r="AD720" i="3"/>
  <c r="AT720" i="3"/>
  <c r="R720" i="3"/>
  <c r="AH720" i="3"/>
  <c r="AX720" i="3"/>
  <c r="V720" i="3"/>
  <c r="AL720" i="3"/>
  <c r="BB720" i="3"/>
  <c r="N724" i="3"/>
  <c r="R724" i="3"/>
  <c r="V724" i="3"/>
  <c r="Z724" i="3"/>
  <c r="AD724" i="3"/>
  <c r="AH724" i="3"/>
  <c r="AL724" i="3"/>
  <c r="AP724" i="3"/>
  <c r="AT724" i="3"/>
  <c r="AX724" i="3"/>
  <c r="BB724" i="3"/>
  <c r="BF724" i="3"/>
  <c r="O724" i="3"/>
  <c r="S724" i="3"/>
  <c r="W724" i="3"/>
  <c r="AA724" i="3"/>
  <c r="AE724" i="3"/>
  <c r="AI724" i="3"/>
  <c r="AM724" i="3"/>
  <c r="AQ724" i="3"/>
  <c r="AU724" i="3"/>
  <c r="AY724" i="3"/>
  <c r="BC724" i="3"/>
  <c r="BG724" i="3"/>
  <c r="P724" i="3"/>
  <c r="T724" i="3"/>
  <c r="X724" i="3"/>
  <c r="AB724" i="3"/>
  <c r="AF724" i="3"/>
  <c r="AJ724" i="3"/>
  <c r="AN724" i="3"/>
  <c r="AR724" i="3"/>
  <c r="AV724" i="3"/>
  <c r="AZ724" i="3"/>
  <c r="BD724" i="3"/>
  <c r="BH724" i="3"/>
  <c r="Q724" i="3"/>
  <c r="AG724" i="3"/>
  <c r="AW724" i="3"/>
  <c r="U724" i="3"/>
  <c r="AK724" i="3"/>
  <c r="BA724" i="3"/>
  <c r="Y724" i="3"/>
  <c r="AO724" i="3"/>
  <c r="BE724" i="3"/>
  <c r="M724" i="3"/>
  <c r="AC724" i="3"/>
  <c r="AS724" i="3"/>
  <c r="BI724" i="3"/>
  <c r="AV733" i="3"/>
  <c r="AF733" i="3"/>
  <c r="P733" i="3"/>
  <c r="AU733" i="3"/>
  <c r="AE733" i="3"/>
  <c r="O733" i="3"/>
  <c r="AT733" i="3"/>
  <c r="AD733" i="3"/>
  <c r="N733" i="3"/>
  <c r="BN734" i="3"/>
  <c r="AG709" i="3"/>
  <c r="U717" i="3"/>
  <c r="BH721" i="3"/>
  <c r="X723" i="3"/>
  <c r="AQ727" i="3"/>
  <c r="BE728" i="3"/>
  <c r="AO733" i="3"/>
  <c r="AK552" i="3"/>
  <c r="AF552" i="3"/>
  <c r="U552" i="3"/>
  <c r="AU552" i="3"/>
  <c r="Y552" i="3"/>
  <c r="BD552" i="3"/>
  <c r="AI552" i="3"/>
  <c r="M552" i="3"/>
  <c r="AR552" i="3"/>
  <c r="W552" i="3"/>
  <c r="AT552" i="3"/>
  <c r="AD552" i="3"/>
  <c r="N552" i="3"/>
  <c r="AF559" i="3"/>
  <c r="P559" i="3"/>
  <c r="AK559" i="3"/>
  <c r="BI559" i="3"/>
  <c r="AJ559" i="3"/>
  <c r="BD559" i="3"/>
  <c r="Y559" i="3"/>
  <c r="AU559" i="3"/>
  <c r="AE559" i="3"/>
  <c r="O559" i="3"/>
  <c r="AL559" i="3"/>
  <c r="V559" i="3"/>
  <c r="AA561" i="3"/>
  <c r="W561" i="3"/>
  <c r="AU561" i="3"/>
  <c r="BB561" i="3"/>
  <c r="AL561" i="3"/>
  <c r="V561" i="3"/>
  <c r="BE561" i="3"/>
  <c r="AO561" i="3"/>
  <c r="Y561" i="3"/>
  <c r="BH561" i="3"/>
  <c r="AR561" i="3"/>
  <c r="AB561" i="3"/>
  <c r="BA568" i="3"/>
  <c r="AG568" i="3"/>
  <c r="AC568" i="3"/>
  <c r="AZ568" i="3"/>
  <c r="AJ568" i="3"/>
  <c r="T568" i="3"/>
  <c r="AY568" i="3"/>
  <c r="AI568" i="3"/>
  <c r="S568" i="3"/>
  <c r="AX568" i="3"/>
  <c r="AH568" i="3"/>
  <c r="R568" i="3"/>
  <c r="AR575" i="3"/>
  <c r="X575" i="3"/>
  <c r="AV575" i="3"/>
  <c r="BC575" i="3"/>
  <c r="AM575" i="3"/>
  <c r="W575" i="3"/>
  <c r="BB575" i="3"/>
  <c r="AL575" i="3"/>
  <c r="V575" i="3"/>
  <c r="BE575" i="3"/>
  <c r="AO575" i="3"/>
  <c r="Y575" i="3"/>
  <c r="T577" i="3"/>
  <c r="AF577" i="3"/>
  <c r="AB577" i="3"/>
  <c r="BG577" i="3"/>
  <c r="AQ577" i="3"/>
  <c r="AA577" i="3"/>
  <c r="BF577" i="3"/>
  <c r="AP577" i="3"/>
  <c r="Z577" i="3"/>
  <c r="BI577" i="3"/>
  <c r="AS577" i="3"/>
  <c r="AC577" i="3"/>
  <c r="M577" i="3"/>
  <c r="AV584" i="3"/>
  <c r="AR584" i="3"/>
  <c r="X584" i="3"/>
  <c r="AU584" i="3"/>
  <c r="AE584" i="3"/>
  <c r="O584" i="3"/>
  <c r="AT584" i="3"/>
  <c r="AD584" i="3"/>
  <c r="N584" i="3"/>
  <c r="AW584" i="3"/>
  <c r="AG584" i="3"/>
  <c r="Q584" i="3"/>
  <c r="BL586" i="3"/>
  <c r="AN591" i="3"/>
  <c r="T591" i="3"/>
  <c r="BH591" i="3"/>
  <c r="BC591" i="3"/>
  <c r="AM591" i="3"/>
  <c r="W591" i="3"/>
  <c r="BB591" i="3"/>
  <c r="AL591" i="3"/>
  <c r="V591" i="3"/>
  <c r="BE591" i="3"/>
  <c r="AO591" i="3"/>
  <c r="Y591" i="3"/>
  <c r="AJ593" i="3"/>
  <c r="AF593" i="3"/>
  <c r="AB593" i="3"/>
  <c r="BG593" i="3"/>
  <c r="AQ593" i="3"/>
  <c r="AA593" i="3"/>
  <c r="BF593" i="3"/>
  <c r="AP593" i="3"/>
  <c r="Z593" i="3"/>
  <c r="BI593" i="3"/>
  <c r="AS593" i="3"/>
  <c r="AC593" i="3"/>
  <c r="M593" i="3"/>
  <c r="AW600" i="3"/>
  <c r="AS600" i="3"/>
  <c r="AO600" i="3"/>
  <c r="AZ600" i="3"/>
  <c r="AJ600" i="3"/>
  <c r="T600" i="3"/>
  <c r="AY600" i="3"/>
  <c r="AI600" i="3"/>
  <c r="S600" i="3"/>
  <c r="AX600" i="3"/>
  <c r="AH600" i="3"/>
  <c r="R600" i="3"/>
  <c r="AJ609" i="3"/>
  <c r="BH609" i="3"/>
  <c r="AN609" i="3"/>
  <c r="AY609" i="3"/>
  <c r="AI609" i="3"/>
  <c r="S609" i="3"/>
  <c r="AX609" i="3"/>
  <c r="AH609" i="3"/>
  <c r="R609" i="3"/>
  <c r="BA609" i="3"/>
  <c r="AK609" i="3"/>
  <c r="U609" i="3"/>
  <c r="AL616" i="3"/>
  <c r="R616" i="3"/>
  <c r="BF616" i="3"/>
  <c r="BE616" i="3"/>
  <c r="AO616" i="3"/>
  <c r="Y616" i="3"/>
  <c r="BH616" i="3"/>
  <c r="AR616" i="3"/>
  <c r="AB616" i="3"/>
  <c r="BG616" i="3"/>
  <c r="AQ616" i="3"/>
  <c r="AA616" i="3"/>
  <c r="AE625" i="3"/>
  <c r="AQ625" i="3"/>
  <c r="W625" i="3"/>
  <c r="BF625" i="3"/>
  <c r="AP625" i="3"/>
  <c r="Z625" i="3"/>
  <c r="BI625" i="3"/>
  <c r="AS625" i="3"/>
  <c r="AC625" i="3"/>
  <c r="M625" i="3"/>
  <c r="AV625" i="3"/>
  <c r="AF625" i="3"/>
  <c r="P625" i="3"/>
  <c r="S637" i="3"/>
  <c r="BG637" i="3"/>
  <c r="AM637" i="3"/>
  <c r="AX637" i="3"/>
  <c r="AH637" i="3"/>
  <c r="R637" i="3"/>
  <c r="BA637" i="3"/>
  <c r="AK637" i="3"/>
  <c r="U637" i="3"/>
  <c r="BD637" i="3"/>
  <c r="AN637" i="3"/>
  <c r="X637" i="3"/>
  <c r="BF639" i="3"/>
  <c r="AP639" i="3"/>
  <c r="AG639" i="3"/>
  <c r="AT639" i="3"/>
  <c r="N639" i="3"/>
  <c r="AK639" i="3"/>
  <c r="BH639" i="3"/>
  <c r="AR639" i="3"/>
  <c r="AB639" i="3"/>
  <c r="BG639" i="3"/>
  <c r="AQ639" i="3"/>
  <c r="AA639" i="3"/>
  <c r="AC646" i="3"/>
  <c r="BA646" i="3"/>
  <c r="AG646" i="3"/>
  <c r="AZ646" i="3"/>
  <c r="AJ646" i="3"/>
  <c r="T646" i="3"/>
  <c r="AY646" i="3"/>
  <c r="AI646" i="3"/>
  <c r="S646" i="3"/>
  <c r="AX646" i="3"/>
  <c r="AH646" i="3"/>
  <c r="R646" i="3"/>
  <c r="R653" i="3"/>
  <c r="N653" i="3"/>
  <c r="BB653" i="3"/>
  <c r="BE653" i="3"/>
  <c r="AO653" i="3"/>
  <c r="Y653" i="3"/>
  <c r="BH653" i="3"/>
  <c r="AR653" i="3"/>
  <c r="AB653" i="3"/>
  <c r="BG653" i="3"/>
  <c r="AQ653" i="3"/>
  <c r="AA653" i="3"/>
  <c r="AT655" i="3"/>
  <c r="AP655" i="3"/>
  <c r="V655" i="3"/>
  <c r="BI655" i="3"/>
  <c r="AS655" i="3"/>
  <c r="AC655" i="3"/>
  <c r="M655" i="3"/>
  <c r="AV655" i="3"/>
  <c r="AF655" i="3"/>
  <c r="P655" i="3"/>
  <c r="AU655" i="3"/>
  <c r="AE655" i="3"/>
  <c r="O655" i="3"/>
  <c r="O662" i="3"/>
  <c r="BC662" i="3"/>
  <c r="AI662" i="3"/>
  <c r="AX662" i="3"/>
  <c r="AH662" i="3"/>
  <c r="R662" i="3"/>
  <c r="BA662" i="3"/>
  <c r="AK662" i="3"/>
  <c r="U662" i="3"/>
  <c r="BD662" i="3"/>
  <c r="AN662" i="3"/>
  <c r="X662" i="3"/>
  <c r="BL664" i="3"/>
  <c r="BA669" i="3"/>
  <c r="AG669" i="3"/>
  <c r="AC669" i="3"/>
  <c r="Y669" i="3"/>
  <c r="AV669" i="3"/>
  <c r="AF669" i="3"/>
  <c r="P669" i="3"/>
  <c r="AU669" i="3"/>
  <c r="AE669" i="3"/>
  <c r="O669" i="3"/>
  <c r="AT669" i="3"/>
  <c r="AD669" i="3"/>
  <c r="N669" i="3"/>
  <c r="BN707" i="3"/>
  <c r="BK707" i="3"/>
  <c r="M714" i="3"/>
  <c r="AZ717" i="3"/>
  <c r="AJ717" i="3"/>
  <c r="T717" i="3"/>
  <c r="AY717" i="3"/>
  <c r="AI717" i="3"/>
  <c r="S717" i="3"/>
  <c r="AX717" i="3"/>
  <c r="AH717" i="3"/>
  <c r="R717" i="3"/>
  <c r="AY723" i="3"/>
  <c r="AI723" i="3"/>
  <c r="S723" i="3"/>
  <c r="AX723" i="3"/>
  <c r="AH723" i="3"/>
  <c r="R723" i="3"/>
  <c r="BA723" i="3"/>
  <c r="AK723" i="3"/>
  <c r="U723" i="3"/>
  <c r="AG706" i="3"/>
  <c r="BA709" i="3"/>
  <c r="AO717" i="3"/>
  <c r="BN722" i="3"/>
  <c r="BJ722" i="3"/>
  <c r="M728" i="3"/>
  <c r="T731" i="3"/>
  <c r="AC733" i="3"/>
  <c r="AQ734" i="3"/>
  <c r="BJ734" i="3" s="1"/>
  <c r="AW547" i="3"/>
  <c r="BD547" i="3"/>
  <c r="X547" i="3"/>
  <c r="AS547" i="3"/>
  <c r="M547" i="3"/>
  <c r="AJ547" i="3"/>
  <c r="BC547" i="3"/>
  <c r="AM547" i="3"/>
  <c r="W547" i="3"/>
  <c r="BB547" i="3"/>
  <c r="AL547" i="3"/>
  <c r="V547" i="3"/>
  <c r="BK556" i="3"/>
  <c r="BN556" i="3"/>
  <c r="BL556" i="3"/>
  <c r="BJ556" i="3"/>
  <c r="AD565" i="3"/>
  <c r="BC565" i="3"/>
  <c r="AI565" i="3"/>
  <c r="AT565" i="3"/>
  <c r="AB565" i="3"/>
  <c r="BE565" i="3"/>
  <c r="AO565" i="3"/>
  <c r="V565" i="3"/>
  <c r="AZ565" i="3"/>
  <c r="AJ565" i="3"/>
  <c r="N565" i="3"/>
  <c r="U565" i="3"/>
  <c r="U567" i="3"/>
  <c r="AK567" i="3"/>
  <c r="BA567" i="3"/>
  <c r="R567" i="3"/>
  <c r="AH567" i="3"/>
  <c r="AX567" i="3"/>
  <c r="S567" i="3"/>
  <c r="AI567" i="3"/>
  <c r="AY567" i="3"/>
  <c r="AF567" i="3"/>
  <c r="AZ567" i="3"/>
  <c r="AB567" i="3"/>
  <c r="Y567" i="3"/>
  <c r="AO567" i="3"/>
  <c r="BE567" i="3"/>
  <c r="V567" i="3"/>
  <c r="AL567" i="3"/>
  <c r="BB567" i="3"/>
  <c r="W567" i="3"/>
  <c r="AM567" i="3"/>
  <c r="BC567" i="3"/>
  <c r="AV567" i="3"/>
  <c r="X567" i="3"/>
  <c r="AR567" i="3"/>
  <c r="M567" i="3"/>
  <c r="AC567" i="3"/>
  <c r="AS567" i="3"/>
  <c r="BI567" i="3"/>
  <c r="Z567" i="3"/>
  <c r="AP567" i="3"/>
  <c r="BF567" i="3"/>
  <c r="AA567" i="3"/>
  <c r="AQ567" i="3"/>
  <c r="BG567" i="3"/>
  <c r="T567" i="3"/>
  <c r="AN567" i="3"/>
  <c r="BH567" i="3"/>
  <c r="Q567" i="3"/>
  <c r="AG567" i="3"/>
  <c r="AW567" i="3"/>
  <c r="N567" i="3"/>
  <c r="AD567" i="3"/>
  <c r="AT567" i="3"/>
  <c r="O567" i="3"/>
  <c r="AE567" i="3"/>
  <c r="AU567" i="3"/>
  <c r="P567" i="3"/>
  <c r="AJ567" i="3"/>
  <c r="BD567" i="3"/>
  <c r="BL574" i="3"/>
  <c r="BN579" i="3"/>
  <c r="BN581" i="3"/>
  <c r="BJ581" i="3"/>
  <c r="AT588" i="3"/>
  <c r="BB588" i="3"/>
  <c r="AH588" i="3"/>
  <c r="BA588" i="3"/>
  <c r="AK588" i="3"/>
  <c r="U588" i="3"/>
  <c r="BD588" i="3"/>
  <c r="AN588" i="3"/>
  <c r="X588" i="3"/>
  <c r="BC588" i="3"/>
  <c r="AM588" i="3"/>
  <c r="W588" i="3"/>
  <c r="BN595" i="3"/>
  <c r="BC597" i="3"/>
  <c r="AU597" i="3"/>
  <c r="AX597" i="3"/>
  <c r="AB597" i="3"/>
  <c r="BA597" i="3"/>
  <c r="AI597" i="3"/>
  <c r="BD597" i="3"/>
  <c r="AN597" i="3"/>
  <c r="AL597" i="3"/>
  <c r="V597" i="3"/>
  <c r="AG597" i="3"/>
  <c r="Q597" i="3"/>
  <c r="AS604" i="3"/>
  <c r="Y604" i="3"/>
  <c r="AW604" i="3"/>
  <c r="BD604" i="3"/>
  <c r="AN604" i="3"/>
  <c r="X604" i="3"/>
  <c r="BC604" i="3"/>
  <c r="AM604" i="3"/>
  <c r="W604" i="3"/>
  <c r="BB604" i="3"/>
  <c r="AL604" i="3"/>
  <c r="V604" i="3"/>
  <c r="AA620" i="3"/>
  <c r="BA620" i="3"/>
  <c r="BG620" i="3"/>
  <c r="S620" i="3"/>
  <c r="AE620" i="3"/>
  <c r="AX620" i="3"/>
  <c r="AH620" i="3"/>
  <c r="R620" i="3"/>
  <c r="Y620" i="3"/>
  <c r="BH620" i="3"/>
  <c r="AR620" i="3"/>
  <c r="AB620" i="3"/>
  <c r="BN634" i="3"/>
  <c r="BL634" i="3"/>
  <c r="AE641" i="3"/>
  <c r="BC641" i="3"/>
  <c r="AI641" i="3"/>
  <c r="AX641" i="3"/>
  <c r="AH641" i="3"/>
  <c r="R641" i="3"/>
  <c r="BA641" i="3"/>
  <c r="AK641" i="3"/>
  <c r="U641" i="3"/>
  <c r="BD641" i="3"/>
  <c r="AN641" i="3"/>
  <c r="X641" i="3"/>
  <c r="W645" i="3"/>
  <c r="AM645" i="3"/>
  <c r="BC645" i="3"/>
  <c r="X645" i="3"/>
  <c r="AN645" i="3"/>
  <c r="BD645" i="3"/>
  <c r="U645" i="3"/>
  <c r="AK645" i="3"/>
  <c r="BA645" i="3"/>
  <c r="AL645" i="3"/>
  <c r="BF645" i="3"/>
  <c r="R645" i="3"/>
  <c r="AA645" i="3"/>
  <c r="AQ645" i="3"/>
  <c r="BG645" i="3"/>
  <c r="AB645" i="3"/>
  <c r="AR645" i="3"/>
  <c r="BH645" i="3"/>
  <c r="Y645" i="3"/>
  <c r="AO645" i="3"/>
  <c r="BE645" i="3"/>
  <c r="BB645" i="3"/>
  <c r="N645" i="3"/>
  <c r="AH645" i="3"/>
  <c r="O645" i="3"/>
  <c r="AE645" i="3"/>
  <c r="AU645" i="3"/>
  <c r="P645" i="3"/>
  <c r="AF645" i="3"/>
  <c r="AV645" i="3"/>
  <c r="M645" i="3"/>
  <c r="AC645" i="3"/>
  <c r="AS645" i="3"/>
  <c r="BI645" i="3"/>
  <c r="Z645" i="3"/>
  <c r="AD645" i="3"/>
  <c r="AX645" i="3"/>
  <c r="S645" i="3"/>
  <c r="AI645" i="3"/>
  <c r="AY645" i="3"/>
  <c r="T645" i="3"/>
  <c r="AJ645" i="3"/>
  <c r="AZ645" i="3"/>
  <c r="Q645" i="3"/>
  <c r="AG645" i="3"/>
  <c r="AW645" i="3"/>
  <c r="V645" i="3"/>
  <c r="AP645" i="3"/>
  <c r="AT645" i="3"/>
  <c r="AX657" i="3"/>
  <c r="BF657" i="3"/>
  <c r="AN657" i="3"/>
  <c r="BB657" i="3"/>
  <c r="V657" i="3"/>
  <c r="AR657" i="3"/>
  <c r="BG657" i="3"/>
  <c r="AQ657" i="3"/>
  <c r="AA657" i="3"/>
  <c r="BI657" i="3"/>
  <c r="AS657" i="3"/>
  <c r="AC657" i="3"/>
  <c r="M657" i="3"/>
  <c r="BK668" i="3"/>
  <c r="S690" i="3"/>
  <c r="AM690" i="3"/>
  <c r="AH690" i="3"/>
  <c r="BA690" i="3"/>
  <c r="U690" i="3"/>
  <c r="AN690" i="3"/>
  <c r="AF693" i="3"/>
  <c r="AZ693" i="3"/>
  <c r="AM693" i="3"/>
  <c r="BB693" i="3"/>
  <c r="V693" i="3"/>
  <c r="BE700" i="3"/>
  <c r="Q700" i="3"/>
  <c r="AV700" i="3"/>
  <c r="P700" i="3"/>
  <c r="AE700" i="3"/>
  <c r="AT700" i="3"/>
  <c r="N700" i="3"/>
  <c r="AQ703" i="3"/>
  <c r="BC703" i="3"/>
  <c r="AR703" i="3"/>
  <c r="AI703" i="3"/>
  <c r="AX703" i="3"/>
  <c r="R703" i="3"/>
  <c r="O706" i="3"/>
  <c r="BF706" i="3"/>
  <c r="AZ706" i="3"/>
  <c r="T706" i="3"/>
  <c r="BH709" i="3"/>
  <c r="AQ709" i="3"/>
  <c r="Z709" i="3"/>
  <c r="AI721" i="3"/>
  <c r="M615" i="3"/>
  <c r="Q615" i="3"/>
  <c r="U615" i="3"/>
  <c r="Y615" i="3"/>
  <c r="AC615" i="3"/>
  <c r="AG615" i="3"/>
  <c r="AK615" i="3"/>
  <c r="AO615" i="3"/>
  <c r="AS615" i="3"/>
  <c r="AW615" i="3"/>
  <c r="BA615" i="3"/>
  <c r="BE615" i="3"/>
  <c r="BI615" i="3"/>
  <c r="N615" i="3"/>
  <c r="R615" i="3"/>
  <c r="V615" i="3"/>
  <c r="Z615" i="3"/>
  <c r="AD615" i="3"/>
  <c r="AH615" i="3"/>
  <c r="AL615" i="3"/>
  <c r="AP615" i="3"/>
  <c r="AT615" i="3"/>
  <c r="AX615" i="3"/>
  <c r="BB615" i="3"/>
  <c r="BF615" i="3"/>
  <c r="O615" i="3"/>
  <c r="S615" i="3"/>
  <c r="W615" i="3"/>
  <c r="AA615" i="3"/>
  <c r="AE615" i="3"/>
  <c r="AI615" i="3"/>
  <c r="AM615" i="3"/>
  <c r="AQ615" i="3"/>
  <c r="AU615" i="3"/>
  <c r="AY615" i="3"/>
  <c r="BC615" i="3"/>
  <c r="BG615" i="3"/>
  <c r="AB615" i="3"/>
  <c r="AR615" i="3"/>
  <c r="BH615" i="3"/>
  <c r="P615" i="3"/>
  <c r="AF615" i="3"/>
  <c r="AV615" i="3"/>
  <c r="T615" i="3"/>
  <c r="AJ615" i="3"/>
  <c r="AZ615" i="3"/>
  <c r="BD615" i="3"/>
  <c r="X615" i="3"/>
  <c r="AN615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31" i="3"/>
  <c r="S631" i="3"/>
  <c r="W631" i="3"/>
  <c r="AA631" i="3"/>
  <c r="AE631" i="3"/>
  <c r="AI631" i="3"/>
  <c r="AM631" i="3"/>
  <c r="AQ631" i="3"/>
  <c r="AU631" i="3"/>
  <c r="AY631" i="3"/>
  <c r="BC631" i="3"/>
  <c r="BG631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U631" i="3"/>
  <c r="AK631" i="3"/>
  <c r="BA631" i="3"/>
  <c r="Y631" i="3"/>
  <c r="AO631" i="3"/>
  <c r="BE631" i="3"/>
  <c r="M631" i="3"/>
  <c r="AC631" i="3"/>
  <c r="AS631" i="3"/>
  <c r="BI631" i="3"/>
  <c r="AW631" i="3"/>
  <c r="Q631" i="3"/>
  <c r="AG631" i="3"/>
  <c r="N614" i="3"/>
  <c r="R614" i="3"/>
  <c r="V614" i="3"/>
  <c r="Z614" i="3"/>
  <c r="AD614" i="3"/>
  <c r="AH614" i="3"/>
  <c r="AL614" i="3"/>
  <c r="AP614" i="3"/>
  <c r="AT614" i="3"/>
  <c r="AX614" i="3"/>
  <c r="BB614" i="3"/>
  <c r="BF614" i="3"/>
  <c r="O614" i="3"/>
  <c r="S614" i="3"/>
  <c r="W614" i="3"/>
  <c r="AA614" i="3"/>
  <c r="AE614" i="3"/>
  <c r="AI614" i="3"/>
  <c r="AM614" i="3"/>
  <c r="AQ614" i="3"/>
  <c r="AU614" i="3"/>
  <c r="AY614" i="3"/>
  <c r="BC614" i="3"/>
  <c r="BG614" i="3"/>
  <c r="P614" i="3"/>
  <c r="T614" i="3"/>
  <c r="X614" i="3"/>
  <c r="AB614" i="3"/>
  <c r="AF614" i="3"/>
  <c r="AJ614" i="3"/>
  <c r="AN614" i="3"/>
  <c r="AR614" i="3"/>
  <c r="AV614" i="3"/>
  <c r="AZ614" i="3"/>
  <c r="BD614" i="3"/>
  <c r="BH614" i="3"/>
  <c r="M614" i="3"/>
  <c r="AC614" i="3"/>
  <c r="AS614" i="3"/>
  <c r="BI614" i="3"/>
  <c r="Q614" i="3"/>
  <c r="AG614" i="3"/>
  <c r="AW614" i="3"/>
  <c r="U614" i="3"/>
  <c r="AK614" i="3"/>
  <c r="BA614" i="3"/>
  <c r="AO614" i="3"/>
  <c r="BE614" i="3"/>
  <c r="Y614" i="3"/>
  <c r="O630" i="3"/>
  <c r="S630" i="3"/>
  <c r="W630" i="3"/>
  <c r="AA630" i="3"/>
  <c r="AE630" i="3"/>
  <c r="AI630" i="3"/>
  <c r="AM630" i="3"/>
  <c r="AQ630" i="3"/>
  <c r="AU630" i="3"/>
  <c r="AY630" i="3"/>
  <c r="BC630" i="3"/>
  <c r="BG630" i="3"/>
  <c r="P630" i="3"/>
  <c r="T630" i="3"/>
  <c r="X630" i="3"/>
  <c r="AB630" i="3"/>
  <c r="AF630" i="3"/>
  <c r="AJ630" i="3"/>
  <c r="AN630" i="3"/>
  <c r="AR630" i="3"/>
  <c r="AV630" i="3"/>
  <c r="AZ630" i="3"/>
  <c r="BD630" i="3"/>
  <c r="BH630" i="3"/>
  <c r="M630" i="3"/>
  <c r="Q630" i="3"/>
  <c r="U630" i="3"/>
  <c r="Y630" i="3"/>
  <c r="AC630" i="3"/>
  <c r="AG630" i="3"/>
  <c r="AK630" i="3"/>
  <c r="AO630" i="3"/>
  <c r="AS630" i="3"/>
  <c r="AW630" i="3"/>
  <c r="BA630" i="3"/>
  <c r="BE630" i="3"/>
  <c r="BI630" i="3"/>
  <c r="Z630" i="3"/>
  <c r="AP630" i="3"/>
  <c r="BF630" i="3"/>
  <c r="N630" i="3"/>
  <c r="AD630" i="3"/>
  <c r="AT630" i="3"/>
  <c r="R630" i="3"/>
  <c r="AH630" i="3"/>
  <c r="AX630" i="3"/>
  <c r="AL630" i="3"/>
  <c r="BB630" i="3"/>
  <c r="V630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P681" i="3"/>
  <c r="T681" i="3"/>
  <c r="X681" i="3"/>
  <c r="AB681" i="3"/>
  <c r="AF681" i="3"/>
  <c r="AJ681" i="3"/>
  <c r="AN681" i="3"/>
  <c r="AR681" i="3"/>
  <c r="AV681" i="3"/>
  <c r="AZ681" i="3"/>
  <c r="BD681" i="3"/>
  <c r="BH681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R681" i="3"/>
  <c r="AH681" i="3"/>
  <c r="AX681" i="3"/>
  <c r="V681" i="3"/>
  <c r="AL681" i="3"/>
  <c r="BB681" i="3"/>
  <c r="Z681" i="3"/>
  <c r="AP681" i="3"/>
  <c r="BF681" i="3"/>
  <c r="N681" i="3"/>
  <c r="AD681" i="3"/>
  <c r="AT681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T621" i="3"/>
  <c r="AJ621" i="3"/>
  <c r="AZ621" i="3"/>
  <c r="X621" i="3"/>
  <c r="AN621" i="3"/>
  <c r="BD621" i="3"/>
  <c r="AB621" i="3"/>
  <c r="AR621" i="3"/>
  <c r="BH621" i="3"/>
  <c r="P621" i="3"/>
  <c r="AF621" i="3"/>
  <c r="AV621" i="3"/>
  <c r="N684" i="3"/>
  <c r="R684" i="3"/>
  <c r="V684" i="3"/>
  <c r="Z684" i="3"/>
  <c r="AD684" i="3"/>
  <c r="AH684" i="3"/>
  <c r="AL684" i="3"/>
  <c r="AP684" i="3"/>
  <c r="AT684" i="3"/>
  <c r="AX684" i="3"/>
  <c r="BB684" i="3"/>
  <c r="BF684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P684" i="3"/>
  <c r="T684" i="3"/>
  <c r="X684" i="3"/>
  <c r="AB684" i="3"/>
  <c r="AF684" i="3"/>
  <c r="AJ684" i="3"/>
  <c r="AN684" i="3"/>
  <c r="AR684" i="3"/>
  <c r="AV684" i="3"/>
  <c r="AZ684" i="3"/>
  <c r="BD684" i="3"/>
  <c r="BH684" i="3"/>
  <c r="M684" i="3"/>
  <c r="AC684" i="3"/>
  <c r="AS684" i="3"/>
  <c r="BI684" i="3"/>
  <c r="Q684" i="3"/>
  <c r="AG684" i="3"/>
  <c r="AW684" i="3"/>
  <c r="U684" i="3"/>
  <c r="AK684" i="3"/>
  <c r="BA684" i="3"/>
  <c r="Y684" i="3"/>
  <c r="AO684" i="3"/>
  <c r="BE684" i="3"/>
  <c r="AA638" i="3"/>
  <c r="T638" i="3"/>
  <c r="AJ638" i="3"/>
  <c r="AZ638" i="3"/>
  <c r="Q638" i="3"/>
  <c r="AG638" i="3"/>
  <c r="AW638" i="3"/>
  <c r="V638" i="3"/>
  <c r="Z638" i="3"/>
  <c r="N638" i="3"/>
  <c r="BF638" i="3"/>
  <c r="AQ638" i="3"/>
  <c r="O638" i="3"/>
  <c r="AE638" i="3"/>
  <c r="X638" i="3"/>
  <c r="AN638" i="3"/>
  <c r="BD638" i="3"/>
  <c r="U638" i="3"/>
  <c r="AK638" i="3"/>
  <c r="BA638" i="3"/>
  <c r="AL638" i="3"/>
  <c r="AM638" i="3"/>
  <c r="AD638" i="3"/>
  <c r="R638" i="3"/>
  <c r="AY638" i="3"/>
  <c r="S638" i="3"/>
  <c r="AI638" i="3"/>
  <c r="AB638" i="3"/>
  <c r="AR638" i="3"/>
  <c r="BH638" i="3"/>
  <c r="Y638" i="3"/>
  <c r="AO638" i="3"/>
  <c r="BE638" i="3"/>
  <c r="AT638" i="3"/>
  <c r="AU638" i="3"/>
  <c r="AP638" i="3"/>
  <c r="BG638" i="3"/>
  <c r="W638" i="3"/>
  <c r="P638" i="3"/>
  <c r="AF638" i="3"/>
  <c r="AV638" i="3"/>
  <c r="M638" i="3"/>
  <c r="AC638" i="3"/>
  <c r="AS638" i="3"/>
  <c r="BI638" i="3"/>
  <c r="BB638" i="3"/>
  <c r="BC638" i="3"/>
  <c r="AX638" i="3"/>
  <c r="AH638" i="3"/>
  <c r="T686" i="3"/>
  <c r="AJ686" i="3"/>
  <c r="AZ686" i="3"/>
  <c r="Q686" i="3"/>
  <c r="AG686" i="3"/>
  <c r="AW686" i="3"/>
  <c r="N686" i="3"/>
  <c r="AD686" i="3"/>
  <c r="AT686" i="3"/>
  <c r="AA686" i="3"/>
  <c r="AE686" i="3"/>
  <c r="AY686" i="3"/>
  <c r="X686" i="3"/>
  <c r="AN686" i="3"/>
  <c r="BD686" i="3"/>
  <c r="U686" i="3"/>
  <c r="AK686" i="3"/>
  <c r="BA686" i="3"/>
  <c r="R686" i="3"/>
  <c r="AH686" i="3"/>
  <c r="AX686" i="3"/>
  <c r="AQ686" i="3"/>
  <c r="AU686" i="3"/>
  <c r="W686" i="3"/>
  <c r="AB686" i="3"/>
  <c r="AR686" i="3"/>
  <c r="BH686" i="3"/>
  <c r="Y686" i="3"/>
  <c r="AO686" i="3"/>
  <c r="BE686" i="3"/>
  <c r="V686" i="3"/>
  <c r="AL686" i="3"/>
  <c r="BB686" i="3"/>
  <c r="BG686" i="3"/>
  <c r="S686" i="3"/>
  <c r="AM686" i="3"/>
  <c r="P686" i="3"/>
  <c r="AF686" i="3"/>
  <c r="AV686" i="3"/>
  <c r="M686" i="3"/>
  <c r="AC686" i="3"/>
  <c r="AS686" i="3"/>
  <c r="BI686" i="3"/>
  <c r="Z686" i="3"/>
  <c r="AP686" i="3"/>
  <c r="BF686" i="3"/>
  <c r="O686" i="3"/>
  <c r="AI686" i="3"/>
  <c r="BC686" i="3"/>
  <c r="Y725" i="3"/>
  <c r="AO725" i="3"/>
  <c r="BE725" i="3"/>
  <c r="V725" i="3"/>
  <c r="AL725" i="3"/>
  <c r="BB725" i="3"/>
  <c r="W725" i="3"/>
  <c r="AM725" i="3"/>
  <c r="BC725" i="3"/>
  <c r="AV725" i="3"/>
  <c r="X725" i="3"/>
  <c r="AR725" i="3"/>
  <c r="M725" i="3"/>
  <c r="AC725" i="3"/>
  <c r="AS725" i="3"/>
  <c r="BI725" i="3"/>
  <c r="Z725" i="3"/>
  <c r="AP725" i="3"/>
  <c r="BF725" i="3"/>
  <c r="AA725" i="3"/>
  <c r="AQ725" i="3"/>
  <c r="BG725" i="3"/>
  <c r="T725" i="3"/>
  <c r="AN725" i="3"/>
  <c r="BH725" i="3"/>
  <c r="Q725" i="3"/>
  <c r="AG725" i="3"/>
  <c r="AW725" i="3"/>
  <c r="N725" i="3"/>
  <c r="AD725" i="3"/>
  <c r="AT725" i="3"/>
  <c r="O725" i="3"/>
  <c r="AE725" i="3"/>
  <c r="AU725" i="3"/>
  <c r="P725" i="3"/>
  <c r="AJ725" i="3"/>
  <c r="BD725" i="3"/>
  <c r="U725" i="3"/>
  <c r="AK725" i="3"/>
  <c r="BA725" i="3"/>
  <c r="R725" i="3"/>
  <c r="AH725" i="3"/>
  <c r="AX725" i="3"/>
  <c r="S725" i="3"/>
  <c r="AI725" i="3"/>
  <c r="AY725" i="3"/>
  <c r="AF725" i="3"/>
  <c r="AZ725" i="3"/>
  <c r="AB725" i="3"/>
  <c r="AB723" i="3"/>
  <c r="AV723" i="3"/>
  <c r="AF723" i="3"/>
  <c r="P723" i="3"/>
  <c r="BK709" i="3"/>
  <c r="BN709" i="3"/>
  <c r="BB715" i="3"/>
  <c r="AN721" i="3"/>
  <c r="W727" i="3"/>
  <c r="AK728" i="3"/>
  <c r="BH731" i="3"/>
  <c r="M557" i="3"/>
  <c r="Q557" i="3"/>
  <c r="U557" i="3"/>
  <c r="Y557" i="3"/>
  <c r="AC557" i="3"/>
  <c r="AG557" i="3"/>
  <c r="AK557" i="3"/>
  <c r="AO557" i="3"/>
  <c r="AS557" i="3"/>
  <c r="AW557" i="3"/>
  <c r="BA557" i="3"/>
  <c r="BE557" i="3"/>
  <c r="BI557" i="3"/>
  <c r="N557" i="3"/>
  <c r="R557" i="3"/>
  <c r="V557" i="3"/>
  <c r="Z557" i="3"/>
  <c r="AD557" i="3"/>
  <c r="AH557" i="3"/>
  <c r="AL557" i="3"/>
  <c r="AP557" i="3"/>
  <c r="AT557" i="3"/>
  <c r="AX557" i="3"/>
  <c r="BB557" i="3"/>
  <c r="BF557" i="3"/>
  <c r="O557" i="3"/>
  <c r="S557" i="3"/>
  <c r="W557" i="3"/>
  <c r="AA557" i="3"/>
  <c r="AE557" i="3"/>
  <c r="AI557" i="3"/>
  <c r="AM557" i="3"/>
  <c r="AQ557" i="3"/>
  <c r="AU557" i="3"/>
  <c r="AY557" i="3"/>
  <c r="BC557" i="3"/>
  <c r="BG557" i="3"/>
  <c r="X557" i="3"/>
  <c r="AN557" i="3"/>
  <c r="BD557" i="3"/>
  <c r="AB557" i="3"/>
  <c r="AR557" i="3"/>
  <c r="BH557" i="3"/>
  <c r="P557" i="3"/>
  <c r="AF557" i="3"/>
  <c r="AV557" i="3"/>
  <c r="T557" i="3"/>
  <c r="AJ557" i="3"/>
  <c r="AZ557" i="3"/>
  <c r="N566" i="3"/>
  <c r="R566" i="3"/>
  <c r="V566" i="3"/>
  <c r="Z566" i="3"/>
  <c r="AD566" i="3"/>
  <c r="AH566" i="3"/>
  <c r="AL566" i="3"/>
  <c r="AP566" i="3"/>
  <c r="AT566" i="3"/>
  <c r="AX566" i="3"/>
  <c r="BB566" i="3"/>
  <c r="BF566" i="3"/>
  <c r="O566" i="3"/>
  <c r="S566" i="3"/>
  <c r="W566" i="3"/>
  <c r="AA566" i="3"/>
  <c r="AE566" i="3"/>
  <c r="AI566" i="3"/>
  <c r="AM566" i="3"/>
  <c r="AQ566" i="3"/>
  <c r="AU566" i="3"/>
  <c r="AY566" i="3"/>
  <c r="BC566" i="3"/>
  <c r="BG566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Q566" i="3"/>
  <c r="AG566" i="3"/>
  <c r="AW566" i="3"/>
  <c r="U566" i="3"/>
  <c r="AK566" i="3"/>
  <c r="BA566" i="3"/>
  <c r="Y566" i="3"/>
  <c r="AO566" i="3"/>
  <c r="BE566" i="3"/>
  <c r="M566" i="3"/>
  <c r="AC566" i="3"/>
  <c r="AS566" i="3"/>
  <c r="BI566" i="3"/>
  <c r="N596" i="3"/>
  <c r="R596" i="3"/>
  <c r="V596" i="3"/>
  <c r="Z596" i="3"/>
  <c r="AD596" i="3"/>
  <c r="AH596" i="3"/>
  <c r="AL596" i="3"/>
  <c r="AP596" i="3"/>
  <c r="AT596" i="3"/>
  <c r="AX596" i="3"/>
  <c r="O596" i="3"/>
  <c r="S596" i="3"/>
  <c r="W596" i="3"/>
  <c r="AA596" i="3"/>
  <c r="AE596" i="3"/>
  <c r="AI596" i="3"/>
  <c r="AM596" i="3"/>
  <c r="AQ596" i="3"/>
  <c r="AU596" i="3"/>
  <c r="AY596" i="3"/>
  <c r="BC596" i="3"/>
  <c r="BG596" i="3"/>
  <c r="P596" i="3"/>
  <c r="T596" i="3"/>
  <c r="X596" i="3"/>
  <c r="AB596" i="3"/>
  <c r="AF596" i="3"/>
  <c r="AJ596" i="3"/>
  <c r="AN596" i="3"/>
  <c r="AR596" i="3"/>
  <c r="AV596" i="3"/>
  <c r="AZ596" i="3"/>
  <c r="BD596" i="3"/>
  <c r="BH596" i="3"/>
  <c r="Q596" i="3"/>
  <c r="AG596" i="3"/>
  <c r="AW596" i="3"/>
  <c r="BF596" i="3"/>
  <c r="U596" i="3"/>
  <c r="AK596" i="3"/>
  <c r="BA596" i="3"/>
  <c r="BI596" i="3"/>
  <c r="Y596" i="3"/>
  <c r="AO596" i="3"/>
  <c r="BB596" i="3"/>
  <c r="AC596" i="3"/>
  <c r="AS596" i="3"/>
  <c r="BE596" i="3"/>
  <c r="M596" i="3"/>
  <c r="P649" i="3"/>
  <c r="T649" i="3"/>
  <c r="X649" i="3"/>
  <c r="AB649" i="3"/>
  <c r="AF649" i="3"/>
  <c r="AJ649" i="3"/>
  <c r="AN649" i="3"/>
  <c r="AR649" i="3"/>
  <c r="AV649" i="3"/>
  <c r="AZ649" i="3"/>
  <c r="BD649" i="3"/>
  <c r="BH649" i="3"/>
  <c r="M649" i="3"/>
  <c r="Q649" i="3"/>
  <c r="U649" i="3"/>
  <c r="Y649" i="3"/>
  <c r="AC649" i="3"/>
  <c r="AG649" i="3"/>
  <c r="AK649" i="3"/>
  <c r="AO649" i="3"/>
  <c r="AS649" i="3"/>
  <c r="AW649" i="3"/>
  <c r="BA649" i="3"/>
  <c r="BE649" i="3"/>
  <c r="BI649" i="3"/>
  <c r="N649" i="3"/>
  <c r="R649" i="3"/>
  <c r="V649" i="3"/>
  <c r="Z649" i="3"/>
  <c r="AD649" i="3"/>
  <c r="AH649" i="3"/>
  <c r="AL649" i="3"/>
  <c r="AP649" i="3"/>
  <c r="AT649" i="3"/>
  <c r="AX649" i="3"/>
  <c r="BB649" i="3"/>
  <c r="BF649" i="3"/>
  <c r="S649" i="3"/>
  <c r="AI649" i="3"/>
  <c r="AY649" i="3"/>
  <c r="W649" i="3"/>
  <c r="AM649" i="3"/>
  <c r="BC649" i="3"/>
  <c r="AA649" i="3"/>
  <c r="AQ649" i="3"/>
  <c r="BG649" i="3"/>
  <c r="O649" i="3"/>
  <c r="AE649" i="3"/>
  <c r="AU649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R658" i="3"/>
  <c r="Z658" i="3"/>
  <c r="AH658" i="3"/>
  <c r="AP658" i="3"/>
  <c r="AX658" i="3"/>
  <c r="BF658" i="3"/>
  <c r="T658" i="3"/>
  <c r="AB658" i="3"/>
  <c r="AJ658" i="3"/>
  <c r="AR658" i="3"/>
  <c r="AZ658" i="3"/>
  <c r="BH658" i="3"/>
  <c r="N658" i="3"/>
  <c r="V658" i="3"/>
  <c r="AD658" i="3"/>
  <c r="AL658" i="3"/>
  <c r="AT658" i="3"/>
  <c r="BB658" i="3"/>
  <c r="AN658" i="3"/>
  <c r="P658" i="3"/>
  <c r="AV658" i="3"/>
  <c r="X658" i="3"/>
  <c r="BD658" i="3"/>
  <c r="AF658" i="3"/>
  <c r="M693" i="3"/>
  <c r="AC693" i="3"/>
  <c r="AS693" i="3"/>
  <c r="BI693" i="3"/>
  <c r="Z693" i="3"/>
  <c r="AP693" i="3"/>
  <c r="BF693" i="3"/>
  <c r="AA693" i="3"/>
  <c r="AQ693" i="3"/>
  <c r="BG693" i="3"/>
  <c r="X693" i="3"/>
  <c r="AR693" i="3"/>
  <c r="AV693" i="3"/>
  <c r="Q693" i="3"/>
  <c r="AG693" i="3"/>
  <c r="AW693" i="3"/>
  <c r="N693" i="3"/>
  <c r="AD693" i="3"/>
  <c r="AT693" i="3"/>
  <c r="O693" i="3"/>
  <c r="AE693" i="3"/>
  <c r="AU693" i="3"/>
  <c r="T693" i="3"/>
  <c r="AN693" i="3"/>
  <c r="BH693" i="3"/>
  <c r="O708" i="3"/>
  <c r="S708" i="3"/>
  <c r="W708" i="3"/>
  <c r="AA708" i="3"/>
  <c r="AE708" i="3"/>
  <c r="AI708" i="3"/>
  <c r="AM708" i="3"/>
  <c r="AQ708" i="3"/>
  <c r="AU708" i="3"/>
  <c r="AY708" i="3"/>
  <c r="BC708" i="3"/>
  <c r="BG708" i="3"/>
  <c r="P708" i="3"/>
  <c r="T708" i="3"/>
  <c r="X708" i="3"/>
  <c r="AB708" i="3"/>
  <c r="AF708" i="3"/>
  <c r="AJ708" i="3"/>
  <c r="AN708" i="3"/>
  <c r="AR708" i="3"/>
  <c r="AV708" i="3"/>
  <c r="AZ708" i="3"/>
  <c r="BD708" i="3"/>
  <c r="BH708" i="3"/>
  <c r="M708" i="3"/>
  <c r="Q708" i="3"/>
  <c r="U708" i="3"/>
  <c r="Y708" i="3"/>
  <c r="AC708" i="3"/>
  <c r="AG708" i="3"/>
  <c r="AK708" i="3"/>
  <c r="AO708" i="3"/>
  <c r="AS708" i="3"/>
  <c r="AW708" i="3"/>
  <c r="BA708" i="3"/>
  <c r="BE708" i="3"/>
  <c r="BI708" i="3"/>
  <c r="R708" i="3"/>
  <c r="AH708" i="3"/>
  <c r="AX708" i="3"/>
  <c r="V708" i="3"/>
  <c r="AL708" i="3"/>
  <c r="BB708" i="3"/>
  <c r="Z708" i="3"/>
  <c r="AP708" i="3"/>
  <c r="BF708" i="3"/>
  <c r="N708" i="3"/>
  <c r="AD708" i="3"/>
  <c r="AT708" i="3"/>
  <c r="M726" i="3"/>
  <c r="Q726" i="3"/>
  <c r="U726" i="3"/>
  <c r="Y726" i="3"/>
  <c r="AC726" i="3"/>
  <c r="AG726" i="3"/>
  <c r="AK726" i="3"/>
  <c r="AO726" i="3"/>
  <c r="AS726" i="3"/>
  <c r="AW726" i="3"/>
  <c r="BA726" i="3"/>
  <c r="BE726" i="3"/>
  <c r="BI726" i="3"/>
  <c r="N726" i="3"/>
  <c r="R726" i="3"/>
  <c r="V726" i="3"/>
  <c r="Z726" i="3"/>
  <c r="AD726" i="3"/>
  <c r="AH726" i="3"/>
  <c r="AL726" i="3"/>
  <c r="AP726" i="3"/>
  <c r="AT726" i="3"/>
  <c r="AX726" i="3"/>
  <c r="BB726" i="3"/>
  <c r="BF726" i="3"/>
  <c r="O726" i="3"/>
  <c r="S726" i="3"/>
  <c r="W726" i="3"/>
  <c r="AA726" i="3"/>
  <c r="AE726" i="3"/>
  <c r="AI726" i="3"/>
  <c r="AM726" i="3"/>
  <c r="AQ726" i="3"/>
  <c r="AU726" i="3"/>
  <c r="AY726" i="3"/>
  <c r="BC726" i="3"/>
  <c r="BG726" i="3"/>
  <c r="AB726" i="3"/>
  <c r="AR726" i="3"/>
  <c r="BH726" i="3"/>
  <c r="P726" i="3"/>
  <c r="AF726" i="3"/>
  <c r="AV726" i="3"/>
  <c r="T726" i="3"/>
  <c r="AJ726" i="3"/>
  <c r="AZ726" i="3"/>
  <c r="X726" i="3"/>
  <c r="AN726" i="3"/>
  <c r="BD726" i="3"/>
  <c r="BH733" i="3"/>
  <c r="AR733" i="3"/>
  <c r="AB733" i="3"/>
  <c r="BG733" i="3"/>
  <c r="AQ733" i="3"/>
  <c r="AA733" i="3"/>
  <c r="BF733" i="3"/>
  <c r="AP733" i="3"/>
  <c r="Z733" i="3"/>
  <c r="AW709" i="3"/>
  <c r="Z715" i="3"/>
  <c r="AK717" i="3"/>
  <c r="AN723" i="3"/>
  <c r="BG727" i="3"/>
  <c r="P731" i="3"/>
  <c r="BE733" i="3"/>
  <c r="P552" i="3"/>
  <c r="AV552" i="3"/>
  <c r="BI552" i="3"/>
  <c r="AO552" i="3"/>
  <c r="T552" i="3"/>
  <c r="AY552" i="3"/>
  <c r="AC552" i="3"/>
  <c r="BG552" i="3"/>
  <c r="AM552" i="3"/>
  <c r="Q552" i="3"/>
  <c r="AP552" i="3"/>
  <c r="BK554" i="3"/>
  <c r="BN554" i="3"/>
  <c r="BB559" i="3"/>
  <c r="BF559" i="3"/>
  <c r="AC559" i="3"/>
  <c r="BE559" i="3"/>
  <c r="AB559" i="3"/>
  <c r="AW559" i="3"/>
  <c r="Q559" i="3"/>
  <c r="AQ559" i="3"/>
  <c r="AA559" i="3"/>
  <c r="AX559" i="3"/>
  <c r="AH559" i="3"/>
  <c r="BG561" i="3"/>
  <c r="AY561" i="3"/>
  <c r="AE561" i="3"/>
  <c r="AX561" i="3"/>
  <c r="AH561" i="3"/>
  <c r="R561" i="3"/>
  <c r="BA561" i="3"/>
  <c r="AK561" i="3"/>
  <c r="U561" i="3"/>
  <c r="BD561" i="3"/>
  <c r="AN561" i="3"/>
  <c r="Y568" i="3"/>
  <c r="AK568" i="3"/>
  <c r="Q568" i="3"/>
  <c r="M568" i="3"/>
  <c r="AV568" i="3"/>
  <c r="AF568" i="3"/>
  <c r="P568" i="3"/>
  <c r="AU568" i="3"/>
  <c r="AE568" i="3"/>
  <c r="O568" i="3"/>
  <c r="AT568" i="3"/>
  <c r="AD568" i="3"/>
  <c r="AB575" i="3"/>
  <c r="AZ575" i="3"/>
  <c r="AF575" i="3"/>
  <c r="AY575" i="3"/>
  <c r="AI575" i="3"/>
  <c r="S575" i="3"/>
  <c r="AX575" i="3"/>
  <c r="AH575" i="3"/>
  <c r="R575" i="3"/>
  <c r="BA575" i="3"/>
  <c r="AK575" i="3"/>
  <c r="AZ577" i="3"/>
  <c r="P577" i="3"/>
  <c r="BD577" i="3"/>
  <c r="BC577" i="3"/>
  <c r="AM577" i="3"/>
  <c r="W577" i="3"/>
  <c r="BB577" i="3"/>
  <c r="AL577" i="3"/>
  <c r="V577" i="3"/>
  <c r="BE577" i="3"/>
  <c r="AO577" i="3"/>
  <c r="AZ584" i="3"/>
  <c r="AF584" i="3"/>
  <c r="AB584" i="3"/>
  <c r="BG584" i="3"/>
  <c r="AQ584" i="3"/>
  <c r="AA584" i="3"/>
  <c r="BF584" i="3"/>
  <c r="AP584" i="3"/>
  <c r="Z584" i="3"/>
  <c r="BI584" i="3"/>
  <c r="AS584" i="3"/>
  <c r="AC584" i="3"/>
  <c r="X591" i="3"/>
  <c r="AV591" i="3"/>
  <c r="AR591" i="3"/>
  <c r="AY591" i="3"/>
  <c r="AI591" i="3"/>
  <c r="S591" i="3"/>
  <c r="AX591" i="3"/>
  <c r="AH591" i="3"/>
  <c r="R591" i="3"/>
  <c r="BA591" i="3"/>
  <c r="AK591" i="3"/>
  <c r="T593" i="3"/>
  <c r="P593" i="3"/>
  <c r="BD593" i="3"/>
  <c r="BC593" i="3"/>
  <c r="AM593" i="3"/>
  <c r="W593" i="3"/>
  <c r="BB593" i="3"/>
  <c r="AL593" i="3"/>
  <c r="V593" i="3"/>
  <c r="BE593" i="3"/>
  <c r="AO593" i="3"/>
  <c r="U600" i="3"/>
  <c r="AG600" i="3"/>
  <c r="AC600" i="3"/>
  <c r="Y600" i="3"/>
  <c r="AV600" i="3"/>
  <c r="AF600" i="3"/>
  <c r="P600" i="3"/>
  <c r="AU600" i="3"/>
  <c r="AE600" i="3"/>
  <c r="O600" i="3"/>
  <c r="AT600" i="3"/>
  <c r="AD600" i="3"/>
  <c r="AV609" i="3"/>
  <c r="AR609" i="3"/>
  <c r="X609" i="3"/>
  <c r="AU609" i="3"/>
  <c r="AE609" i="3"/>
  <c r="O609" i="3"/>
  <c r="AT609" i="3"/>
  <c r="AD609" i="3"/>
  <c r="N609" i="3"/>
  <c r="AW609" i="3"/>
  <c r="AG609" i="3"/>
  <c r="V616" i="3"/>
  <c r="AT616" i="3"/>
  <c r="AP616" i="3"/>
  <c r="BA616" i="3"/>
  <c r="AK616" i="3"/>
  <c r="U616" i="3"/>
  <c r="BD616" i="3"/>
  <c r="AN616" i="3"/>
  <c r="X616" i="3"/>
  <c r="BC616" i="3"/>
  <c r="AM616" i="3"/>
  <c r="O625" i="3"/>
  <c r="AA625" i="3"/>
  <c r="AY625" i="3"/>
  <c r="BB625" i="3"/>
  <c r="AL625" i="3"/>
  <c r="V625" i="3"/>
  <c r="BE625" i="3"/>
  <c r="AO625" i="3"/>
  <c r="Y625" i="3"/>
  <c r="BH625" i="3"/>
  <c r="AR625" i="3"/>
  <c r="AU637" i="3"/>
  <c r="AQ637" i="3"/>
  <c r="W637" i="3"/>
  <c r="AT637" i="3"/>
  <c r="AD637" i="3"/>
  <c r="N637" i="3"/>
  <c r="AW637" i="3"/>
  <c r="AG637" i="3"/>
  <c r="Q637" i="3"/>
  <c r="AZ637" i="3"/>
  <c r="AJ637" i="3"/>
  <c r="Z639" i="3"/>
  <c r="BE639" i="3"/>
  <c r="Y639" i="3"/>
  <c r="AL639" i="3"/>
  <c r="BI639" i="3"/>
  <c r="AC639" i="3"/>
  <c r="BD639" i="3"/>
  <c r="AN639" i="3"/>
  <c r="X639" i="3"/>
  <c r="BC639" i="3"/>
  <c r="AM639" i="3"/>
  <c r="M646" i="3"/>
  <c r="BE646" i="3"/>
  <c r="AK646" i="3"/>
  <c r="Q646" i="3"/>
  <c r="AV646" i="3"/>
  <c r="AF646" i="3"/>
  <c r="P646" i="3"/>
  <c r="AU646" i="3"/>
  <c r="AE646" i="3"/>
  <c r="O646" i="3"/>
  <c r="BL646" i="3" s="1"/>
  <c r="AT646" i="3"/>
  <c r="AD646" i="3"/>
  <c r="AX653" i="3"/>
  <c r="BF653" i="3"/>
  <c r="AL653" i="3"/>
  <c r="BA653" i="3"/>
  <c r="AK653" i="3"/>
  <c r="U653" i="3"/>
  <c r="BD653" i="3"/>
  <c r="AN653" i="3"/>
  <c r="X653" i="3"/>
  <c r="BC653" i="3"/>
  <c r="AM653" i="3"/>
  <c r="AD655" i="3"/>
  <c r="Z655" i="3"/>
  <c r="AX655" i="3"/>
  <c r="BE655" i="3"/>
  <c r="AO655" i="3"/>
  <c r="Y655" i="3"/>
  <c r="BH655" i="3"/>
  <c r="AR655" i="3"/>
  <c r="AB655" i="3"/>
  <c r="BG655" i="3"/>
  <c r="AQ655" i="3"/>
  <c r="BG662" i="3"/>
  <c r="AM662" i="3"/>
  <c r="S662" i="3"/>
  <c r="AT662" i="3"/>
  <c r="AD662" i="3"/>
  <c r="N662" i="3"/>
  <c r="AW662" i="3"/>
  <c r="AG662" i="3"/>
  <c r="Q662" i="3"/>
  <c r="AZ662" i="3"/>
  <c r="AJ662" i="3"/>
  <c r="AK669" i="3"/>
  <c r="Q669" i="3"/>
  <c r="M669" i="3"/>
  <c r="BH669" i="3"/>
  <c r="AR669" i="3"/>
  <c r="AB669" i="3"/>
  <c r="BG669" i="3"/>
  <c r="AQ669" i="3"/>
  <c r="AA669" i="3"/>
  <c r="BF669" i="3"/>
  <c r="AP669" i="3"/>
  <c r="M671" i="3"/>
  <c r="Q671" i="3"/>
  <c r="U671" i="3"/>
  <c r="Y671" i="3"/>
  <c r="AC671" i="3"/>
  <c r="AG671" i="3"/>
  <c r="AK671" i="3"/>
  <c r="AO671" i="3"/>
  <c r="AS671" i="3"/>
  <c r="AW671" i="3"/>
  <c r="BA671" i="3"/>
  <c r="BE671" i="3"/>
  <c r="BI671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O671" i="3"/>
  <c r="S671" i="3"/>
  <c r="W671" i="3"/>
  <c r="AA671" i="3"/>
  <c r="AE671" i="3"/>
  <c r="AI671" i="3"/>
  <c r="AM671" i="3"/>
  <c r="AQ671" i="3"/>
  <c r="AU671" i="3"/>
  <c r="AY671" i="3"/>
  <c r="BC671" i="3"/>
  <c r="BG671" i="3"/>
  <c r="T671" i="3"/>
  <c r="AJ671" i="3"/>
  <c r="AZ671" i="3"/>
  <c r="X671" i="3"/>
  <c r="AN671" i="3"/>
  <c r="BD671" i="3"/>
  <c r="AB671" i="3"/>
  <c r="AR671" i="3"/>
  <c r="BH671" i="3"/>
  <c r="P671" i="3"/>
  <c r="AF671" i="3"/>
  <c r="AV671" i="3"/>
  <c r="M689" i="3"/>
  <c r="AC689" i="3"/>
  <c r="AS689" i="3"/>
  <c r="BI689" i="3"/>
  <c r="Z689" i="3"/>
  <c r="AP689" i="3"/>
  <c r="BF689" i="3"/>
  <c r="AA689" i="3"/>
  <c r="AQ689" i="3"/>
  <c r="BG689" i="3"/>
  <c r="AB689" i="3"/>
  <c r="AF689" i="3"/>
  <c r="AZ689" i="3"/>
  <c r="Q689" i="3"/>
  <c r="AG689" i="3"/>
  <c r="AW689" i="3"/>
  <c r="N689" i="3"/>
  <c r="AD689" i="3"/>
  <c r="AT689" i="3"/>
  <c r="O689" i="3"/>
  <c r="AE689" i="3"/>
  <c r="AU689" i="3"/>
  <c r="X689" i="3"/>
  <c r="AR689" i="3"/>
  <c r="AV689" i="3"/>
  <c r="U689" i="3"/>
  <c r="AK689" i="3"/>
  <c r="BA689" i="3"/>
  <c r="R689" i="3"/>
  <c r="AH689" i="3"/>
  <c r="AX689" i="3"/>
  <c r="S689" i="3"/>
  <c r="AI689" i="3"/>
  <c r="AY689" i="3"/>
  <c r="AN689" i="3"/>
  <c r="BH689" i="3"/>
  <c r="T689" i="3"/>
  <c r="Y689" i="3"/>
  <c r="AO689" i="3"/>
  <c r="BE689" i="3"/>
  <c r="V689" i="3"/>
  <c r="AL689" i="3"/>
  <c r="BB689" i="3"/>
  <c r="W689" i="3"/>
  <c r="AM689" i="3"/>
  <c r="BC689" i="3"/>
  <c r="BD689" i="3"/>
  <c r="P689" i="3"/>
  <c r="AJ689" i="3"/>
  <c r="BK691" i="3"/>
  <c r="BM694" i="3"/>
  <c r="R705" i="3"/>
  <c r="AH705" i="3"/>
  <c r="AX705" i="3"/>
  <c r="T705" i="3"/>
  <c r="AJ705" i="3"/>
  <c r="AZ705" i="3"/>
  <c r="W705" i="3"/>
  <c r="BC705" i="3"/>
  <c r="AO705" i="3"/>
  <c r="AA705" i="3"/>
  <c r="BG705" i="3"/>
  <c r="AK705" i="3"/>
  <c r="V705" i="3"/>
  <c r="AL705" i="3"/>
  <c r="BB705" i="3"/>
  <c r="X705" i="3"/>
  <c r="AN705" i="3"/>
  <c r="BD705" i="3"/>
  <c r="AE705" i="3"/>
  <c r="Q705" i="3"/>
  <c r="AW705" i="3"/>
  <c r="AI705" i="3"/>
  <c r="M705" i="3"/>
  <c r="AS705" i="3"/>
  <c r="Z705" i="3"/>
  <c r="AP705" i="3"/>
  <c r="BF705" i="3"/>
  <c r="AB705" i="3"/>
  <c r="AR705" i="3"/>
  <c r="BH705" i="3"/>
  <c r="AM705" i="3"/>
  <c r="Y705" i="3"/>
  <c r="BE705" i="3"/>
  <c r="AQ705" i="3"/>
  <c r="U705" i="3"/>
  <c r="BA705" i="3"/>
  <c r="N705" i="3"/>
  <c r="AD705" i="3"/>
  <c r="AT705" i="3"/>
  <c r="P705" i="3"/>
  <c r="AF705" i="3"/>
  <c r="AV705" i="3"/>
  <c r="O705" i="3"/>
  <c r="AU705" i="3"/>
  <c r="AG705" i="3"/>
  <c r="S705" i="3"/>
  <c r="BM705" i="3" s="1"/>
  <c r="AY705" i="3"/>
  <c r="AC705" i="3"/>
  <c r="BI705" i="3"/>
  <c r="AZ714" i="3"/>
  <c r="P714" i="3"/>
  <c r="AJ714" i="3"/>
  <c r="BL714" i="3" s="1"/>
  <c r="T714" i="3"/>
  <c r="AV717" i="3"/>
  <c r="AF717" i="3"/>
  <c r="P717" i="3"/>
  <c r="AU717" i="3"/>
  <c r="AE717" i="3"/>
  <c r="O717" i="3"/>
  <c r="AT717" i="3"/>
  <c r="AD717" i="3"/>
  <c r="N717" i="3"/>
  <c r="AU723" i="3"/>
  <c r="AE723" i="3"/>
  <c r="O723" i="3"/>
  <c r="AT723" i="3"/>
  <c r="AD723" i="3"/>
  <c r="N723" i="3"/>
  <c r="AW723" i="3"/>
  <c r="AG723" i="3"/>
  <c r="Q723" i="3"/>
  <c r="N715" i="3"/>
  <c r="BE717" i="3"/>
  <c r="P721" i="3"/>
  <c r="O727" i="3"/>
  <c r="AC728" i="3"/>
  <c r="AJ731" i="3"/>
  <c r="AS733" i="3"/>
  <c r="BG734" i="3"/>
  <c r="BL734" i="3" s="1"/>
  <c r="Q547" i="3"/>
  <c r="AV547" i="3"/>
  <c r="P547" i="3"/>
  <c r="AK547" i="3"/>
  <c r="BH547" i="3"/>
  <c r="AB547" i="3"/>
  <c r="AY547" i="3"/>
  <c r="AI547" i="3"/>
  <c r="S547" i="3"/>
  <c r="AX547" i="3"/>
  <c r="AH547" i="3"/>
  <c r="BG565" i="3"/>
  <c r="AM565" i="3"/>
  <c r="BF565" i="3"/>
  <c r="AP565" i="3"/>
  <c r="W565" i="3"/>
  <c r="BA565" i="3"/>
  <c r="AK565" i="3"/>
  <c r="O565" i="3"/>
  <c r="BL565" i="3" s="1"/>
  <c r="AV565" i="3"/>
  <c r="AE565" i="3"/>
  <c r="AG565" i="3"/>
  <c r="Y569" i="3"/>
  <c r="AO569" i="3"/>
  <c r="BE569" i="3"/>
  <c r="V569" i="3"/>
  <c r="AL569" i="3"/>
  <c r="BB569" i="3"/>
  <c r="W569" i="3"/>
  <c r="AM569" i="3"/>
  <c r="BC569" i="3"/>
  <c r="BH569" i="3"/>
  <c r="T569" i="3"/>
  <c r="X569" i="3"/>
  <c r="M569" i="3"/>
  <c r="AC569" i="3"/>
  <c r="AS569" i="3"/>
  <c r="BI569" i="3"/>
  <c r="Z569" i="3"/>
  <c r="AP569" i="3"/>
  <c r="BF569" i="3"/>
  <c r="AA569" i="3"/>
  <c r="AQ569" i="3"/>
  <c r="BG569" i="3"/>
  <c r="P569" i="3"/>
  <c r="AJ569" i="3"/>
  <c r="AN569" i="3"/>
  <c r="Q569" i="3"/>
  <c r="AG569" i="3"/>
  <c r="AW569" i="3"/>
  <c r="N569" i="3"/>
  <c r="AD569" i="3"/>
  <c r="AT569" i="3"/>
  <c r="O569" i="3"/>
  <c r="AE569" i="3"/>
  <c r="AU569" i="3"/>
  <c r="AB569" i="3"/>
  <c r="AF569" i="3"/>
  <c r="AZ569" i="3"/>
  <c r="U569" i="3"/>
  <c r="AK569" i="3"/>
  <c r="BA569" i="3"/>
  <c r="R569" i="3"/>
  <c r="AH569" i="3"/>
  <c r="AX569" i="3"/>
  <c r="S569" i="3"/>
  <c r="AI569" i="3"/>
  <c r="AY569" i="3"/>
  <c r="AR569" i="3"/>
  <c r="AV569" i="3"/>
  <c r="BD569" i="3"/>
  <c r="BF588" i="3"/>
  <c r="AL588" i="3"/>
  <c r="R588" i="3"/>
  <c r="AW588" i="3"/>
  <c r="AG588" i="3"/>
  <c r="Q588" i="3"/>
  <c r="AZ588" i="3"/>
  <c r="AJ588" i="3"/>
  <c r="T588" i="3"/>
  <c r="AY588" i="3"/>
  <c r="AI588" i="3"/>
  <c r="AQ597" i="3"/>
  <c r="AM597" i="3"/>
  <c r="W597" i="3"/>
  <c r="AT597" i="3"/>
  <c r="T597" i="3"/>
  <c r="AW597" i="3"/>
  <c r="AA597" i="3"/>
  <c r="AZ597" i="3"/>
  <c r="AF597" i="3"/>
  <c r="AH597" i="3"/>
  <c r="R597" i="3"/>
  <c r="AC597" i="3"/>
  <c r="AC604" i="3"/>
  <c r="BA604" i="3"/>
  <c r="AG604" i="3"/>
  <c r="AZ604" i="3"/>
  <c r="AJ604" i="3"/>
  <c r="T604" i="3"/>
  <c r="AY604" i="3"/>
  <c r="AI604" i="3"/>
  <c r="S604" i="3"/>
  <c r="AX604" i="3"/>
  <c r="AH604" i="3"/>
  <c r="BC620" i="3"/>
  <c r="AS620" i="3"/>
  <c r="AY620" i="3"/>
  <c r="BE620" i="3"/>
  <c r="O620" i="3"/>
  <c r="AT620" i="3"/>
  <c r="AD620" i="3"/>
  <c r="N620" i="3"/>
  <c r="U620" i="3"/>
  <c r="BD620" i="3"/>
  <c r="AN620" i="3"/>
  <c r="BL636" i="3"/>
  <c r="BG641" i="3"/>
  <c r="AM641" i="3"/>
  <c r="S641" i="3"/>
  <c r="AT641" i="3"/>
  <c r="AD641" i="3"/>
  <c r="N641" i="3"/>
  <c r="AW641" i="3"/>
  <c r="AG641" i="3"/>
  <c r="Q641" i="3"/>
  <c r="AZ641" i="3"/>
  <c r="AJ641" i="3"/>
  <c r="Z647" i="3"/>
  <c r="AP647" i="3"/>
  <c r="BF647" i="3"/>
  <c r="AA647" i="3"/>
  <c r="AQ647" i="3"/>
  <c r="BG647" i="3"/>
  <c r="AB647" i="3"/>
  <c r="AR647" i="3"/>
  <c r="BH647" i="3"/>
  <c r="BI647" i="3"/>
  <c r="U647" i="3"/>
  <c r="BE647" i="3"/>
  <c r="N647" i="3"/>
  <c r="AD647" i="3"/>
  <c r="AT647" i="3"/>
  <c r="O647" i="3"/>
  <c r="AE647" i="3"/>
  <c r="AU647" i="3"/>
  <c r="P647" i="3"/>
  <c r="AF647" i="3"/>
  <c r="AV647" i="3"/>
  <c r="M647" i="3"/>
  <c r="Q647" i="3"/>
  <c r="AK647" i="3"/>
  <c r="Y647" i="3"/>
  <c r="R647" i="3"/>
  <c r="AH647" i="3"/>
  <c r="AX647" i="3"/>
  <c r="S647" i="3"/>
  <c r="AI647" i="3"/>
  <c r="AY647" i="3"/>
  <c r="T647" i="3"/>
  <c r="AJ647" i="3"/>
  <c r="AZ647" i="3"/>
  <c r="AC647" i="3"/>
  <c r="AG647" i="3"/>
  <c r="BA647" i="3"/>
  <c r="V647" i="3"/>
  <c r="AL647" i="3"/>
  <c r="BB647" i="3"/>
  <c r="W647" i="3"/>
  <c r="AM647" i="3"/>
  <c r="BC647" i="3"/>
  <c r="X647" i="3"/>
  <c r="AN647" i="3"/>
  <c r="BD647" i="3"/>
  <c r="AS647" i="3"/>
  <c r="AW647" i="3"/>
  <c r="AO647" i="3"/>
  <c r="R657" i="3"/>
  <c r="Z657" i="3"/>
  <c r="AF657" i="3"/>
  <c r="AT657" i="3"/>
  <c r="N657" i="3"/>
  <c r="AJ657" i="3"/>
  <c r="BC657" i="3"/>
  <c r="AM657" i="3"/>
  <c r="W657" i="3"/>
  <c r="BE657" i="3"/>
  <c r="AO657" i="3"/>
  <c r="BM659" i="3"/>
  <c r="BL666" i="3"/>
  <c r="BM668" i="3"/>
  <c r="BL668" i="3"/>
  <c r="AU690" i="3"/>
  <c r="W690" i="3"/>
  <c r="AD690" i="3"/>
  <c r="AW690" i="3"/>
  <c r="Q690" i="3"/>
  <c r="AJ690" i="3"/>
  <c r="P693" i="3"/>
  <c r="AJ693" i="3"/>
  <c r="AI693" i="3"/>
  <c r="AX693" i="3"/>
  <c r="R693" i="3"/>
  <c r="AK693" i="3"/>
  <c r="AO700" i="3"/>
  <c r="BI700" i="3"/>
  <c r="AR700" i="3"/>
  <c r="BG700" i="3"/>
  <c r="AA700" i="3"/>
  <c r="AP700" i="3"/>
  <c r="BI703" i="3"/>
  <c r="AG703" i="3"/>
  <c r="AU703" i="3"/>
  <c r="AN703" i="3"/>
  <c r="AE703" i="3"/>
  <c r="AT703" i="3"/>
  <c r="N703" i="3"/>
  <c r="BG706" i="3"/>
  <c r="AY706" i="3"/>
  <c r="AV706" i="3"/>
  <c r="P706" i="3"/>
  <c r="AR709" i="3"/>
  <c r="AA709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12" i="3"/>
  <c r="Q712" i="3"/>
  <c r="U712" i="3"/>
  <c r="Y712" i="3"/>
  <c r="AC712" i="3"/>
  <c r="AG712" i="3"/>
  <c r="AK712" i="3"/>
  <c r="AO712" i="3"/>
  <c r="AS712" i="3"/>
  <c r="AW712" i="3"/>
  <c r="BA712" i="3"/>
  <c r="BE712" i="3"/>
  <c r="BI712" i="3"/>
  <c r="N712" i="3"/>
  <c r="R712" i="3"/>
  <c r="V712" i="3"/>
  <c r="Z712" i="3"/>
  <c r="AD712" i="3"/>
  <c r="AH712" i="3"/>
  <c r="AL712" i="3"/>
  <c r="AP712" i="3"/>
  <c r="AT712" i="3"/>
  <c r="AX712" i="3"/>
  <c r="BB712" i="3"/>
  <c r="BF712" i="3"/>
  <c r="O712" i="3"/>
  <c r="AE712" i="3"/>
  <c r="AU712" i="3"/>
  <c r="S712" i="3"/>
  <c r="AI712" i="3"/>
  <c r="AY712" i="3"/>
  <c r="W712" i="3"/>
  <c r="AM712" i="3"/>
  <c r="BC712" i="3"/>
  <c r="AA712" i="3"/>
  <c r="AQ712" i="3"/>
  <c r="BG712" i="3"/>
  <c r="BN718" i="3"/>
  <c r="BJ718" i="3"/>
  <c r="S721" i="3"/>
  <c r="BM721" i="3" s="1"/>
  <c r="BN583" i="3"/>
  <c r="BL594" i="3"/>
  <c r="BJ599" i="3"/>
  <c r="BL656" i="3"/>
  <c r="BJ663" i="3"/>
  <c r="BM672" i="3"/>
  <c r="P716" i="3"/>
  <c r="T716" i="3"/>
  <c r="X716" i="3"/>
  <c r="AB716" i="3"/>
  <c r="AF716" i="3"/>
  <c r="AJ716" i="3"/>
  <c r="AN716" i="3"/>
  <c r="AR716" i="3"/>
  <c r="AV716" i="3"/>
  <c r="AZ716" i="3"/>
  <c r="BD716" i="3"/>
  <c r="BH716" i="3"/>
  <c r="M716" i="3"/>
  <c r="Q716" i="3"/>
  <c r="U716" i="3"/>
  <c r="Y716" i="3"/>
  <c r="AC716" i="3"/>
  <c r="AG716" i="3"/>
  <c r="AK716" i="3"/>
  <c r="AO716" i="3"/>
  <c r="AS716" i="3"/>
  <c r="AW716" i="3"/>
  <c r="BA716" i="3"/>
  <c r="BE716" i="3"/>
  <c r="BI716" i="3"/>
  <c r="N716" i="3"/>
  <c r="BN716" i="3" s="1"/>
  <c r="R716" i="3"/>
  <c r="V716" i="3"/>
  <c r="Z716" i="3"/>
  <c r="AD716" i="3"/>
  <c r="AH716" i="3"/>
  <c r="AL716" i="3"/>
  <c r="AP716" i="3"/>
  <c r="AT716" i="3"/>
  <c r="AX716" i="3"/>
  <c r="BB716" i="3"/>
  <c r="BF716" i="3"/>
  <c r="S716" i="3"/>
  <c r="AI716" i="3"/>
  <c r="AY716" i="3"/>
  <c r="W716" i="3"/>
  <c r="AM716" i="3"/>
  <c r="BC716" i="3"/>
  <c r="AA716" i="3"/>
  <c r="AQ716" i="3"/>
  <c r="BG716" i="3"/>
  <c r="O716" i="3"/>
  <c r="AE716" i="3"/>
  <c r="AU716" i="3"/>
  <c r="BL698" i="3"/>
  <c r="BN599" i="3"/>
  <c r="BN640" i="3"/>
  <c r="BL640" i="3"/>
  <c r="BN672" i="3"/>
  <c r="N696" i="3"/>
  <c r="R696" i="3"/>
  <c r="V696" i="3"/>
  <c r="Z696" i="3"/>
  <c r="AD696" i="3"/>
  <c r="AH696" i="3"/>
  <c r="AL696" i="3"/>
  <c r="AP696" i="3"/>
  <c r="AT696" i="3"/>
  <c r="AX696" i="3"/>
  <c r="BB696" i="3"/>
  <c r="BF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P696" i="3"/>
  <c r="T696" i="3"/>
  <c r="X696" i="3"/>
  <c r="AB696" i="3"/>
  <c r="AF696" i="3"/>
  <c r="AJ696" i="3"/>
  <c r="AN696" i="3"/>
  <c r="AR696" i="3"/>
  <c r="AV696" i="3"/>
  <c r="AZ696" i="3"/>
  <c r="BD696" i="3"/>
  <c r="BH696" i="3"/>
  <c r="Q696" i="3"/>
  <c r="AG696" i="3"/>
  <c r="AW696" i="3"/>
  <c r="U696" i="3"/>
  <c r="AK696" i="3"/>
  <c r="BA696" i="3"/>
  <c r="Y696" i="3"/>
  <c r="AO696" i="3"/>
  <c r="BE696" i="3"/>
  <c r="M696" i="3"/>
  <c r="AC696" i="3"/>
  <c r="AS696" i="3"/>
  <c r="BI696" i="3"/>
  <c r="BJ698" i="3"/>
  <c r="BK701" i="3"/>
  <c r="BM682" i="3"/>
  <c r="BL722" i="3"/>
  <c r="BN551" i="3"/>
  <c r="BJ551" i="3"/>
  <c r="BL560" i="3"/>
  <c r="BL578" i="3"/>
  <c r="BN656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T711" i="3"/>
  <c r="AJ711" i="3"/>
  <c r="AZ711" i="3"/>
  <c r="X711" i="3"/>
  <c r="AN711" i="3"/>
  <c r="BD711" i="3"/>
  <c r="AB711" i="3"/>
  <c r="AR711" i="3"/>
  <c r="BH711" i="3"/>
  <c r="P711" i="3"/>
  <c r="AF711" i="3"/>
  <c r="AV711" i="3"/>
  <c r="BL718" i="3"/>
  <c r="BM718" i="3"/>
  <c r="BJ553" i="3"/>
  <c r="BK553" i="3"/>
  <c r="BN553" i="3"/>
  <c r="BN562" i="3"/>
  <c r="BK562" i="3"/>
  <c r="BJ583" i="3"/>
  <c r="BK640" i="3"/>
  <c r="BJ656" i="3"/>
  <c r="BK656" i="3"/>
  <c r="BM663" i="3"/>
  <c r="BM722" i="3"/>
  <c r="BK695" i="3"/>
  <c r="BN701" i="3"/>
  <c r="L467" i="3"/>
  <c r="L463" i="3"/>
  <c r="L507" i="3"/>
  <c r="L503" i="3"/>
  <c r="L499" i="3"/>
  <c r="L495" i="3"/>
  <c r="L490" i="3"/>
  <c r="L443" i="3"/>
  <c r="L442" i="3"/>
  <c r="L441" i="3"/>
  <c r="L437" i="3"/>
  <c r="L434" i="3"/>
  <c r="L433" i="3"/>
  <c r="L395" i="3"/>
  <c r="X395" i="3" s="1"/>
  <c r="L393" i="3"/>
  <c r="L391" i="3"/>
  <c r="L389" i="3"/>
  <c r="L545" i="3"/>
  <c r="K489" i="3"/>
  <c r="K488" i="3"/>
  <c r="K459" i="3"/>
  <c r="T459" i="3" s="1"/>
  <c r="K458" i="3"/>
  <c r="AE458" i="3" s="1"/>
  <c r="K457" i="3"/>
  <c r="K456" i="3"/>
  <c r="K428" i="3"/>
  <c r="K427" i="3"/>
  <c r="K403" i="3"/>
  <c r="N403" i="3" s="1"/>
  <c r="K387" i="3"/>
  <c r="Q387" i="3" s="1"/>
  <c r="K386" i="3"/>
  <c r="L523" i="3"/>
  <c r="N523" i="3" s="1"/>
  <c r="L522" i="3"/>
  <c r="M522" i="3" s="1"/>
  <c r="L521" i="3"/>
  <c r="N521" i="3" s="1"/>
  <c r="L520" i="3"/>
  <c r="M520" i="3" s="1"/>
  <c r="L519" i="3"/>
  <c r="N519" i="3" s="1"/>
  <c r="L518" i="3"/>
  <c r="L517" i="3"/>
  <c r="BE517" i="3" s="1"/>
  <c r="K517" i="3"/>
  <c r="BI517" i="3" s="1"/>
  <c r="L516" i="3"/>
  <c r="N516" i="3" s="1"/>
  <c r="K516" i="3"/>
  <c r="L515" i="3"/>
  <c r="L514" i="3"/>
  <c r="L513" i="3"/>
  <c r="L512" i="3"/>
  <c r="L511" i="3"/>
  <c r="L506" i="3"/>
  <c r="K505" i="3"/>
  <c r="AY505" i="3" s="1"/>
  <c r="K504" i="3"/>
  <c r="L487" i="3"/>
  <c r="L483" i="3"/>
  <c r="L479" i="3"/>
  <c r="L474" i="3"/>
  <c r="K473" i="3"/>
  <c r="K472" i="3"/>
  <c r="L455" i="3"/>
  <c r="L451" i="3"/>
  <c r="L447" i="3"/>
  <c r="K443" i="3"/>
  <c r="S443" i="3" s="1"/>
  <c r="L426" i="3"/>
  <c r="L425" i="3"/>
  <c r="L421" i="3"/>
  <c r="L417" i="3"/>
  <c r="K413" i="3"/>
  <c r="M413" i="3" s="1"/>
  <c r="L411" i="3"/>
  <c r="X411" i="3" s="1"/>
  <c r="K411" i="3"/>
  <c r="L401" i="3"/>
  <c r="L399" i="3"/>
  <c r="L397" i="3"/>
  <c r="K395" i="3"/>
  <c r="K394" i="3"/>
  <c r="L385" i="3"/>
  <c r="L383" i="3"/>
  <c r="L381" i="3"/>
  <c r="K379" i="3"/>
  <c r="N379" i="3" s="1"/>
  <c r="K378" i="3"/>
  <c r="N533" i="3"/>
  <c r="N526" i="3"/>
  <c r="N525" i="3"/>
  <c r="N524" i="3"/>
  <c r="L539" i="3"/>
  <c r="M539" i="3" s="1"/>
  <c r="L538" i="3"/>
  <c r="K538" i="3"/>
  <c r="BG538" i="3" s="1"/>
  <c r="K532" i="3"/>
  <c r="K518" i="3"/>
  <c r="L498" i="3"/>
  <c r="K497" i="3"/>
  <c r="K496" i="3"/>
  <c r="L482" i="3"/>
  <c r="K481" i="3"/>
  <c r="K480" i="3"/>
  <c r="K467" i="3"/>
  <c r="AD467" i="3" s="1"/>
  <c r="L466" i="3"/>
  <c r="K466" i="3"/>
  <c r="K465" i="3"/>
  <c r="K464" i="3"/>
  <c r="K451" i="3"/>
  <c r="L450" i="3"/>
  <c r="K450" i="3"/>
  <c r="R450" i="3" s="1"/>
  <c r="K449" i="3"/>
  <c r="K448" i="3"/>
  <c r="K436" i="3"/>
  <c r="K435" i="3"/>
  <c r="K421" i="3"/>
  <c r="AK421" i="3" s="1"/>
  <c r="L419" i="3"/>
  <c r="K419" i="3"/>
  <c r="K407" i="3"/>
  <c r="P407" i="3" s="1"/>
  <c r="K399" i="3"/>
  <c r="N399" i="3" s="1"/>
  <c r="K398" i="3"/>
  <c r="K391" i="3"/>
  <c r="N391" i="3" s="1"/>
  <c r="K390" i="3"/>
  <c r="K383" i="3"/>
  <c r="M383" i="3" s="1"/>
  <c r="K382" i="3"/>
  <c r="K375" i="3"/>
  <c r="M375" i="3" s="1"/>
  <c r="K374" i="3"/>
  <c r="K370" i="3"/>
  <c r="AC370" i="3" s="1"/>
  <c r="K369" i="3"/>
  <c r="S369" i="3" s="1"/>
  <c r="K368" i="3"/>
  <c r="K367" i="3"/>
  <c r="K366" i="3"/>
  <c r="K362" i="3"/>
  <c r="K360" i="3"/>
  <c r="AC518" i="3"/>
  <c r="BA518" i="3"/>
  <c r="X518" i="3"/>
  <c r="AJ518" i="3"/>
  <c r="BD518" i="3"/>
  <c r="AN516" i="3"/>
  <c r="AK516" i="3"/>
  <c r="AY516" i="3"/>
  <c r="K545" i="3"/>
  <c r="L544" i="3"/>
  <c r="K544" i="3"/>
  <c r="L543" i="3"/>
  <c r="K543" i="3"/>
  <c r="L542" i="3"/>
  <c r="K542" i="3"/>
  <c r="L541" i="3"/>
  <c r="K541" i="3"/>
  <c r="L540" i="3"/>
  <c r="K540" i="3"/>
  <c r="L537" i="3"/>
  <c r="T537" i="3" s="1"/>
  <c r="L536" i="3"/>
  <c r="K536" i="3"/>
  <c r="L535" i="3"/>
  <c r="K535" i="3"/>
  <c r="L532" i="3"/>
  <c r="L531" i="3"/>
  <c r="K531" i="3"/>
  <c r="L530" i="3"/>
  <c r="K530" i="3"/>
  <c r="L529" i="3"/>
  <c r="K529" i="3"/>
  <c r="L528" i="3"/>
  <c r="K528" i="3"/>
  <c r="L527" i="3"/>
  <c r="L509" i="3"/>
  <c r="L508" i="3"/>
  <c r="L501" i="3"/>
  <c r="L500" i="3"/>
  <c r="L493" i="3"/>
  <c r="L492" i="3"/>
  <c r="L485" i="3"/>
  <c r="L484" i="3"/>
  <c r="L477" i="3"/>
  <c r="L476" i="3"/>
  <c r="L469" i="3"/>
  <c r="L468" i="3"/>
  <c r="Z467" i="3"/>
  <c r="BF467" i="3"/>
  <c r="S467" i="3"/>
  <c r="W466" i="3"/>
  <c r="AA466" i="3"/>
  <c r="BC466" i="3"/>
  <c r="BG466" i="3"/>
  <c r="N466" i="3"/>
  <c r="V466" i="3"/>
  <c r="L461" i="3"/>
  <c r="L460" i="3"/>
  <c r="N459" i="3"/>
  <c r="P459" i="3"/>
  <c r="R459" i="3"/>
  <c r="V459" i="3"/>
  <c r="X459" i="3"/>
  <c r="Z459" i="3"/>
  <c r="AD459" i="3"/>
  <c r="AF459" i="3"/>
  <c r="AH459" i="3"/>
  <c r="AL459" i="3"/>
  <c r="AN459" i="3"/>
  <c r="AP459" i="3"/>
  <c r="AT459" i="3"/>
  <c r="AV459" i="3"/>
  <c r="AX459" i="3"/>
  <c r="BB459" i="3"/>
  <c r="BD459" i="3"/>
  <c r="BF459" i="3"/>
  <c r="M459" i="3"/>
  <c r="Q459" i="3"/>
  <c r="U459" i="3"/>
  <c r="AC459" i="3"/>
  <c r="AG459" i="3"/>
  <c r="AK459" i="3"/>
  <c r="AS459" i="3"/>
  <c r="AW459" i="3"/>
  <c r="BA459" i="3"/>
  <c r="BI459" i="3"/>
  <c r="O459" i="3"/>
  <c r="S459" i="3"/>
  <c r="AA459" i="3"/>
  <c r="AE459" i="3"/>
  <c r="AI459" i="3"/>
  <c r="AQ459" i="3"/>
  <c r="AU459" i="3"/>
  <c r="AY459" i="3"/>
  <c r="BG459" i="3"/>
  <c r="AA458" i="3"/>
  <c r="BG458" i="3"/>
  <c r="V458" i="3"/>
  <c r="L453" i="3"/>
  <c r="L452" i="3"/>
  <c r="O451" i="3"/>
  <c r="Y451" i="3"/>
  <c r="AE451" i="3"/>
  <c r="AO451" i="3"/>
  <c r="AU451" i="3"/>
  <c r="BE451" i="3"/>
  <c r="P451" i="3"/>
  <c r="AJ451" i="3"/>
  <c r="AV451" i="3"/>
  <c r="R451" i="3"/>
  <c r="AD451" i="3"/>
  <c r="AX451" i="3"/>
  <c r="P450" i="3"/>
  <c r="T450" i="3"/>
  <c r="X450" i="3"/>
  <c r="AB450" i="3"/>
  <c r="AF450" i="3"/>
  <c r="AJ450" i="3"/>
  <c r="AN450" i="3"/>
  <c r="AR450" i="3"/>
  <c r="AV450" i="3"/>
  <c r="AZ450" i="3"/>
  <c r="BD450" i="3"/>
  <c r="BH450" i="3"/>
  <c r="Q450" i="3"/>
  <c r="Y450" i="3"/>
  <c r="AG450" i="3"/>
  <c r="AO450" i="3"/>
  <c r="AW450" i="3"/>
  <c r="BE450" i="3"/>
  <c r="O450" i="3"/>
  <c r="W450" i="3"/>
  <c r="AE450" i="3"/>
  <c r="AM450" i="3"/>
  <c r="AU450" i="3"/>
  <c r="BC450" i="3"/>
  <c r="L445" i="3"/>
  <c r="L444" i="3"/>
  <c r="M443" i="3"/>
  <c r="Q443" i="3"/>
  <c r="U443" i="3"/>
  <c r="Y443" i="3"/>
  <c r="AC443" i="3"/>
  <c r="AG443" i="3"/>
  <c r="AK443" i="3"/>
  <c r="AO443" i="3"/>
  <c r="AS443" i="3"/>
  <c r="AW443" i="3"/>
  <c r="BA443" i="3"/>
  <c r="BE443" i="3"/>
  <c r="BI443" i="3"/>
  <c r="T443" i="3"/>
  <c r="AB443" i="3"/>
  <c r="AJ443" i="3"/>
  <c r="AR443" i="3"/>
  <c r="AZ443" i="3"/>
  <c r="BH443" i="3"/>
  <c r="R443" i="3"/>
  <c r="Z443" i="3"/>
  <c r="AH443" i="3"/>
  <c r="AP443" i="3"/>
  <c r="AX443" i="3"/>
  <c r="BF443" i="3"/>
  <c r="L438" i="3"/>
  <c r="L430" i="3"/>
  <c r="L422" i="3"/>
  <c r="Y421" i="3"/>
  <c r="BE421" i="3"/>
  <c r="Z421" i="3"/>
  <c r="X419" i="3"/>
  <c r="AJ419" i="3"/>
  <c r="BD419" i="3"/>
  <c r="Y419" i="3"/>
  <c r="O419" i="3"/>
  <c r="S419" i="3"/>
  <c r="L416" i="3"/>
  <c r="L414" i="3"/>
  <c r="AG413" i="3"/>
  <c r="AW413" i="3"/>
  <c r="R413" i="3"/>
  <c r="AX413" i="3"/>
  <c r="BH413" i="3"/>
  <c r="P411" i="3"/>
  <c r="T411" i="3"/>
  <c r="AF411" i="3"/>
  <c r="AJ411" i="3"/>
  <c r="AV411" i="3"/>
  <c r="AZ411" i="3"/>
  <c r="S411" i="3"/>
  <c r="AA411" i="3"/>
  <c r="AY411" i="3"/>
  <c r="BG411" i="3"/>
  <c r="BE411" i="3"/>
  <c r="U411" i="3"/>
  <c r="N407" i="3"/>
  <c r="R407" i="3"/>
  <c r="T407" i="3"/>
  <c r="V407" i="3"/>
  <c r="Z407" i="3"/>
  <c r="AB407" i="3"/>
  <c r="AD407" i="3"/>
  <c r="AH407" i="3"/>
  <c r="AJ407" i="3"/>
  <c r="AL407" i="3"/>
  <c r="AP407" i="3"/>
  <c r="AR407" i="3"/>
  <c r="AT407" i="3"/>
  <c r="AX407" i="3"/>
  <c r="AZ407" i="3"/>
  <c r="BB407" i="3"/>
  <c r="BF407" i="3"/>
  <c r="BH407" i="3"/>
  <c r="O407" i="3"/>
  <c r="W407" i="3"/>
  <c r="AA407" i="3"/>
  <c r="AE407" i="3"/>
  <c r="AM407" i="3"/>
  <c r="AQ407" i="3"/>
  <c r="AU407" i="3"/>
  <c r="BC407" i="3"/>
  <c r="BG407" i="3"/>
  <c r="Q407" i="3"/>
  <c r="AG407" i="3"/>
  <c r="AO407" i="3"/>
  <c r="AW407" i="3"/>
  <c r="M407" i="3"/>
  <c r="U407" i="3"/>
  <c r="AC407" i="3"/>
  <c r="AS407" i="3"/>
  <c r="BA407" i="3"/>
  <c r="BI407" i="3"/>
  <c r="L404" i="3"/>
  <c r="R403" i="3"/>
  <c r="T403" i="3"/>
  <c r="Z403" i="3"/>
  <c r="AB403" i="3"/>
  <c r="AH403" i="3"/>
  <c r="AJ403" i="3"/>
  <c r="AP403" i="3"/>
  <c r="AR403" i="3"/>
  <c r="AX403" i="3"/>
  <c r="AZ403" i="3"/>
  <c r="BF403" i="3"/>
  <c r="BH403" i="3"/>
  <c r="U403" i="3"/>
  <c r="Y403" i="3"/>
  <c r="AK403" i="3"/>
  <c r="AO403" i="3"/>
  <c r="BA403" i="3"/>
  <c r="BE403" i="3"/>
  <c r="AA403" i="3"/>
  <c r="AI403" i="3"/>
  <c r="BG403" i="3"/>
  <c r="O403" i="3"/>
  <c r="AM403" i="3"/>
  <c r="AU403" i="3"/>
  <c r="T399" i="3"/>
  <c r="AJ399" i="3"/>
  <c r="AZ399" i="3"/>
  <c r="AA399" i="3"/>
  <c r="BG399" i="3"/>
  <c r="Q399" i="3"/>
  <c r="L396" i="3"/>
  <c r="P395" i="3"/>
  <c r="AF395" i="3"/>
  <c r="AV395" i="3"/>
  <c r="Q395" i="3"/>
  <c r="AW395" i="3"/>
  <c r="AU395" i="3"/>
  <c r="L392" i="3"/>
  <c r="P391" i="3"/>
  <c r="T391" i="3"/>
  <c r="X391" i="3"/>
  <c r="AB391" i="3"/>
  <c r="AF391" i="3"/>
  <c r="AJ391" i="3"/>
  <c r="AN391" i="3"/>
  <c r="AR391" i="3"/>
  <c r="AV391" i="3"/>
  <c r="AZ391" i="3"/>
  <c r="BD391" i="3"/>
  <c r="BH391" i="3"/>
  <c r="Q391" i="3"/>
  <c r="Y391" i="3"/>
  <c r="AG391" i="3"/>
  <c r="AO391" i="3"/>
  <c r="AW391" i="3"/>
  <c r="BE391" i="3"/>
  <c r="S391" i="3"/>
  <c r="AI391" i="3"/>
  <c r="AY391" i="3"/>
  <c r="O391" i="3"/>
  <c r="AE391" i="3"/>
  <c r="AU391" i="3"/>
  <c r="L388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P387" i="3"/>
  <c r="X387" i="3"/>
  <c r="AF387" i="3"/>
  <c r="AN387" i="3"/>
  <c r="AV387" i="3"/>
  <c r="BD387" i="3"/>
  <c r="N387" i="3"/>
  <c r="AD387" i="3"/>
  <c r="AT387" i="3"/>
  <c r="R387" i="3"/>
  <c r="AH387" i="3"/>
  <c r="AX387" i="3"/>
  <c r="L384" i="3"/>
  <c r="S383" i="3"/>
  <c r="AI383" i="3"/>
  <c r="AY383" i="3"/>
  <c r="X383" i="3"/>
  <c r="BD383" i="3"/>
  <c r="N383" i="3"/>
  <c r="L380" i="3"/>
  <c r="P379" i="3"/>
  <c r="R379" i="3"/>
  <c r="T379" i="3"/>
  <c r="X379" i="3"/>
  <c r="Z379" i="3"/>
  <c r="AB379" i="3"/>
  <c r="AF379" i="3"/>
  <c r="AH379" i="3"/>
  <c r="AJ379" i="3"/>
  <c r="AN379" i="3"/>
  <c r="AP379" i="3"/>
  <c r="AR379" i="3"/>
  <c r="AV379" i="3"/>
  <c r="AX379" i="3"/>
  <c r="AZ379" i="3"/>
  <c r="BD379" i="3"/>
  <c r="BF379" i="3"/>
  <c r="BH379" i="3"/>
  <c r="S379" i="3"/>
  <c r="W379" i="3"/>
  <c r="AA379" i="3"/>
  <c r="AI379" i="3"/>
  <c r="AM379" i="3"/>
  <c r="AQ379" i="3"/>
  <c r="AY379" i="3"/>
  <c r="BC379" i="3"/>
  <c r="BG379" i="3"/>
  <c r="U379" i="3"/>
  <c r="AC379" i="3"/>
  <c r="AK379" i="3"/>
  <c r="BA379" i="3"/>
  <c r="BI379" i="3"/>
  <c r="Q379" i="3"/>
  <c r="AG379" i="3"/>
  <c r="AO379" i="3"/>
  <c r="AW379" i="3"/>
  <c r="L376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P375" i="3"/>
  <c r="X375" i="3"/>
  <c r="AF375" i="3"/>
  <c r="AN375" i="3"/>
  <c r="AV375" i="3"/>
  <c r="BD375" i="3"/>
  <c r="R375" i="3"/>
  <c r="AH375" i="3"/>
  <c r="AX375" i="3"/>
  <c r="N375" i="3"/>
  <c r="AT375" i="3"/>
  <c r="AL375" i="3"/>
  <c r="L372" i="3"/>
  <c r="L371" i="3"/>
  <c r="L370" i="3"/>
  <c r="M369" i="3"/>
  <c r="O369" i="3"/>
  <c r="Q369" i="3"/>
  <c r="U369" i="3"/>
  <c r="W369" i="3"/>
  <c r="Y369" i="3"/>
  <c r="AC369" i="3"/>
  <c r="AE369" i="3"/>
  <c r="AG369" i="3"/>
  <c r="AK369" i="3"/>
  <c r="AM369" i="3"/>
  <c r="AO369" i="3"/>
  <c r="AS369" i="3"/>
  <c r="AU369" i="3"/>
  <c r="AW369" i="3"/>
  <c r="BA369" i="3"/>
  <c r="BC369" i="3"/>
  <c r="BE369" i="3"/>
  <c r="BI369" i="3"/>
  <c r="N369" i="3"/>
  <c r="R369" i="3"/>
  <c r="Z369" i="3"/>
  <c r="AD369" i="3"/>
  <c r="AH369" i="3"/>
  <c r="AP369" i="3"/>
  <c r="AT369" i="3"/>
  <c r="AX369" i="3"/>
  <c r="BF369" i="3"/>
  <c r="T369" i="3"/>
  <c r="AB369" i="3"/>
  <c r="AR369" i="3"/>
  <c r="AZ369" i="3"/>
  <c r="BH369" i="3"/>
  <c r="AF369" i="3"/>
  <c r="AV369" i="3"/>
  <c r="X369" i="3"/>
  <c r="BD369" i="3"/>
  <c r="L364" i="3"/>
  <c r="L363" i="3"/>
  <c r="L362" i="3"/>
  <c r="K361" i="3"/>
  <c r="BH539" i="3"/>
  <c r="BF539" i="3"/>
  <c r="BB539" i="3"/>
  <c r="AZ539" i="3"/>
  <c r="AX539" i="3"/>
  <c r="AT539" i="3"/>
  <c r="AR539" i="3"/>
  <c r="AP539" i="3"/>
  <c r="AL539" i="3"/>
  <c r="AJ539" i="3"/>
  <c r="AH539" i="3"/>
  <c r="AD539" i="3"/>
  <c r="AB539" i="3"/>
  <c r="Z539" i="3"/>
  <c r="V539" i="3"/>
  <c r="T539" i="3"/>
  <c r="R539" i="3"/>
  <c r="N539" i="3"/>
  <c r="BI538" i="3"/>
  <c r="BE538" i="3"/>
  <c r="BA538" i="3"/>
  <c r="AW538" i="3"/>
  <c r="AS538" i="3"/>
  <c r="AO538" i="3"/>
  <c r="AK538" i="3"/>
  <c r="AG538" i="3"/>
  <c r="AC538" i="3"/>
  <c r="Y538" i="3"/>
  <c r="U538" i="3"/>
  <c r="Q538" i="3"/>
  <c r="M538" i="3"/>
  <c r="BI534" i="3"/>
  <c r="BG534" i="3"/>
  <c r="BE534" i="3"/>
  <c r="BC534" i="3"/>
  <c r="BA534" i="3"/>
  <c r="AY534" i="3"/>
  <c r="AW534" i="3"/>
  <c r="AU534" i="3"/>
  <c r="AS534" i="3"/>
  <c r="AQ534" i="3"/>
  <c r="AO534" i="3"/>
  <c r="AM534" i="3"/>
  <c r="AK534" i="3"/>
  <c r="AI534" i="3"/>
  <c r="AG534" i="3"/>
  <c r="AE534" i="3"/>
  <c r="AC534" i="3"/>
  <c r="AA534" i="3"/>
  <c r="Y534" i="3"/>
  <c r="W534" i="3"/>
  <c r="U534" i="3"/>
  <c r="S534" i="3"/>
  <c r="Q534" i="3"/>
  <c r="O534" i="3"/>
  <c r="M534" i="3"/>
  <c r="BI533" i="3"/>
  <c r="BG533" i="3"/>
  <c r="BE533" i="3"/>
  <c r="BC533" i="3"/>
  <c r="BA533" i="3"/>
  <c r="AY533" i="3"/>
  <c r="AW533" i="3"/>
  <c r="AU533" i="3"/>
  <c r="AS533" i="3"/>
  <c r="AQ533" i="3"/>
  <c r="AO533" i="3"/>
  <c r="AM533" i="3"/>
  <c r="AK533" i="3"/>
  <c r="AI533" i="3"/>
  <c r="AG533" i="3"/>
  <c r="AE533" i="3"/>
  <c r="AC533" i="3"/>
  <c r="AA533" i="3"/>
  <c r="Y533" i="3"/>
  <c r="W533" i="3"/>
  <c r="U533" i="3"/>
  <c r="S533" i="3"/>
  <c r="Q533" i="3"/>
  <c r="O533" i="3"/>
  <c r="M533" i="3"/>
  <c r="BF527" i="3"/>
  <c r="BB527" i="3"/>
  <c r="AX527" i="3"/>
  <c r="AT527" i="3"/>
  <c r="AP527" i="3"/>
  <c r="AL527" i="3"/>
  <c r="AH527" i="3"/>
  <c r="AD527" i="3"/>
  <c r="Z527" i="3"/>
  <c r="V527" i="3"/>
  <c r="R527" i="3"/>
  <c r="N527" i="3"/>
  <c r="BI526" i="3"/>
  <c r="BG526" i="3"/>
  <c r="BE526" i="3"/>
  <c r="BC526" i="3"/>
  <c r="BA526" i="3"/>
  <c r="AY526" i="3"/>
  <c r="AW526" i="3"/>
  <c r="AU526" i="3"/>
  <c r="AS526" i="3"/>
  <c r="AQ526" i="3"/>
  <c r="AO526" i="3"/>
  <c r="AM526" i="3"/>
  <c r="AK526" i="3"/>
  <c r="AI526" i="3"/>
  <c r="AG526" i="3"/>
  <c r="AE526" i="3"/>
  <c r="AC526" i="3"/>
  <c r="AA526" i="3"/>
  <c r="Y526" i="3"/>
  <c r="W526" i="3"/>
  <c r="U526" i="3"/>
  <c r="S526" i="3"/>
  <c r="Q526" i="3"/>
  <c r="O526" i="3"/>
  <c r="M526" i="3"/>
  <c r="BI525" i="3"/>
  <c r="BG525" i="3"/>
  <c r="BE525" i="3"/>
  <c r="BC525" i="3"/>
  <c r="BA525" i="3"/>
  <c r="AY525" i="3"/>
  <c r="AW525" i="3"/>
  <c r="AU525" i="3"/>
  <c r="AS525" i="3"/>
  <c r="AQ525" i="3"/>
  <c r="AO525" i="3"/>
  <c r="AM525" i="3"/>
  <c r="AK525" i="3"/>
  <c r="AI525" i="3"/>
  <c r="AG525" i="3"/>
  <c r="AE525" i="3"/>
  <c r="AC525" i="3"/>
  <c r="AA525" i="3"/>
  <c r="Y525" i="3"/>
  <c r="W525" i="3"/>
  <c r="U525" i="3"/>
  <c r="S525" i="3"/>
  <c r="Q525" i="3"/>
  <c r="O525" i="3"/>
  <c r="M525" i="3"/>
  <c r="BI524" i="3"/>
  <c r="BG524" i="3"/>
  <c r="BE524" i="3"/>
  <c r="BC524" i="3"/>
  <c r="BA524" i="3"/>
  <c r="AY524" i="3"/>
  <c r="AW524" i="3"/>
  <c r="AU524" i="3"/>
  <c r="AS524" i="3"/>
  <c r="AQ524" i="3"/>
  <c r="AO524" i="3"/>
  <c r="AM524" i="3"/>
  <c r="AK524" i="3"/>
  <c r="AI524" i="3"/>
  <c r="AG524" i="3"/>
  <c r="AE524" i="3"/>
  <c r="AC524" i="3"/>
  <c r="AA524" i="3"/>
  <c r="Y524" i="3"/>
  <c r="W524" i="3"/>
  <c r="U524" i="3"/>
  <c r="S524" i="3"/>
  <c r="Q524" i="3"/>
  <c r="O524" i="3"/>
  <c r="M524" i="3"/>
  <c r="BE523" i="3"/>
  <c r="BA523" i="3"/>
  <c r="AO523" i="3"/>
  <c r="AK523" i="3"/>
  <c r="Y523" i="3"/>
  <c r="U523" i="3"/>
  <c r="BH522" i="3"/>
  <c r="BF522" i="3"/>
  <c r="BD522" i="3"/>
  <c r="BB522" i="3"/>
  <c r="AZ522" i="3"/>
  <c r="AX522" i="3"/>
  <c r="AV522" i="3"/>
  <c r="AT522" i="3"/>
  <c r="AR522" i="3"/>
  <c r="AP522" i="3"/>
  <c r="AN522" i="3"/>
  <c r="AL522" i="3"/>
  <c r="AJ522" i="3"/>
  <c r="AH522" i="3"/>
  <c r="AF522" i="3"/>
  <c r="AD522" i="3"/>
  <c r="AB522" i="3"/>
  <c r="Z522" i="3"/>
  <c r="X522" i="3"/>
  <c r="V522" i="3"/>
  <c r="T522" i="3"/>
  <c r="R522" i="3"/>
  <c r="P522" i="3"/>
  <c r="N522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0" i="3"/>
  <c r="BD520" i="3"/>
  <c r="BB520" i="3"/>
  <c r="AZ520" i="3"/>
  <c r="AV520" i="3"/>
  <c r="AT520" i="3"/>
  <c r="AR520" i="3"/>
  <c r="AN520" i="3"/>
  <c r="AL520" i="3"/>
  <c r="AJ520" i="3"/>
  <c r="AF520" i="3"/>
  <c r="AD520" i="3"/>
  <c r="AB520" i="3"/>
  <c r="X520" i="3"/>
  <c r="V520" i="3"/>
  <c r="T520" i="3"/>
  <c r="P520" i="3"/>
  <c r="N520" i="3"/>
  <c r="BA519" i="3"/>
  <c r="AW519" i="3"/>
  <c r="AK519" i="3"/>
  <c r="AG519" i="3"/>
  <c r="U519" i="3"/>
  <c r="Q519" i="3"/>
  <c r="BG517" i="3"/>
  <c r="BC517" i="3"/>
  <c r="AY517" i="3"/>
  <c r="AU517" i="3"/>
  <c r="AQ517" i="3"/>
  <c r="AM517" i="3"/>
  <c r="AI517" i="3"/>
  <c r="AE517" i="3"/>
  <c r="AA517" i="3"/>
  <c r="W517" i="3"/>
  <c r="S517" i="3"/>
  <c r="O517" i="3"/>
  <c r="K515" i="3"/>
  <c r="K514" i="3"/>
  <c r="K513" i="3"/>
  <c r="K512" i="3"/>
  <c r="K511" i="3"/>
  <c r="L510" i="3"/>
  <c r="K509" i="3"/>
  <c r="K508" i="3"/>
  <c r="L505" i="3"/>
  <c r="L504" i="3"/>
  <c r="T504" i="3" s="1"/>
  <c r="L502" i="3"/>
  <c r="K501" i="3"/>
  <c r="K500" i="3"/>
  <c r="L497" i="3"/>
  <c r="T497" i="3" s="1"/>
  <c r="L496" i="3"/>
  <c r="L494" i="3"/>
  <c r="K493" i="3"/>
  <c r="K492" i="3"/>
  <c r="L489" i="3"/>
  <c r="L488" i="3"/>
  <c r="L486" i="3"/>
  <c r="K485" i="3"/>
  <c r="K484" i="3"/>
  <c r="L481" i="3"/>
  <c r="L480" i="3"/>
  <c r="L478" i="3"/>
  <c r="K477" i="3"/>
  <c r="K476" i="3"/>
  <c r="L473" i="3"/>
  <c r="L472" i="3"/>
  <c r="N472" i="3" s="1"/>
  <c r="K471" i="3"/>
  <c r="L470" i="3"/>
  <c r="K470" i="3"/>
  <c r="K469" i="3"/>
  <c r="K468" i="3"/>
  <c r="L465" i="3"/>
  <c r="L464" i="3"/>
  <c r="K463" i="3"/>
  <c r="L462" i="3"/>
  <c r="K462" i="3"/>
  <c r="K461" i="3"/>
  <c r="K460" i="3"/>
  <c r="L457" i="3"/>
  <c r="L456" i="3"/>
  <c r="K455" i="3"/>
  <c r="L454" i="3"/>
  <c r="K454" i="3"/>
  <c r="K453" i="3"/>
  <c r="K452" i="3"/>
  <c r="L449" i="3"/>
  <c r="L448" i="3"/>
  <c r="U448" i="3" s="1"/>
  <c r="K447" i="3"/>
  <c r="L446" i="3"/>
  <c r="K446" i="3"/>
  <c r="K445" i="3"/>
  <c r="K444" i="3"/>
  <c r="K439" i="3"/>
  <c r="L435" i="3"/>
  <c r="K431" i="3"/>
  <c r="L427" i="3"/>
  <c r="L423" i="3"/>
  <c r="K423" i="3"/>
  <c r="L420" i="3"/>
  <c r="L418" i="3"/>
  <c r="K417" i="3"/>
  <c r="L415" i="3"/>
  <c r="K415" i="3"/>
  <c r="L410" i="3"/>
  <c r="K409" i="3"/>
  <c r="L406" i="3"/>
  <c r="K405" i="3"/>
  <c r="L402" i="3"/>
  <c r="K401" i="3"/>
  <c r="L398" i="3"/>
  <c r="K397" i="3"/>
  <c r="K396" i="3"/>
  <c r="L394" i="3"/>
  <c r="V394" i="3" s="1"/>
  <c r="K393" i="3"/>
  <c r="K392" i="3"/>
  <c r="L390" i="3"/>
  <c r="K389" i="3"/>
  <c r="K388" i="3"/>
  <c r="L386" i="3"/>
  <c r="R386" i="3" s="1"/>
  <c r="K385" i="3"/>
  <c r="K384" i="3"/>
  <c r="L382" i="3"/>
  <c r="O382" i="3" s="1"/>
  <c r="K381" i="3"/>
  <c r="K380" i="3"/>
  <c r="L378" i="3"/>
  <c r="K377" i="3"/>
  <c r="K376" i="3"/>
  <c r="L374" i="3"/>
  <c r="K373" i="3"/>
  <c r="K372" i="3"/>
  <c r="K371" i="3"/>
  <c r="BA370" i="3"/>
  <c r="AB370" i="3"/>
  <c r="L368" i="3"/>
  <c r="Z368" i="3" s="1"/>
  <c r="L367" i="3"/>
  <c r="L366" i="3"/>
  <c r="K365" i="3"/>
  <c r="K364" i="3"/>
  <c r="K363" i="3"/>
  <c r="M362" i="3"/>
  <c r="Q362" i="3"/>
  <c r="U362" i="3"/>
  <c r="Y362" i="3"/>
  <c r="AC362" i="3"/>
  <c r="AG362" i="3"/>
  <c r="AK362" i="3"/>
  <c r="AO362" i="3"/>
  <c r="AS362" i="3"/>
  <c r="AW362" i="3"/>
  <c r="BA362" i="3"/>
  <c r="BE362" i="3"/>
  <c r="BI362" i="3"/>
  <c r="T362" i="3"/>
  <c r="AB362" i="3"/>
  <c r="AJ362" i="3"/>
  <c r="AR362" i="3"/>
  <c r="AZ362" i="3"/>
  <c r="BH362" i="3"/>
  <c r="Z362" i="3"/>
  <c r="AP362" i="3"/>
  <c r="BF362" i="3"/>
  <c r="AL362" i="3"/>
  <c r="AD362" i="3"/>
  <c r="AT362" i="3"/>
  <c r="L360" i="3"/>
  <c r="L359" i="3"/>
  <c r="K359" i="3"/>
  <c r="L358" i="3"/>
  <c r="K358" i="3"/>
  <c r="BI539" i="3"/>
  <c r="BG539" i="3"/>
  <c r="BE539" i="3"/>
  <c r="BC539" i="3"/>
  <c r="BA539" i="3"/>
  <c r="AY539" i="3"/>
  <c r="AW539" i="3"/>
  <c r="AU539" i="3"/>
  <c r="AS539" i="3"/>
  <c r="AQ539" i="3"/>
  <c r="AO539" i="3"/>
  <c r="AM539" i="3"/>
  <c r="AK539" i="3"/>
  <c r="AI539" i="3"/>
  <c r="AG539" i="3"/>
  <c r="AE539" i="3"/>
  <c r="AC539" i="3"/>
  <c r="AA539" i="3"/>
  <c r="Y539" i="3"/>
  <c r="W539" i="3"/>
  <c r="U539" i="3"/>
  <c r="S539" i="3"/>
  <c r="Q539" i="3"/>
  <c r="O539" i="3"/>
  <c r="BH538" i="3"/>
  <c r="BD538" i="3"/>
  <c r="AZ538" i="3"/>
  <c r="AV538" i="3"/>
  <c r="AR538" i="3"/>
  <c r="AN538" i="3"/>
  <c r="AJ538" i="3"/>
  <c r="AF538" i="3"/>
  <c r="AB538" i="3"/>
  <c r="X538" i="3"/>
  <c r="T538" i="3"/>
  <c r="P538" i="3"/>
  <c r="BH534" i="3"/>
  <c r="BF534" i="3"/>
  <c r="BD534" i="3"/>
  <c r="BB534" i="3"/>
  <c r="AZ534" i="3"/>
  <c r="AX534" i="3"/>
  <c r="AV534" i="3"/>
  <c r="AT534" i="3"/>
  <c r="AR534" i="3"/>
  <c r="AP534" i="3"/>
  <c r="AN534" i="3"/>
  <c r="AL534" i="3"/>
  <c r="AJ534" i="3"/>
  <c r="AH534" i="3"/>
  <c r="AF534" i="3"/>
  <c r="AD534" i="3"/>
  <c r="AB534" i="3"/>
  <c r="Z534" i="3"/>
  <c r="X534" i="3"/>
  <c r="V534" i="3"/>
  <c r="T534" i="3"/>
  <c r="R534" i="3"/>
  <c r="P534" i="3"/>
  <c r="BH533" i="3"/>
  <c r="BF533" i="3"/>
  <c r="BD533" i="3"/>
  <c r="BB533" i="3"/>
  <c r="AZ533" i="3"/>
  <c r="AX533" i="3"/>
  <c r="AV533" i="3"/>
  <c r="AT533" i="3"/>
  <c r="AR533" i="3"/>
  <c r="AP533" i="3"/>
  <c r="AN533" i="3"/>
  <c r="AL533" i="3"/>
  <c r="AJ533" i="3"/>
  <c r="AH533" i="3"/>
  <c r="AF533" i="3"/>
  <c r="AD533" i="3"/>
  <c r="AB533" i="3"/>
  <c r="Z533" i="3"/>
  <c r="X533" i="3"/>
  <c r="V533" i="3"/>
  <c r="T533" i="3"/>
  <c r="R533" i="3"/>
  <c r="P53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BH526" i="3"/>
  <c r="BF526" i="3"/>
  <c r="BD526" i="3"/>
  <c r="BB526" i="3"/>
  <c r="AZ526" i="3"/>
  <c r="AX526" i="3"/>
  <c r="AV526" i="3"/>
  <c r="AT526" i="3"/>
  <c r="AR526" i="3"/>
  <c r="AP526" i="3"/>
  <c r="AN526" i="3"/>
  <c r="AL526" i="3"/>
  <c r="AJ526" i="3"/>
  <c r="AH526" i="3"/>
  <c r="AF526" i="3"/>
  <c r="AD526" i="3"/>
  <c r="AB526" i="3"/>
  <c r="Z526" i="3"/>
  <c r="X526" i="3"/>
  <c r="V526" i="3"/>
  <c r="T526" i="3"/>
  <c r="R526" i="3"/>
  <c r="P526" i="3"/>
  <c r="BH525" i="3"/>
  <c r="BF525" i="3"/>
  <c r="BD525" i="3"/>
  <c r="BB525" i="3"/>
  <c r="AZ525" i="3"/>
  <c r="AX525" i="3"/>
  <c r="AV525" i="3"/>
  <c r="AT525" i="3"/>
  <c r="AR525" i="3"/>
  <c r="AP525" i="3"/>
  <c r="AN525" i="3"/>
  <c r="AL525" i="3"/>
  <c r="AJ525" i="3"/>
  <c r="AH525" i="3"/>
  <c r="AF525" i="3"/>
  <c r="AD525" i="3"/>
  <c r="AB525" i="3"/>
  <c r="Z525" i="3"/>
  <c r="X525" i="3"/>
  <c r="V525" i="3"/>
  <c r="T525" i="3"/>
  <c r="R525" i="3"/>
  <c r="P525" i="3"/>
  <c r="BH524" i="3"/>
  <c r="BF524" i="3"/>
  <c r="BD524" i="3"/>
  <c r="BB524" i="3"/>
  <c r="AZ524" i="3"/>
  <c r="AX524" i="3"/>
  <c r="AV524" i="3"/>
  <c r="AT524" i="3"/>
  <c r="AR524" i="3"/>
  <c r="AP524" i="3"/>
  <c r="AN524" i="3"/>
  <c r="AL524" i="3"/>
  <c r="AJ524" i="3"/>
  <c r="AH524" i="3"/>
  <c r="AF524" i="3"/>
  <c r="AD524" i="3"/>
  <c r="AB524" i="3"/>
  <c r="Z524" i="3"/>
  <c r="X524" i="3"/>
  <c r="V524" i="3"/>
  <c r="T524" i="3"/>
  <c r="R524" i="3"/>
  <c r="P524" i="3"/>
  <c r="BH523" i="3"/>
  <c r="BD523" i="3"/>
  <c r="AZ523" i="3"/>
  <c r="AV523" i="3"/>
  <c r="AR523" i="3"/>
  <c r="AN523" i="3"/>
  <c r="AJ523" i="3"/>
  <c r="AF523" i="3"/>
  <c r="AB523" i="3"/>
  <c r="X523" i="3"/>
  <c r="T523" i="3"/>
  <c r="P523" i="3"/>
  <c r="BI522" i="3"/>
  <c r="BG522" i="3"/>
  <c r="BE522" i="3"/>
  <c r="BC522" i="3"/>
  <c r="BA522" i="3"/>
  <c r="AY522" i="3"/>
  <c r="AW522" i="3"/>
  <c r="AU522" i="3"/>
  <c r="AS522" i="3"/>
  <c r="AQ522" i="3"/>
  <c r="AO522" i="3"/>
  <c r="AM522" i="3"/>
  <c r="AK522" i="3"/>
  <c r="AI522" i="3"/>
  <c r="AG522" i="3"/>
  <c r="AE522" i="3"/>
  <c r="AC522" i="3"/>
  <c r="AA522" i="3"/>
  <c r="Y522" i="3"/>
  <c r="W522" i="3"/>
  <c r="U522" i="3"/>
  <c r="S522" i="3"/>
  <c r="Q522" i="3"/>
  <c r="O522" i="3"/>
  <c r="BF521" i="3"/>
  <c r="BB521" i="3"/>
  <c r="AX521" i="3"/>
  <c r="AT521" i="3"/>
  <c r="AP521" i="3"/>
  <c r="AL521" i="3"/>
  <c r="AH521" i="3"/>
  <c r="AD521" i="3"/>
  <c r="Z521" i="3"/>
  <c r="V521" i="3"/>
  <c r="R521" i="3"/>
  <c r="BI520" i="3"/>
  <c r="BG520" i="3"/>
  <c r="BE520" i="3"/>
  <c r="BC520" i="3"/>
  <c r="BA520" i="3"/>
  <c r="AY520" i="3"/>
  <c r="AW520" i="3"/>
  <c r="AU520" i="3"/>
  <c r="AS520" i="3"/>
  <c r="AQ520" i="3"/>
  <c r="AO520" i="3"/>
  <c r="AM520" i="3"/>
  <c r="AK520" i="3"/>
  <c r="AI520" i="3"/>
  <c r="AG520" i="3"/>
  <c r="AE520" i="3"/>
  <c r="AC520" i="3"/>
  <c r="AA520" i="3"/>
  <c r="Y520" i="3"/>
  <c r="W520" i="3"/>
  <c r="U520" i="3"/>
  <c r="S520" i="3"/>
  <c r="Q520" i="3"/>
  <c r="O520" i="3"/>
  <c r="BH519" i="3"/>
  <c r="BF519" i="3"/>
  <c r="BD519" i="3"/>
  <c r="AZ519" i="3"/>
  <c r="AX519" i="3"/>
  <c r="AV519" i="3"/>
  <c r="AR519" i="3"/>
  <c r="AP519" i="3"/>
  <c r="AN519" i="3"/>
  <c r="AJ519" i="3"/>
  <c r="AH519" i="3"/>
  <c r="AF519" i="3"/>
  <c r="AB519" i="3"/>
  <c r="Z519" i="3"/>
  <c r="X519" i="3"/>
  <c r="T519" i="3"/>
  <c r="R519" i="3"/>
  <c r="P519" i="3"/>
  <c r="BF517" i="3"/>
  <c r="BB517" i="3"/>
  <c r="AX517" i="3"/>
  <c r="AT517" i="3"/>
  <c r="AP517" i="3"/>
  <c r="AL517" i="3"/>
  <c r="AH517" i="3"/>
  <c r="AD517" i="3"/>
  <c r="Z517" i="3"/>
  <c r="V517" i="3"/>
  <c r="R517" i="3"/>
  <c r="BG505" i="3"/>
  <c r="AQ505" i="3"/>
  <c r="AA505" i="3"/>
  <c r="Q504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K326" i="3"/>
  <c r="E327" i="3"/>
  <c r="F327" i="3"/>
  <c r="G327" i="3"/>
  <c r="H327" i="3"/>
  <c r="I327" i="3"/>
  <c r="J327" i="3"/>
  <c r="E328" i="3"/>
  <c r="F328" i="3"/>
  <c r="K328" i="3" s="1"/>
  <c r="G328" i="3"/>
  <c r="H328" i="3"/>
  <c r="I328" i="3"/>
  <c r="J328" i="3"/>
  <c r="E329" i="3"/>
  <c r="F329" i="3"/>
  <c r="G329" i="3"/>
  <c r="H329" i="3"/>
  <c r="I329" i="3"/>
  <c r="J329" i="3"/>
  <c r="E330" i="3"/>
  <c r="K330" i="3" s="1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K334" i="3" s="1"/>
  <c r="F334" i="3"/>
  <c r="G334" i="3"/>
  <c r="H334" i="3"/>
  <c r="I334" i="3"/>
  <c r="L334" i="3" s="1"/>
  <c r="J334" i="3"/>
  <c r="E335" i="3"/>
  <c r="F335" i="3"/>
  <c r="G335" i="3"/>
  <c r="H335" i="3"/>
  <c r="I335" i="3"/>
  <c r="J335" i="3"/>
  <c r="E336" i="3"/>
  <c r="F336" i="3"/>
  <c r="K336" i="3" s="1"/>
  <c r="G336" i="3"/>
  <c r="H336" i="3"/>
  <c r="I336" i="3"/>
  <c r="J336" i="3"/>
  <c r="E337" i="3"/>
  <c r="F337" i="3"/>
  <c r="G337" i="3"/>
  <c r="H337" i="3"/>
  <c r="I337" i="3"/>
  <c r="J337" i="3"/>
  <c r="E338" i="3"/>
  <c r="F338" i="3"/>
  <c r="K338" i="3" s="1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L342" i="3" s="1"/>
  <c r="J342" i="3"/>
  <c r="K342" i="3"/>
  <c r="E343" i="3"/>
  <c r="F343" i="3"/>
  <c r="K343" i="3" s="1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K346" i="3" s="1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K350" i="3" s="1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K352" i="3" s="1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L350" i="3" l="1"/>
  <c r="O350" i="3" s="1"/>
  <c r="AD383" i="3"/>
  <c r="R383" i="3"/>
  <c r="AF383" i="3"/>
  <c r="BC383" i="3"/>
  <c r="AM383" i="3"/>
  <c r="W383" i="3"/>
  <c r="S395" i="3"/>
  <c r="BE395" i="3"/>
  <c r="Y395" i="3"/>
  <c r="AZ395" i="3"/>
  <c r="AJ395" i="3"/>
  <c r="T395" i="3"/>
  <c r="AG399" i="3"/>
  <c r="U399" i="3"/>
  <c r="AI399" i="3"/>
  <c r="BD399" i="3"/>
  <c r="AN399" i="3"/>
  <c r="X399" i="3"/>
  <c r="X413" i="3"/>
  <c r="BF413" i="3"/>
  <c r="Z413" i="3"/>
  <c r="BA413" i="3"/>
  <c r="AK413" i="3"/>
  <c r="V421" i="3"/>
  <c r="AB421" i="3"/>
  <c r="AD458" i="3"/>
  <c r="P458" i="3"/>
  <c r="AA467" i="3"/>
  <c r="M467" i="3"/>
  <c r="BH516" i="3"/>
  <c r="AZ516" i="3"/>
  <c r="T516" i="3"/>
  <c r="AB419" i="3"/>
  <c r="AR419" i="3"/>
  <c r="BH419" i="3"/>
  <c r="AO419" i="3"/>
  <c r="AE419" i="3"/>
  <c r="AY419" i="3"/>
  <c r="P419" i="3"/>
  <c r="AF419" i="3"/>
  <c r="AV419" i="3"/>
  <c r="Q419" i="3"/>
  <c r="AW419" i="3"/>
  <c r="AU419" i="3"/>
  <c r="S451" i="3"/>
  <c r="AA451" i="3"/>
  <c r="AI451" i="3"/>
  <c r="AQ451" i="3"/>
  <c r="AY451" i="3"/>
  <c r="BG451" i="3"/>
  <c r="X451" i="3"/>
  <c r="AN451" i="3"/>
  <c r="BD451" i="3"/>
  <c r="V451" i="3"/>
  <c r="AL451" i="3"/>
  <c r="BB451" i="3"/>
  <c r="M451" i="3"/>
  <c r="U451" i="3"/>
  <c r="AC451" i="3"/>
  <c r="AK451" i="3"/>
  <c r="AS451" i="3"/>
  <c r="BA451" i="3"/>
  <c r="BI451" i="3"/>
  <c r="AB451" i="3"/>
  <c r="AR451" i="3"/>
  <c r="BH451" i="3"/>
  <c r="Z451" i="3"/>
  <c r="AP451" i="3"/>
  <c r="BF451" i="3"/>
  <c r="O466" i="3"/>
  <c r="AE466" i="3"/>
  <c r="AU466" i="3"/>
  <c r="P466" i="3"/>
  <c r="AV466" i="3"/>
  <c r="AD466" i="3"/>
  <c r="S466" i="3"/>
  <c r="AI466" i="3"/>
  <c r="AY466" i="3"/>
  <c r="X466" i="3"/>
  <c r="BD466" i="3"/>
  <c r="AL466" i="3"/>
  <c r="Q518" i="3"/>
  <c r="AK518" i="3"/>
  <c r="BI518" i="3"/>
  <c r="AB518" i="3"/>
  <c r="AR518" i="3"/>
  <c r="BH518" i="3"/>
  <c r="M518" i="3"/>
  <c r="AS518" i="3"/>
  <c r="P518" i="3"/>
  <c r="AF518" i="3"/>
  <c r="AV518" i="3"/>
  <c r="AB516" i="3"/>
  <c r="AR516" i="3"/>
  <c r="M516" i="3"/>
  <c r="AS516" i="3"/>
  <c r="AA516" i="3"/>
  <c r="BG516" i="3"/>
  <c r="P516" i="3"/>
  <c r="AF516" i="3"/>
  <c r="AV516" i="3"/>
  <c r="U516" i="3"/>
  <c r="BA516" i="3"/>
  <c r="AI516" i="3"/>
  <c r="BM711" i="3"/>
  <c r="BM712" i="3"/>
  <c r="O421" i="3"/>
  <c r="M421" i="3"/>
  <c r="AC421" i="3"/>
  <c r="AS421" i="3"/>
  <c r="BI421" i="3"/>
  <c r="AR421" i="3"/>
  <c r="AP421" i="3"/>
  <c r="BB421" i="3"/>
  <c r="Q421" i="3"/>
  <c r="AG421" i="3"/>
  <c r="AW421" i="3"/>
  <c r="T421" i="3"/>
  <c r="AZ421" i="3"/>
  <c r="BF421" i="3"/>
  <c r="P467" i="3"/>
  <c r="R467" i="3"/>
  <c r="AH467" i="3"/>
  <c r="AX467" i="3"/>
  <c r="U467" i="3"/>
  <c r="BA467" i="3"/>
  <c r="AI467" i="3"/>
  <c r="V467" i="3"/>
  <c r="AL467" i="3"/>
  <c r="BB467" i="3"/>
  <c r="AC467" i="3"/>
  <c r="BI467" i="3"/>
  <c r="AQ467" i="3"/>
  <c r="O413" i="3"/>
  <c r="Q413" i="3"/>
  <c r="U413" i="3"/>
  <c r="M458" i="3"/>
  <c r="S458" i="3"/>
  <c r="AI458" i="3"/>
  <c r="AY458" i="3"/>
  <c r="X458" i="3"/>
  <c r="BD458" i="3"/>
  <c r="AL458" i="3"/>
  <c r="W458" i="3"/>
  <c r="AM458" i="3"/>
  <c r="BC458" i="3"/>
  <c r="AF458" i="3"/>
  <c r="N458" i="3"/>
  <c r="AT458" i="3"/>
  <c r="BL711" i="3"/>
  <c r="BJ711" i="3"/>
  <c r="K335" i="3"/>
  <c r="K327" i="3"/>
  <c r="L326" i="3"/>
  <c r="AG504" i="3"/>
  <c r="AD370" i="3"/>
  <c r="AK370" i="3"/>
  <c r="N378" i="3"/>
  <c r="BA505" i="3"/>
  <c r="Y519" i="3"/>
  <c r="AO519" i="3"/>
  <c r="BE519" i="3"/>
  <c r="M523" i="3"/>
  <c r="AC523" i="3"/>
  <c r="AS523" i="3"/>
  <c r="BI523" i="3"/>
  <c r="P539" i="3"/>
  <c r="X539" i="3"/>
  <c r="AF539" i="3"/>
  <c r="AN539" i="3"/>
  <c r="AV539" i="3"/>
  <c r="BD539" i="3"/>
  <c r="S362" i="3"/>
  <c r="AN369" i="3"/>
  <c r="P369" i="3"/>
  <c r="AJ369" i="3"/>
  <c r="BB369" i="3"/>
  <c r="AL369" i="3"/>
  <c r="V369" i="3"/>
  <c r="BG369" i="3"/>
  <c r="AY369" i="3"/>
  <c r="AQ369" i="3"/>
  <c r="AI369" i="3"/>
  <c r="AA369" i="3"/>
  <c r="AX383" i="3"/>
  <c r="AV383" i="3"/>
  <c r="P383" i="3"/>
  <c r="AU383" i="3"/>
  <c r="AE383" i="3"/>
  <c r="O383" i="3"/>
  <c r="AY395" i="3"/>
  <c r="AE395" i="3"/>
  <c r="AO395" i="3"/>
  <c r="BH395" i="3"/>
  <c r="AR395" i="3"/>
  <c r="AB395" i="3"/>
  <c r="BA399" i="3"/>
  <c r="AY399" i="3"/>
  <c r="S399" i="3"/>
  <c r="AV399" i="3"/>
  <c r="AF399" i="3"/>
  <c r="P399" i="3"/>
  <c r="AE403" i="3"/>
  <c r="AY403" i="3"/>
  <c r="S403" i="3"/>
  <c r="AW403" i="3"/>
  <c r="AG403" i="3"/>
  <c r="Q403" i="3"/>
  <c r="BD403" i="3"/>
  <c r="AV403" i="3"/>
  <c r="AN403" i="3"/>
  <c r="AF403" i="3"/>
  <c r="X403" i="3"/>
  <c r="P403" i="3"/>
  <c r="BA411" i="3"/>
  <c r="AO411" i="3"/>
  <c r="AQ411" i="3"/>
  <c r="BH411" i="3"/>
  <c r="AR411" i="3"/>
  <c r="AB411" i="3"/>
  <c r="BD413" i="3"/>
  <c r="AR413" i="3"/>
  <c r="AP413" i="3"/>
  <c r="BI413" i="3"/>
  <c r="AS413" i="3"/>
  <c r="AC413" i="3"/>
  <c r="BE419" i="3"/>
  <c r="AZ419" i="3"/>
  <c r="T419" i="3"/>
  <c r="BH421" i="3"/>
  <c r="BA421" i="3"/>
  <c r="U421" i="3"/>
  <c r="AT451" i="3"/>
  <c r="N451" i="3"/>
  <c r="AF451" i="3"/>
  <c r="BC451" i="3"/>
  <c r="AM451" i="3"/>
  <c r="W451" i="3"/>
  <c r="AV458" i="3"/>
  <c r="AU458" i="3"/>
  <c r="O458" i="3"/>
  <c r="BB466" i="3"/>
  <c r="AN466" i="3"/>
  <c r="AQ466" i="3"/>
  <c r="BG467" i="3"/>
  <c r="AS467" i="3"/>
  <c r="AT467" i="3"/>
  <c r="N467" i="3"/>
  <c r="AQ516" i="3"/>
  <c r="AC516" i="3"/>
  <c r="AJ516" i="3"/>
  <c r="AZ518" i="3"/>
  <c r="T518" i="3"/>
  <c r="U518" i="3"/>
  <c r="K351" i="3"/>
  <c r="O342" i="3"/>
  <c r="AW504" i="3"/>
  <c r="V366" i="3"/>
  <c r="BH370" i="3"/>
  <c r="U370" i="3"/>
  <c r="M519" i="3"/>
  <c r="AC519" i="3"/>
  <c r="AS519" i="3"/>
  <c r="BI519" i="3"/>
  <c r="Q523" i="3"/>
  <c r="AG523" i="3"/>
  <c r="AW523" i="3"/>
  <c r="AT383" i="3"/>
  <c r="AH383" i="3"/>
  <c r="AN383" i="3"/>
  <c r="BG383" i="3"/>
  <c r="AQ383" i="3"/>
  <c r="AA383" i="3"/>
  <c r="AI395" i="3"/>
  <c r="O395" i="3"/>
  <c r="AG395" i="3"/>
  <c r="BD395" i="3"/>
  <c r="AN395" i="3"/>
  <c r="AW399" i="3"/>
  <c r="AK399" i="3"/>
  <c r="AQ399" i="3"/>
  <c r="BH399" i="3"/>
  <c r="AR399" i="3"/>
  <c r="AB399" i="3"/>
  <c r="BC403" i="3"/>
  <c r="W403" i="3"/>
  <c r="AQ403" i="3"/>
  <c r="BI403" i="3"/>
  <c r="AS403" i="3"/>
  <c r="AC403" i="3"/>
  <c r="M403" i="3"/>
  <c r="BB403" i="3"/>
  <c r="AT403" i="3"/>
  <c r="AL403" i="3"/>
  <c r="AD403" i="3"/>
  <c r="V403" i="3"/>
  <c r="AK411" i="3"/>
  <c r="Y411" i="3"/>
  <c r="AI411" i="3"/>
  <c r="BD411" i="3"/>
  <c r="AN411" i="3"/>
  <c r="AN413" i="3"/>
  <c r="AB413" i="3"/>
  <c r="AH413" i="3"/>
  <c r="BE413" i="3"/>
  <c r="AO413" i="3"/>
  <c r="Y413" i="3"/>
  <c r="AI419" i="3"/>
  <c r="AG419" i="3"/>
  <c r="AN419" i="3"/>
  <c r="AL421" i="3"/>
  <c r="AJ421" i="3"/>
  <c r="AO421" i="3"/>
  <c r="AH451" i="3"/>
  <c r="AZ451" i="3"/>
  <c r="T451" i="3"/>
  <c r="AW451" i="3"/>
  <c r="AG451" i="3"/>
  <c r="Q451" i="3"/>
  <c r="BB458" i="3"/>
  <c r="AN458" i="3"/>
  <c r="AQ458" i="3"/>
  <c r="AT466" i="3"/>
  <c r="AF466" i="3"/>
  <c r="AM466" i="3"/>
  <c r="AY467" i="3"/>
  <c r="AK467" i="3"/>
  <c r="AP467" i="3"/>
  <c r="S516" i="3"/>
  <c r="BD516" i="3"/>
  <c r="X516" i="3"/>
  <c r="AN518" i="3"/>
  <c r="BE518" i="3"/>
  <c r="BJ646" i="3"/>
  <c r="BM725" i="3"/>
  <c r="BL725" i="3"/>
  <c r="BM630" i="3"/>
  <c r="BL706" i="3"/>
  <c r="BM646" i="3"/>
  <c r="BJ600" i="3"/>
  <c r="BJ626" i="3"/>
  <c r="BM626" i="3"/>
  <c r="BM706" i="3"/>
  <c r="BL703" i="3"/>
  <c r="BK597" i="3"/>
  <c r="BJ624" i="3"/>
  <c r="BM623" i="3"/>
  <c r="BK584" i="3"/>
  <c r="BM628" i="3"/>
  <c r="BL679" i="3"/>
  <c r="P532" i="3"/>
  <c r="BJ714" i="3"/>
  <c r="BJ705" i="3"/>
  <c r="BJ630" i="3"/>
  <c r="BL630" i="3"/>
  <c r="BJ667" i="3"/>
  <c r="BJ644" i="3"/>
  <c r="BL626" i="3"/>
  <c r="BM624" i="3"/>
  <c r="BL624" i="3"/>
  <c r="BJ622" i="3"/>
  <c r="BL623" i="3"/>
  <c r="BJ623" i="3"/>
  <c r="BM734" i="3"/>
  <c r="BM709" i="3"/>
  <c r="BL628" i="3"/>
  <c r="BJ628" i="3"/>
  <c r="BM679" i="3"/>
  <c r="N419" i="3"/>
  <c r="N450" i="3"/>
  <c r="M466" i="3"/>
  <c r="BC538" i="3"/>
  <c r="R395" i="3"/>
  <c r="N411" i="3"/>
  <c r="O443" i="3"/>
  <c r="BL712" i="3"/>
  <c r="BJ712" i="3"/>
  <c r="BJ703" i="3"/>
  <c r="BM647" i="3"/>
  <c r="BJ647" i="3"/>
  <c r="BJ620" i="3"/>
  <c r="BM547" i="3"/>
  <c r="BJ662" i="3"/>
  <c r="BL625" i="3"/>
  <c r="BJ568" i="3"/>
  <c r="BL649" i="3"/>
  <c r="BL686" i="3"/>
  <c r="BJ681" i="3"/>
  <c r="BM631" i="3"/>
  <c r="BJ706" i="3"/>
  <c r="BL644" i="3"/>
  <c r="BM627" i="3"/>
  <c r="BM622" i="3"/>
  <c r="BM703" i="3"/>
  <c r="BJ709" i="3"/>
  <c r="BJ679" i="3"/>
  <c r="BL629" i="3"/>
  <c r="BJ629" i="3"/>
  <c r="BL647" i="3"/>
  <c r="BM588" i="3"/>
  <c r="BL705" i="3"/>
  <c r="BM649" i="3"/>
  <c r="BJ649" i="3"/>
  <c r="BJ725" i="3"/>
  <c r="BL631" i="3"/>
  <c r="BJ631" i="3"/>
  <c r="BM644" i="3"/>
  <c r="BL627" i="3"/>
  <c r="BJ627" i="3"/>
  <c r="BL702" i="3"/>
  <c r="BL622" i="3"/>
  <c r="BL709" i="3"/>
  <c r="BK713" i="3"/>
  <c r="BM629" i="3"/>
  <c r="BM726" i="3"/>
  <c r="BJ693" i="3"/>
  <c r="BN693" i="3"/>
  <c r="BJ658" i="3"/>
  <c r="BM658" i="3"/>
  <c r="BM596" i="3"/>
  <c r="BJ566" i="3"/>
  <c r="BL557" i="3"/>
  <c r="BJ557" i="3"/>
  <c r="BJ686" i="3"/>
  <c r="BL638" i="3"/>
  <c r="BK684" i="3"/>
  <c r="BN684" i="3"/>
  <c r="BL684" i="3"/>
  <c r="BJ684" i="3"/>
  <c r="BM621" i="3"/>
  <c r="BL621" i="3"/>
  <c r="BN621" i="3"/>
  <c r="BJ621" i="3"/>
  <c r="BN614" i="3"/>
  <c r="BK614" i="3"/>
  <c r="BJ614" i="3"/>
  <c r="BM615" i="3"/>
  <c r="BN657" i="3"/>
  <c r="BK657" i="3"/>
  <c r="BM645" i="3"/>
  <c r="BM620" i="3"/>
  <c r="BN655" i="3"/>
  <c r="BK655" i="3"/>
  <c r="BN593" i="3"/>
  <c r="BK593" i="3"/>
  <c r="BL584" i="3"/>
  <c r="BN552" i="3"/>
  <c r="BK552" i="3"/>
  <c r="BL733" i="3"/>
  <c r="BL720" i="3"/>
  <c r="BK692" i="3"/>
  <c r="BN692" i="3"/>
  <c r="BK667" i="3"/>
  <c r="BN667" i="3"/>
  <c r="BL667" i="3"/>
  <c r="BL612" i="3"/>
  <c r="BK582" i="3"/>
  <c r="BN582" i="3"/>
  <c r="BL582" i="3"/>
  <c r="BJ582" i="3"/>
  <c r="BM573" i="3"/>
  <c r="BN573" i="3"/>
  <c r="BJ573" i="3"/>
  <c r="BM564" i="3"/>
  <c r="BK555" i="3"/>
  <c r="BN555" i="3"/>
  <c r="BK546" i="3"/>
  <c r="BN546" i="3"/>
  <c r="BJ731" i="3"/>
  <c r="BL721" i="3"/>
  <c r="BJ687" i="3"/>
  <c r="BN687" i="3"/>
  <c r="BL687" i="3"/>
  <c r="BJ680" i="3"/>
  <c r="BM613" i="3"/>
  <c r="BK626" i="3"/>
  <c r="BN626" i="3"/>
  <c r="BM610" i="3"/>
  <c r="BL657" i="3"/>
  <c r="BN549" i="3"/>
  <c r="BJ549" i="3"/>
  <c r="BM549" i="3"/>
  <c r="BM736" i="3"/>
  <c r="BJ717" i="3"/>
  <c r="BM702" i="3"/>
  <c r="BL639" i="3"/>
  <c r="BL593" i="3"/>
  <c r="BM733" i="3"/>
  <c r="BL674" i="3"/>
  <c r="BJ674" i="3"/>
  <c r="BM665" i="3"/>
  <c r="BM633" i="3"/>
  <c r="BK633" i="3"/>
  <c r="BL589" i="3"/>
  <c r="BN589" i="3"/>
  <c r="BJ589" i="3"/>
  <c r="BN732" i="3"/>
  <c r="BL670" i="3"/>
  <c r="BM670" i="3"/>
  <c r="BL683" i="3"/>
  <c r="BJ683" i="3"/>
  <c r="BL608" i="3"/>
  <c r="BM608" i="3"/>
  <c r="BL606" i="3"/>
  <c r="BK623" i="3"/>
  <c r="BN623" i="3"/>
  <c r="BL607" i="3"/>
  <c r="BN607" i="3"/>
  <c r="BJ607" i="3"/>
  <c r="BM657" i="3"/>
  <c r="BJ604" i="3"/>
  <c r="BK604" i="3"/>
  <c r="BN604" i="3"/>
  <c r="BL597" i="3"/>
  <c r="BL547" i="3"/>
  <c r="BM678" i="3"/>
  <c r="BN637" i="3"/>
  <c r="BK637" i="3"/>
  <c r="BN600" i="3"/>
  <c r="BK600" i="3"/>
  <c r="BJ559" i="3"/>
  <c r="BL552" i="3"/>
  <c r="BM660" i="3"/>
  <c r="BN598" i="3"/>
  <c r="BK598" i="3"/>
  <c r="BJ598" i="3"/>
  <c r="BM587" i="3"/>
  <c r="BL550" i="3"/>
  <c r="BJ550" i="3"/>
  <c r="BM727" i="3"/>
  <c r="BL728" i="3"/>
  <c r="BJ654" i="3"/>
  <c r="BN654" i="3"/>
  <c r="BN679" i="3"/>
  <c r="BK679" i="3"/>
  <c r="BJ585" i="3"/>
  <c r="BN585" i="3"/>
  <c r="BK585" i="3"/>
  <c r="BM585" i="3"/>
  <c r="BK629" i="3"/>
  <c r="BN629" i="3"/>
  <c r="BL685" i="3"/>
  <c r="BJ685" i="3"/>
  <c r="BK619" i="3"/>
  <c r="BN619" i="3"/>
  <c r="BL603" i="3"/>
  <c r="BJ603" i="3"/>
  <c r="BL522" i="3"/>
  <c r="BK696" i="3"/>
  <c r="BN696" i="3"/>
  <c r="BL716" i="3"/>
  <c r="BJ671" i="3"/>
  <c r="BK669" i="3"/>
  <c r="BN669" i="3"/>
  <c r="L354" i="3"/>
  <c r="K348" i="3"/>
  <c r="L338" i="3"/>
  <c r="S505" i="3"/>
  <c r="T517" i="3"/>
  <c r="AB517" i="3"/>
  <c r="AJ517" i="3"/>
  <c r="AR517" i="3"/>
  <c r="AZ517" i="3"/>
  <c r="BH517" i="3"/>
  <c r="V519" i="3"/>
  <c r="AD519" i="3"/>
  <c r="AL519" i="3"/>
  <c r="AT519" i="3"/>
  <c r="BB519" i="3"/>
  <c r="P521" i="3"/>
  <c r="X521" i="3"/>
  <c r="AF521" i="3"/>
  <c r="AN521" i="3"/>
  <c r="AV521" i="3"/>
  <c r="BD521" i="3"/>
  <c r="R523" i="3"/>
  <c r="Z523" i="3"/>
  <c r="AH523" i="3"/>
  <c r="AP523" i="3"/>
  <c r="AX523" i="3"/>
  <c r="BF523" i="3"/>
  <c r="V538" i="3"/>
  <c r="AD538" i="3"/>
  <c r="AL538" i="3"/>
  <c r="AT538" i="3"/>
  <c r="BB538" i="3"/>
  <c r="BB362" i="3"/>
  <c r="AX362" i="3"/>
  <c r="R362" i="3"/>
  <c r="AV362" i="3"/>
  <c r="AF362" i="3"/>
  <c r="P362" i="3"/>
  <c r="BC362" i="3"/>
  <c r="AU362" i="3"/>
  <c r="AM362" i="3"/>
  <c r="AE362" i="3"/>
  <c r="W362" i="3"/>
  <c r="O362" i="3"/>
  <c r="BB370" i="3"/>
  <c r="AR370" i="3"/>
  <c r="AS370" i="3"/>
  <c r="M370" i="3"/>
  <c r="T390" i="3"/>
  <c r="T427" i="3"/>
  <c r="M517" i="3"/>
  <c r="U517" i="3"/>
  <c r="AC517" i="3"/>
  <c r="AK517" i="3"/>
  <c r="AS517" i="3"/>
  <c r="BA517" i="3"/>
  <c r="S519" i="3"/>
  <c r="AA519" i="3"/>
  <c r="AI519" i="3"/>
  <c r="AQ519" i="3"/>
  <c r="AY519" i="3"/>
  <c r="BG519" i="3"/>
  <c r="R520" i="3"/>
  <c r="Z520" i="3"/>
  <c r="AH520" i="3"/>
  <c r="AP520" i="3"/>
  <c r="AX520" i="3"/>
  <c r="BF520" i="3"/>
  <c r="Q521" i="3"/>
  <c r="Y521" i="3"/>
  <c r="AG521" i="3"/>
  <c r="AO521" i="3"/>
  <c r="AW521" i="3"/>
  <c r="BE521" i="3"/>
  <c r="O523" i="3"/>
  <c r="W523" i="3"/>
  <c r="AE523" i="3"/>
  <c r="AM523" i="3"/>
  <c r="AU523" i="3"/>
  <c r="BC523" i="3"/>
  <c r="S538" i="3"/>
  <c r="AA538" i="3"/>
  <c r="AI538" i="3"/>
  <c r="AQ538" i="3"/>
  <c r="AY538" i="3"/>
  <c r="V375" i="3"/>
  <c r="BF375" i="3"/>
  <c r="Z375" i="3"/>
  <c r="AZ375" i="3"/>
  <c r="AJ375" i="3"/>
  <c r="T375" i="3"/>
  <c r="BE375" i="3"/>
  <c r="AW375" i="3"/>
  <c r="AO375" i="3"/>
  <c r="AG375" i="3"/>
  <c r="Y375" i="3"/>
  <c r="Q375" i="3"/>
  <c r="BE379" i="3"/>
  <c r="Y379" i="3"/>
  <c r="AS379" i="3"/>
  <c r="M379" i="3"/>
  <c r="AU379" i="3"/>
  <c r="AE379" i="3"/>
  <c r="O379" i="3"/>
  <c r="BB379" i="3"/>
  <c r="AT379" i="3"/>
  <c r="AL379" i="3"/>
  <c r="AD379" i="3"/>
  <c r="V379" i="3"/>
  <c r="AL383" i="3"/>
  <c r="BF383" i="3"/>
  <c r="Z383" i="3"/>
  <c r="AZ383" i="3"/>
  <c r="AJ383" i="3"/>
  <c r="T383" i="3"/>
  <c r="BE383" i="3"/>
  <c r="AW383" i="3"/>
  <c r="AO383" i="3"/>
  <c r="AG383" i="3"/>
  <c r="Y383" i="3"/>
  <c r="Q383" i="3"/>
  <c r="BF387" i="3"/>
  <c r="Z387" i="3"/>
  <c r="AL387" i="3"/>
  <c r="BH387" i="3"/>
  <c r="AR387" i="3"/>
  <c r="AB387" i="3"/>
  <c r="BI387" i="3"/>
  <c r="BA387" i="3"/>
  <c r="AS387" i="3"/>
  <c r="AK387" i="3"/>
  <c r="AC387" i="3"/>
  <c r="U387" i="3"/>
  <c r="M387" i="3"/>
  <c r="AM391" i="3"/>
  <c r="BG391" i="3"/>
  <c r="AA391" i="3"/>
  <c r="BA391" i="3"/>
  <c r="AK391" i="3"/>
  <c r="U391" i="3"/>
  <c r="BF391" i="3"/>
  <c r="AX391" i="3"/>
  <c r="AP391" i="3"/>
  <c r="AH391" i="3"/>
  <c r="Z391" i="3"/>
  <c r="R391" i="3"/>
  <c r="BG395" i="3"/>
  <c r="AA395" i="3"/>
  <c r="AM395" i="3"/>
  <c r="BI395" i="3"/>
  <c r="AS395" i="3"/>
  <c r="AC395" i="3"/>
  <c r="M395" i="3"/>
  <c r="BB395" i="3"/>
  <c r="AT395" i="3"/>
  <c r="AL395" i="3"/>
  <c r="AD395" i="3"/>
  <c r="V395" i="3"/>
  <c r="N395" i="3"/>
  <c r="AO399" i="3"/>
  <c r="BI399" i="3"/>
  <c r="AC399" i="3"/>
  <c r="BC399" i="3"/>
  <c r="AM399" i="3"/>
  <c r="W399" i="3"/>
  <c r="BF399" i="3"/>
  <c r="AX399" i="3"/>
  <c r="AP399" i="3"/>
  <c r="AH399" i="3"/>
  <c r="Z399" i="3"/>
  <c r="R399" i="3"/>
  <c r="AK407" i="3"/>
  <c r="BE407" i="3"/>
  <c r="Y407" i="3"/>
  <c r="AY407" i="3"/>
  <c r="AI407" i="3"/>
  <c r="S407" i="3"/>
  <c r="BD407" i="3"/>
  <c r="AV407" i="3"/>
  <c r="AN407" i="3"/>
  <c r="AF407" i="3"/>
  <c r="X407" i="3"/>
  <c r="AS411" i="3"/>
  <c r="M411" i="3"/>
  <c r="AG411" i="3"/>
  <c r="BC411" i="3"/>
  <c r="AM411" i="3"/>
  <c r="W411" i="3"/>
  <c r="BF411" i="3"/>
  <c r="AX411" i="3"/>
  <c r="AP411" i="3"/>
  <c r="AH411" i="3"/>
  <c r="Z411" i="3"/>
  <c r="R411" i="3"/>
  <c r="AV413" i="3"/>
  <c r="P413" i="3"/>
  <c r="AJ413" i="3"/>
  <c r="BB413" i="3"/>
  <c r="AL413" i="3"/>
  <c r="V413" i="3"/>
  <c r="BG413" i="3"/>
  <c r="AY413" i="3"/>
  <c r="AQ413" i="3"/>
  <c r="AI413" i="3"/>
  <c r="AA413" i="3"/>
  <c r="S413" i="3"/>
  <c r="AQ419" i="3"/>
  <c r="BC419" i="3"/>
  <c r="W419" i="3"/>
  <c r="BA419" i="3"/>
  <c r="AK419" i="3"/>
  <c r="U419" i="3"/>
  <c r="BF419" i="3"/>
  <c r="AX419" i="3"/>
  <c r="AP419" i="3"/>
  <c r="AH419" i="3"/>
  <c r="Z419" i="3"/>
  <c r="R419" i="3"/>
  <c r="AT421" i="3"/>
  <c r="N421" i="3"/>
  <c r="AH421" i="3"/>
  <c r="BD421" i="3"/>
  <c r="AN421" i="3"/>
  <c r="X421" i="3"/>
  <c r="BG421" i="3"/>
  <c r="AY421" i="3"/>
  <c r="AQ421" i="3"/>
  <c r="AI421" i="3"/>
  <c r="AA421" i="3"/>
  <c r="S421" i="3"/>
  <c r="BB443" i="3"/>
  <c r="AL443" i="3"/>
  <c r="V443" i="3"/>
  <c r="BD443" i="3"/>
  <c r="AN443" i="3"/>
  <c r="X443" i="3"/>
  <c r="BG443" i="3"/>
  <c r="AY443" i="3"/>
  <c r="AQ443" i="3"/>
  <c r="AI443" i="3"/>
  <c r="AA443" i="3"/>
  <c r="AY450" i="3"/>
  <c r="AI450" i="3"/>
  <c r="S450" i="3"/>
  <c r="BA450" i="3"/>
  <c r="AK450" i="3"/>
  <c r="U450" i="3"/>
  <c r="BF450" i="3"/>
  <c r="AX450" i="3"/>
  <c r="AP450" i="3"/>
  <c r="AH450" i="3"/>
  <c r="Z450" i="3"/>
  <c r="AX458" i="3"/>
  <c r="AH458" i="3"/>
  <c r="R458" i="3"/>
  <c r="AZ458" i="3"/>
  <c r="AJ458" i="3"/>
  <c r="T458" i="3"/>
  <c r="BE458" i="3"/>
  <c r="AW458" i="3"/>
  <c r="AO458" i="3"/>
  <c r="AG458" i="3"/>
  <c r="Y458" i="3"/>
  <c r="Q458" i="3"/>
  <c r="BC459" i="3"/>
  <c r="AM459" i="3"/>
  <c r="W459" i="3"/>
  <c r="BE459" i="3"/>
  <c r="AO459" i="3"/>
  <c r="Y459" i="3"/>
  <c r="BH459" i="3"/>
  <c r="AZ459" i="3"/>
  <c r="AR459" i="3"/>
  <c r="AJ459" i="3"/>
  <c r="AB459" i="3"/>
  <c r="AX466" i="3"/>
  <c r="AH466" i="3"/>
  <c r="R466" i="3"/>
  <c r="AZ466" i="3"/>
  <c r="AJ466" i="3"/>
  <c r="T466" i="3"/>
  <c r="BE466" i="3"/>
  <c r="AW466" i="3"/>
  <c r="AO466" i="3"/>
  <c r="AG466" i="3"/>
  <c r="Y466" i="3"/>
  <c r="Q466" i="3"/>
  <c r="BC467" i="3"/>
  <c r="AM467" i="3"/>
  <c r="W467" i="3"/>
  <c r="BE467" i="3"/>
  <c r="AO467" i="3"/>
  <c r="Y467" i="3"/>
  <c r="BH467" i="3"/>
  <c r="AZ467" i="3"/>
  <c r="AR467" i="3"/>
  <c r="AJ467" i="3"/>
  <c r="AB467" i="3"/>
  <c r="T467" i="3"/>
  <c r="BC516" i="3"/>
  <c r="AM516" i="3"/>
  <c r="W516" i="3"/>
  <c r="BE516" i="3"/>
  <c r="AO516" i="3"/>
  <c r="Y516" i="3"/>
  <c r="BF516" i="3"/>
  <c r="AX516" i="3"/>
  <c r="AP516" i="3"/>
  <c r="AH516" i="3"/>
  <c r="Z516" i="3"/>
  <c r="R516" i="3"/>
  <c r="BL696" i="3"/>
  <c r="BJ696" i="3"/>
  <c r="BK712" i="3"/>
  <c r="BN712" i="3"/>
  <c r="BM641" i="3"/>
  <c r="BL717" i="3"/>
  <c r="BN705" i="3"/>
  <c r="BK705" i="3"/>
  <c r="BM671" i="3"/>
  <c r="BJ669" i="3"/>
  <c r="BJ637" i="3"/>
  <c r="BL609" i="3"/>
  <c r="BL600" i="3"/>
  <c r="BM575" i="3"/>
  <c r="BL568" i="3"/>
  <c r="BL726" i="3"/>
  <c r="BJ726" i="3"/>
  <c r="BJ708" i="3"/>
  <c r="BL693" i="3"/>
  <c r="BN658" i="3"/>
  <c r="BK658" i="3"/>
  <c r="BL658" i="3"/>
  <c r="BL596" i="3"/>
  <c r="BL566" i="3"/>
  <c r="BN557" i="3"/>
  <c r="BK557" i="3"/>
  <c r="BK723" i="3"/>
  <c r="BK725" i="3"/>
  <c r="BN725" i="3"/>
  <c r="BK638" i="3"/>
  <c r="BM684" i="3"/>
  <c r="BK621" i="3"/>
  <c r="BM681" i="3"/>
  <c r="BL614" i="3"/>
  <c r="BL615" i="3"/>
  <c r="BN615" i="3"/>
  <c r="BJ615" i="3"/>
  <c r="BJ700" i="3"/>
  <c r="BL645" i="3"/>
  <c r="BJ567" i="3"/>
  <c r="BN567" i="3"/>
  <c r="BK567" i="3"/>
  <c r="BK547" i="3"/>
  <c r="BK728" i="3"/>
  <c r="BN728" i="3"/>
  <c r="BM723" i="3"/>
  <c r="BK714" i="3"/>
  <c r="BJ584" i="3"/>
  <c r="BL559" i="3"/>
  <c r="BN733" i="3"/>
  <c r="BK724" i="3"/>
  <c r="BM724" i="3"/>
  <c r="BJ724" i="3"/>
  <c r="BM676" i="3"/>
  <c r="BM667" i="3"/>
  <c r="BN644" i="3"/>
  <c r="BK644" i="3"/>
  <c r="BJ635" i="3"/>
  <c r="BK573" i="3"/>
  <c r="BL564" i="3"/>
  <c r="BJ564" i="3"/>
  <c r="BJ546" i="3"/>
  <c r="BL546" i="3"/>
  <c r="BL731" i="3"/>
  <c r="BJ721" i="3"/>
  <c r="BK680" i="3"/>
  <c r="BN680" i="3"/>
  <c r="BL613" i="3"/>
  <c r="BJ613" i="3"/>
  <c r="BN610" i="3"/>
  <c r="BK610" i="3"/>
  <c r="BL610" i="3"/>
  <c r="BK611" i="3"/>
  <c r="BM611" i="3"/>
  <c r="BK693" i="3"/>
  <c r="BM693" i="3"/>
  <c r="BJ588" i="3"/>
  <c r="BK549" i="3"/>
  <c r="BL549" i="3"/>
  <c r="BL736" i="3"/>
  <c r="BM730" i="3"/>
  <c r="BM669" i="3"/>
  <c r="BJ655" i="3"/>
  <c r="BN653" i="3"/>
  <c r="BK653" i="3"/>
  <c r="BL616" i="3"/>
  <c r="BJ593" i="3"/>
  <c r="BM584" i="3"/>
  <c r="BL577" i="3"/>
  <c r="BN559" i="3"/>
  <c r="BK559" i="3"/>
  <c r="BJ735" i="3"/>
  <c r="BK690" i="3"/>
  <c r="BN690" i="3"/>
  <c r="BM674" i="3"/>
  <c r="BN674" i="3"/>
  <c r="BK674" i="3"/>
  <c r="BL665" i="3"/>
  <c r="BN665" i="3"/>
  <c r="BJ665" i="3"/>
  <c r="BM642" i="3"/>
  <c r="BK589" i="3"/>
  <c r="BN580" i="3"/>
  <c r="BK580" i="3"/>
  <c r="BM580" i="3"/>
  <c r="BM571" i="3"/>
  <c r="BL715" i="3"/>
  <c r="BK717" i="3"/>
  <c r="BM683" i="3"/>
  <c r="BK683" i="3"/>
  <c r="BN683" i="3"/>
  <c r="BL605" i="3"/>
  <c r="BN605" i="3"/>
  <c r="BJ605" i="3"/>
  <c r="BM592" i="3"/>
  <c r="BJ592" i="3"/>
  <c r="BK607" i="3"/>
  <c r="BN661" i="3"/>
  <c r="BK661" i="3"/>
  <c r="BJ661" i="3"/>
  <c r="BL588" i="3"/>
  <c r="BM565" i="3"/>
  <c r="BN547" i="3"/>
  <c r="BJ547" i="3"/>
  <c r="BM714" i="3"/>
  <c r="BJ699" i="3"/>
  <c r="BN699" i="3"/>
  <c r="BL678" i="3"/>
  <c r="BJ678" i="3"/>
  <c r="BN662" i="3"/>
  <c r="BM655" i="3"/>
  <c r="BJ653" i="3"/>
  <c r="BM593" i="3"/>
  <c r="BL591" i="3"/>
  <c r="BM577" i="3"/>
  <c r="BL575" i="3"/>
  <c r="BL561" i="3"/>
  <c r="BJ733" i="3"/>
  <c r="BM700" i="3"/>
  <c r="BL660" i="3"/>
  <c r="BN651" i="3"/>
  <c r="BJ651" i="3"/>
  <c r="BL587" i="3"/>
  <c r="BJ587" i="3"/>
  <c r="BL727" i="3"/>
  <c r="BK727" i="3"/>
  <c r="BN729" i="3"/>
  <c r="BK729" i="3"/>
  <c r="BJ713" i="3"/>
  <c r="BM713" i="3"/>
  <c r="BM654" i="3"/>
  <c r="BN617" i="3"/>
  <c r="BJ617" i="3"/>
  <c r="BK617" i="3"/>
  <c r="BL585" i="3"/>
  <c r="BN685" i="3"/>
  <c r="BM618" i="3"/>
  <c r="BN603" i="3"/>
  <c r="BK603" i="3"/>
  <c r="BM696" i="3"/>
  <c r="BM716" i="3"/>
  <c r="BJ716" i="3"/>
  <c r="BN641" i="3"/>
  <c r="BJ641" i="3"/>
  <c r="BM604" i="3"/>
  <c r="BJ569" i="3"/>
  <c r="BN569" i="3"/>
  <c r="BK569" i="3"/>
  <c r="BN717" i="3"/>
  <c r="BJ689" i="3"/>
  <c r="BN689" i="3"/>
  <c r="BL671" i="3"/>
  <c r="BN609" i="3"/>
  <c r="BJ609" i="3"/>
  <c r="BK726" i="3"/>
  <c r="BN726" i="3"/>
  <c r="BM708" i="3"/>
  <c r="BK649" i="3"/>
  <c r="BN649" i="3"/>
  <c r="BN638" i="3"/>
  <c r="BM638" i="3"/>
  <c r="BJ638" i="3"/>
  <c r="BK681" i="3"/>
  <c r="BN681" i="3"/>
  <c r="BL681" i="3"/>
  <c r="BK615" i="3"/>
  <c r="BM690" i="3"/>
  <c r="BL567" i="3"/>
  <c r="BL655" i="3"/>
  <c r="BJ639" i="3"/>
  <c r="BM637" i="3"/>
  <c r="BK625" i="3"/>
  <c r="BN625" i="3"/>
  <c r="BN577" i="3"/>
  <c r="BK577" i="3"/>
  <c r="BM568" i="3"/>
  <c r="BN724" i="3"/>
  <c r="BJ720" i="3"/>
  <c r="BM720" i="3"/>
  <c r="BM692" i="3"/>
  <c r="BL692" i="3"/>
  <c r="BJ692" i="3"/>
  <c r="BL676" i="3"/>
  <c r="BJ676" i="3"/>
  <c r="BL635" i="3"/>
  <c r="BN635" i="3"/>
  <c r="BK635" i="3"/>
  <c r="BK612" i="3"/>
  <c r="BN612" i="3"/>
  <c r="BM612" i="3"/>
  <c r="BL573" i="3"/>
  <c r="BN564" i="3"/>
  <c r="BK564" i="3"/>
  <c r="BM555" i="3"/>
  <c r="BN731" i="3"/>
  <c r="BK731" i="3"/>
  <c r="BK721" i="3"/>
  <c r="BN613" i="3"/>
  <c r="BK613" i="3"/>
  <c r="BM677" i="3"/>
  <c r="BJ610" i="3"/>
  <c r="BL611" i="3"/>
  <c r="BJ611" i="3"/>
  <c r="BK620" i="3"/>
  <c r="BN620" i="3"/>
  <c r="BK736" i="3"/>
  <c r="BN736" i="3"/>
  <c r="BN730" i="3"/>
  <c r="BJ730" i="3"/>
  <c r="BJ702" i="3"/>
  <c r="BN702" i="3"/>
  <c r="BK702" i="3"/>
  <c r="BN639" i="3"/>
  <c r="BK639" i="3"/>
  <c r="BM625" i="3"/>
  <c r="BN591" i="3"/>
  <c r="BK591" i="3"/>
  <c r="BJ577" i="3"/>
  <c r="BM561" i="3"/>
  <c r="BM552" i="3"/>
  <c r="BM735" i="3"/>
  <c r="BL735" i="3"/>
  <c r="BK735" i="3"/>
  <c r="BN735" i="3"/>
  <c r="BJ719" i="3"/>
  <c r="BM719" i="3"/>
  <c r="BL690" i="3"/>
  <c r="BK665" i="3"/>
  <c r="BN642" i="3"/>
  <c r="BL642" i="3"/>
  <c r="BJ642" i="3"/>
  <c r="BL580" i="3"/>
  <c r="BJ580" i="3"/>
  <c r="BL571" i="3"/>
  <c r="BJ571" i="3"/>
  <c r="BM715" i="3"/>
  <c r="BK715" i="3"/>
  <c r="BL732" i="3"/>
  <c r="BJ732" i="3"/>
  <c r="BK670" i="3"/>
  <c r="BN670" i="3"/>
  <c r="BJ670" i="3"/>
  <c r="BM605" i="3"/>
  <c r="BK605" i="3"/>
  <c r="BJ608" i="3"/>
  <c r="BN608" i="3"/>
  <c r="BK608" i="3"/>
  <c r="BL592" i="3"/>
  <c r="BK622" i="3"/>
  <c r="BN622" i="3"/>
  <c r="BM606" i="3"/>
  <c r="BN700" i="3"/>
  <c r="BK700" i="3"/>
  <c r="BK641" i="3"/>
  <c r="BN597" i="3"/>
  <c r="BJ597" i="3"/>
  <c r="BM597" i="3"/>
  <c r="BK699" i="3"/>
  <c r="BM699" i="3"/>
  <c r="BN678" i="3"/>
  <c r="BK678" i="3"/>
  <c r="BK662" i="3"/>
  <c r="BM616" i="3"/>
  <c r="BK609" i="3"/>
  <c r="BM609" i="3"/>
  <c r="BJ591" i="3"/>
  <c r="BJ575" i="3"/>
  <c r="BJ561" i="3"/>
  <c r="BK660" i="3"/>
  <c r="BN660" i="3"/>
  <c r="BJ660" i="3"/>
  <c r="BL651" i="3"/>
  <c r="BK651" i="3"/>
  <c r="BM550" i="3"/>
  <c r="BN550" i="3"/>
  <c r="BK550" i="3"/>
  <c r="BN727" i="3"/>
  <c r="BM728" i="3"/>
  <c r="BM729" i="3"/>
  <c r="BL729" i="3"/>
  <c r="BL713" i="3"/>
  <c r="BL617" i="3"/>
  <c r="BM617" i="3"/>
  <c r="BJ601" i="3"/>
  <c r="BN601" i="3"/>
  <c r="BK601" i="3"/>
  <c r="BN618" i="3"/>
  <c r="BK618" i="3"/>
  <c r="BL618" i="3"/>
  <c r="BJ602" i="3"/>
  <c r="BM602" i="3"/>
  <c r="BM619" i="3"/>
  <c r="K347" i="3"/>
  <c r="L346" i="3"/>
  <c r="M346" i="3" s="1"/>
  <c r="AI505" i="3"/>
  <c r="P517" i="3"/>
  <c r="X517" i="3"/>
  <c r="AF517" i="3"/>
  <c r="AN517" i="3"/>
  <c r="AV517" i="3"/>
  <c r="BD517" i="3"/>
  <c r="T521" i="3"/>
  <c r="AB521" i="3"/>
  <c r="AJ521" i="3"/>
  <c r="AR521" i="3"/>
  <c r="AZ521" i="3"/>
  <c r="BH521" i="3"/>
  <c r="V523" i="3"/>
  <c r="AD523" i="3"/>
  <c r="AL523" i="3"/>
  <c r="AT523" i="3"/>
  <c r="BB523" i="3"/>
  <c r="R538" i="3"/>
  <c r="Z538" i="3"/>
  <c r="AH538" i="3"/>
  <c r="AP538" i="3"/>
  <c r="AX538" i="3"/>
  <c r="BF538" i="3"/>
  <c r="N362" i="3"/>
  <c r="V362" i="3"/>
  <c r="AH362" i="3"/>
  <c r="BD362" i="3"/>
  <c r="AN362" i="3"/>
  <c r="X362" i="3"/>
  <c r="BG362" i="3"/>
  <c r="AY362" i="3"/>
  <c r="AQ362" i="3"/>
  <c r="AI362" i="3"/>
  <c r="AA362" i="3"/>
  <c r="AP370" i="3"/>
  <c r="BI370" i="3"/>
  <c r="T449" i="3"/>
  <c r="Q517" i="3"/>
  <c r="Y517" i="3"/>
  <c r="AG517" i="3"/>
  <c r="AO517" i="3"/>
  <c r="AW517" i="3"/>
  <c r="O519" i="3"/>
  <c r="W519" i="3"/>
  <c r="AE519" i="3"/>
  <c r="AM519" i="3"/>
  <c r="AU519" i="3"/>
  <c r="BC519" i="3"/>
  <c r="M521" i="3"/>
  <c r="U521" i="3"/>
  <c r="AC521" i="3"/>
  <c r="AK521" i="3"/>
  <c r="AS521" i="3"/>
  <c r="BA521" i="3"/>
  <c r="BI521" i="3"/>
  <c r="S523" i="3"/>
  <c r="AA523" i="3"/>
  <c r="AI523" i="3"/>
  <c r="AQ523" i="3"/>
  <c r="AY523" i="3"/>
  <c r="BG523" i="3"/>
  <c r="O538" i="3"/>
  <c r="W538" i="3"/>
  <c r="AE538" i="3"/>
  <c r="AM538" i="3"/>
  <c r="AU538" i="3"/>
  <c r="BB375" i="3"/>
  <c r="AD375" i="3"/>
  <c r="AP375" i="3"/>
  <c r="BH375" i="3"/>
  <c r="AR375" i="3"/>
  <c r="AB375" i="3"/>
  <c r="BI375" i="3"/>
  <c r="BA375" i="3"/>
  <c r="AS375" i="3"/>
  <c r="AK375" i="3"/>
  <c r="AC375" i="3"/>
  <c r="U375" i="3"/>
  <c r="BB383" i="3"/>
  <c r="V383" i="3"/>
  <c r="AP383" i="3"/>
  <c r="BH383" i="3"/>
  <c r="AR383" i="3"/>
  <c r="AB383" i="3"/>
  <c r="BI383" i="3"/>
  <c r="BA383" i="3"/>
  <c r="AS383" i="3"/>
  <c r="AK383" i="3"/>
  <c r="AC383" i="3"/>
  <c r="U383" i="3"/>
  <c r="AP387" i="3"/>
  <c r="BB387" i="3"/>
  <c r="V387" i="3"/>
  <c r="AZ387" i="3"/>
  <c r="AJ387" i="3"/>
  <c r="T387" i="3"/>
  <c r="BE387" i="3"/>
  <c r="AW387" i="3"/>
  <c r="AO387" i="3"/>
  <c r="AG387" i="3"/>
  <c r="Y387" i="3"/>
  <c r="BC391" i="3"/>
  <c r="W391" i="3"/>
  <c r="AQ391" i="3"/>
  <c r="BI391" i="3"/>
  <c r="AS391" i="3"/>
  <c r="AC391" i="3"/>
  <c r="M391" i="3"/>
  <c r="BB391" i="3"/>
  <c r="AT391" i="3"/>
  <c r="AL391" i="3"/>
  <c r="AD391" i="3"/>
  <c r="V391" i="3"/>
  <c r="AQ395" i="3"/>
  <c r="BC395" i="3"/>
  <c r="W395" i="3"/>
  <c r="BA395" i="3"/>
  <c r="AK395" i="3"/>
  <c r="U395" i="3"/>
  <c r="BF395" i="3"/>
  <c r="AX395" i="3"/>
  <c r="AP395" i="3"/>
  <c r="AH395" i="3"/>
  <c r="Z395" i="3"/>
  <c r="BE399" i="3"/>
  <c r="Y399" i="3"/>
  <c r="AS399" i="3"/>
  <c r="M399" i="3"/>
  <c r="AU399" i="3"/>
  <c r="AE399" i="3"/>
  <c r="O399" i="3"/>
  <c r="BB399" i="3"/>
  <c r="AT399" i="3"/>
  <c r="AL399" i="3"/>
  <c r="AD399" i="3"/>
  <c r="V399" i="3"/>
  <c r="BI411" i="3"/>
  <c r="AC411" i="3"/>
  <c r="AW411" i="3"/>
  <c r="Q411" i="3"/>
  <c r="AU411" i="3"/>
  <c r="AE411" i="3"/>
  <c r="O411" i="3"/>
  <c r="BB411" i="3"/>
  <c r="AT411" i="3"/>
  <c r="AL411" i="3"/>
  <c r="AD411" i="3"/>
  <c r="V411" i="3"/>
  <c r="AF413" i="3"/>
  <c r="AZ413" i="3"/>
  <c r="T413" i="3"/>
  <c r="AT413" i="3"/>
  <c r="AD413" i="3"/>
  <c r="N413" i="3"/>
  <c r="BC413" i="3"/>
  <c r="AU413" i="3"/>
  <c r="AM413" i="3"/>
  <c r="AE413" i="3"/>
  <c r="W413" i="3"/>
  <c r="BG419" i="3"/>
  <c r="AA419" i="3"/>
  <c r="AM419" i="3"/>
  <c r="BI419" i="3"/>
  <c r="AS419" i="3"/>
  <c r="AC419" i="3"/>
  <c r="M419" i="3"/>
  <c r="BB419" i="3"/>
  <c r="AT419" i="3"/>
  <c r="AL419" i="3"/>
  <c r="AD419" i="3"/>
  <c r="V419" i="3"/>
  <c r="AD421" i="3"/>
  <c r="AX421" i="3"/>
  <c r="R421" i="3"/>
  <c r="AV421" i="3"/>
  <c r="AF421" i="3"/>
  <c r="P421" i="3"/>
  <c r="BC421" i="3"/>
  <c r="AU421" i="3"/>
  <c r="AM421" i="3"/>
  <c r="AE421" i="3"/>
  <c r="W421" i="3"/>
  <c r="AT443" i="3"/>
  <c r="AD443" i="3"/>
  <c r="N443" i="3"/>
  <c r="AV443" i="3"/>
  <c r="AF443" i="3"/>
  <c r="P443" i="3"/>
  <c r="BK443" i="3" s="1"/>
  <c r="BC443" i="3"/>
  <c r="AU443" i="3"/>
  <c r="AM443" i="3"/>
  <c r="AE443" i="3"/>
  <c r="W443" i="3"/>
  <c r="BG450" i="3"/>
  <c r="AQ450" i="3"/>
  <c r="AA450" i="3"/>
  <c r="BI450" i="3"/>
  <c r="AS450" i="3"/>
  <c r="AC450" i="3"/>
  <c r="M450" i="3"/>
  <c r="BB450" i="3"/>
  <c r="AT450" i="3"/>
  <c r="AL450" i="3"/>
  <c r="AD450" i="3"/>
  <c r="V450" i="3"/>
  <c r="BF458" i="3"/>
  <c r="AP458" i="3"/>
  <c r="Z458" i="3"/>
  <c r="BH458" i="3"/>
  <c r="AR458" i="3"/>
  <c r="AB458" i="3"/>
  <c r="BI458" i="3"/>
  <c r="BA458" i="3"/>
  <c r="AS458" i="3"/>
  <c r="AK458" i="3"/>
  <c r="AC458" i="3"/>
  <c r="U458" i="3"/>
  <c r="BF466" i="3"/>
  <c r="AP466" i="3"/>
  <c r="Z466" i="3"/>
  <c r="BH466" i="3"/>
  <c r="AR466" i="3"/>
  <c r="AB466" i="3"/>
  <c r="BI466" i="3"/>
  <c r="BA466" i="3"/>
  <c r="AS466" i="3"/>
  <c r="AK466" i="3"/>
  <c r="AC466" i="3"/>
  <c r="U466" i="3"/>
  <c r="AU467" i="3"/>
  <c r="AE467" i="3"/>
  <c r="O467" i="3"/>
  <c r="AW467" i="3"/>
  <c r="AG467" i="3"/>
  <c r="Q467" i="3"/>
  <c r="BD467" i="3"/>
  <c r="AV467" i="3"/>
  <c r="AN467" i="3"/>
  <c r="AF467" i="3"/>
  <c r="X467" i="3"/>
  <c r="BI516" i="3"/>
  <c r="AU516" i="3"/>
  <c r="AE516" i="3"/>
  <c r="O516" i="3"/>
  <c r="AW516" i="3"/>
  <c r="AG516" i="3"/>
  <c r="Q516" i="3"/>
  <c r="BB516" i="3"/>
  <c r="AT516" i="3"/>
  <c r="AL516" i="3"/>
  <c r="AD516" i="3"/>
  <c r="V516" i="3"/>
  <c r="N538" i="3"/>
  <c r="N517" i="3"/>
  <c r="BN711" i="3"/>
  <c r="BK711" i="3"/>
  <c r="BK716" i="3"/>
  <c r="BJ657" i="3"/>
  <c r="BK647" i="3"/>
  <c r="BN647" i="3"/>
  <c r="BL620" i="3"/>
  <c r="BM569" i="3"/>
  <c r="BL569" i="3"/>
  <c r="BL723" i="3"/>
  <c r="BK689" i="3"/>
  <c r="BM689" i="3"/>
  <c r="BL689" i="3"/>
  <c r="BK671" i="3"/>
  <c r="BN671" i="3"/>
  <c r="BM662" i="3"/>
  <c r="BK646" i="3"/>
  <c r="BN646" i="3"/>
  <c r="BM591" i="3"/>
  <c r="BN568" i="3"/>
  <c r="BK568" i="3"/>
  <c r="BK708" i="3"/>
  <c r="BN708" i="3"/>
  <c r="BL708" i="3"/>
  <c r="BN596" i="3"/>
  <c r="BK596" i="3"/>
  <c r="BJ596" i="3"/>
  <c r="BN566" i="3"/>
  <c r="BK566" i="3"/>
  <c r="BM566" i="3"/>
  <c r="BM557" i="3"/>
  <c r="BK686" i="3"/>
  <c r="BN686" i="3"/>
  <c r="BM686" i="3"/>
  <c r="BK630" i="3"/>
  <c r="BN630" i="3"/>
  <c r="BM614" i="3"/>
  <c r="BK631" i="3"/>
  <c r="BN631" i="3"/>
  <c r="BK645" i="3"/>
  <c r="BN645" i="3"/>
  <c r="BJ645" i="3"/>
  <c r="BM567" i="3"/>
  <c r="BN565" i="3"/>
  <c r="BJ565" i="3"/>
  <c r="BM717" i="3"/>
  <c r="BL669" i="3"/>
  <c r="BM600" i="3"/>
  <c r="BJ552" i="3"/>
  <c r="BL724" i="3"/>
  <c r="BN720" i="3"/>
  <c r="BK720" i="3"/>
  <c r="BN706" i="3"/>
  <c r="BK706" i="3"/>
  <c r="BN676" i="3"/>
  <c r="BK676" i="3"/>
  <c r="BM635" i="3"/>
  <c r="BJ612" i="3"/>
  <c r="BM582" i="3"/>
  <c r="BJ555" i="3"/>
  <c r="BL555" i="3"/>
  <c r="BM546" i="3"/>
  <c r="BM731" i="3"/>
  <c r="BN721" i="3"/>
  <c r="BK687" i="3"/>
  <c r="BM687" i="3"/>
  <c r="BL680" i="3"/>
  <c r="BM680" i="3"/>
  <c r="BJ677" i="3"/>
  <c r="BK677" i="3"/>
  <c r="BN677" i="3"/>
  <c r="BL677" i="3"/>
  <c r="BK627" i="3"/>
  <c r="BN627" i="3"/>
  <c r="BN611" i="3"/>
  <c r="BJ690" i="3"/>
  <c r="BK733" i="3"/>
  <c r="BJ736" i="3"/>
  <c r="BL730" i="3"/>
  <c r="BK730" i="3"/>
  <c r="BN714" i="3"/>
  <c r="BL662" i="3"/>
  <c r="BL653" i="3"/>
  <c r="BL637" i="3"/>
  <c r="BJ625" i="3"/>
  <c r="BK616" i="3"/>
  <c r="BN616" i="3"/>
  <c r="BJ616" i="3"/>
  <c r="BN575" i="3"/>
  <c r="BK575" i="3"/>
  <c r="BN561" i="3"/>
  <c r="BK561" i="3"/>
  <c r="BM559" i="3"/>
  <c r="BN719" i="3"/>
  <c r="BK719" i="3"/>
  <c r="BL719" i="3"/>
  <c r="BN703" i="3"/>
  <c r="BK703" i="3"/>
  <c r="BK642" i="3"/>
  <c r="BL633" i="3"/>
  <c r="BN633" i="3"/>
  <c r="BJ633" i="3"/>
  <c r="BM589" i="3"/>
  <c r="BN571" i="3"/>
  <c r="BK571" i="3"/>
  <c r="BJ715" i="3"/>
  <c r="BN715" i="3"/>
  <c r="BK732" i="3"/>
  <c r="BM732" i="3"/>
  <c r="BN624" i="3"/>
  <c r="BK624" i="3"/>
  <c r="BN592" i="3"/>
  <c r="BK592" i="3"/>
  <c r="BN606" i="3"/>
  <c r="BK606" i="3"/>
  <c r="BJ606" i="3"/>
  <c r="BM607" i="3"/>
  <c r="BL700" i="3"/>
  <c r="BL661" i="3"/>
  <c r="BM661" i="3"/>
  <c r="BL641" i="3"/>
  <c r="BL604" i="3"/>
  <c r="BN588" i="3"/>
  <c r="BK588" i="3"/>
  <c r="BK565" i="3"/>
  <c r="BN723" i="3"/>
  <c r="BL699" i="3"/>
  <c r="BM653" i="3"/>
  <c r="BM639" i="3"/>
  <c r="BM651" i="3"/>
  <c r="BN628" i="3"/>
  <c r="BK628" i="3"/>
  <c r="BL598" i="3"/>
  <c r="BM598" i="3"/>
  <c r="BN587" i="3"/>
  <c r="BK587" i="3"/>
  <c r="BJ723" i="3"/>
  <c r="BJ727" i="3"/>
  <c r="BJ728" i="3"/>
  <c r="BJ729" i="3"/>
  <c r="BK654" i="3"/>
  <c r="BL654" i="3"/>
  <c r="BM601" i="3"/>
  <c r="BL601" i="3"/>
  <c r="BK685" i="3"/>
  <c r="BM685" i="3"/>
  <c r="BJ618" i="3"/>
  <c r="BK602" i="3"/>
  <c r="BN602" i="3"/>
  <c r="BL602" i="3"/>
  <c r="BL619" i="3"/>
  <c r="BJ619" i="3"/>
  <c r="BM603" i="3"/>
  <c r="BN584" i="3"/>
  <c r="K340" i="3"/>
  <c r="K339" i="3"/>
  <c r="L330" i="3"/>
  <c r="K354" i="3"/>
  <c r="N354" i="3" s="1"/>
  <c r="K332" i="3"/>
  <c r="K331" i="3"/>
  <c r="BL519" i="3"/>
  <c r="BM519" i="3"/>
  <c r="BL538" i="3"/>
  <c r="BM538" i="3"/>
  <c r="BK539" i="3"/>
  <c r="BM450" i="3"/>
  <c r="BJ450" i="3"/>
  <c r="BK467" i="3"/>
  <c r="AQ537" i="3"/>
  <c r="BH537" i="3"/>
  <c r="AB537" i="3"/>
  <c r="AW518" i="3"/>
  <c r="AO518" i="3"/>
  <c r="AG518" i="3"/>
  <c r="Y518" i="3"/>
  <c r="K356" i="3"/>
  <c r="K355" i="3"/>
  <c r="K344" i="3"/>
  <c r="BL450" i="3"/>
  <c r="BG537" i="3"/>
  <c r="AA537" i="3"/>
  <c r="AR537" i="3"/>
  <c r="BJ538" i="3"/>
  <c r="BJ519" i="3"/>
  <c r="K357" i="3"/>
  <c r="L356" i="3"/>
  <c r="BN522" i="3"/>
  <c r="BJ521" i="3"/>
  <c r="K353" i="3"/>
  <c r="L352" i="3"/>
  <c r="N352" i="3" s="1"/>
  <c r="K349" i="3"/>
  <c r="L348" i="3"/>
  <c r="N348" i="3" s="1"/>
  <c r="K345" i="3"/>
  <c r="L344" i="3"/>
  <c r="N344" i="3" s="1"/>
  <c r="K341" i="3"/>
  <c r="L340" i="3"/>
  <c r="K337" i="3"/>
  <c r="L336" i="3"/>
  <c r="K333" i="3"/>
  <c r="L332" i="3"/>
  <c r="K329" i="3"/>
  <c r="L328" i="3"/>
  <c r="K325" i="3"/>
  <c r="P428" i="3"/>
  <c r="R428" i="3"/>
  <c r="Z428" i="3"/>
  <c r="AH428" i="3"/>
  <c r="AP428" i="3"/>
  <c r="AX428" i="3"/>
  <c r="BF428" i="3"/>
  <c r="W428" i="3"/>
  <c r="AM428" i="3"/>
  <c r="BC428" i="3"/>
  <c r="AG428" i="3"/>
  <c r="M428" i="3"/>
  <c r="AS428" i="3"/>
  <c r="N436" i="3"/>
  <c r="P436" i="3"/>
  <c r="X436" i="3"/>
  <c r="AF436" i="3"/>
  <c r="AN436" i="3"/>
  <c r="AV436" i="3"/>
  <c r="BD436" i="3"/>
  <c r="S436" i="3"/>
  <c r="AI436" i="3"/>
  <c r="AY436" i="3"/>
  <c r="U436" i="3"/>
  <c r="BA436" i="3"/>
  <c r="AG436" i="3"/>
  <c r="O505" i="3"/>
  <c r="W505" i="3"/>
  <c r="AE505" i="3"/>
  <c r="AM505" i="3"/>
  <c r="AU505" i="3"/>
  <c r="BC505" i="3"/>
  <c r="BK517" i="3"/>
  <c r="BL520" i="3"/>
  <c r="U505" i="3"/>
  <c r="AE366" i="3"/>
  <c r="BI366" i="3"/>
  <c r="AC366" i="3"/>
  <c r="BB366" i="3"/>
  <c r="AL366" i="3"/>
  <c r="Q368" i="3"/>
  <c r="BE368" i="3"/>
  <c r="M368" i="3"/>
  <c r="AT368" i="3"/>
  <c r="W368" i="3"/>
  <c r="BH378" i="3"/>
  <c r="W378" i="3"/>
  <c r="S378" i="3"/>
  <c r="AU378" i="3"/>
  <c r="U378" i="3"/>
  <c r="AD378" i="3"/>
  <c r="M386" i="3"/>
  <c r="BC386" i="3"/>
  <c r="W386" i="3"/>
  <c r="AX386" i="3"/>
  <c r="AH386" i="3"/>
  <c r="W394" i="3"/>
  <c r="BI394" i="3"/>
  <c r="AC394" i="3"/>
  <c r="BB394" i="3"/>
  <c r="AL394" i="3"/>
  <c r="AC428" i="3"/>
  <c r="Q428" i="3"/>
  <c r="AE428" i="3"/>
  <c r="BB428" i="3"/>
  <c r="AL428" i="3"/>
  <c r="V428" i="3"/>
  <c r="Q436" i="3"/>
  <c r="BG436" i="3"/>
  <c r="AA436" i="3"/>
  <c r="AZ436" i="3"/>
  <c r="AJ436" i="3"/>
  <c r="T436" i="3"/>
  <c r="AR448" i="3"/>
  <c r="BF448" i="3"/>
  <c r="Z448" i="3"/>
  <c r="BA448" i="3"/>
  <c r="AK448" i="3"/>
  <c r="P366" i="3"/>
  <c r="R366" i="3"/>
  <c r="Z366" i="3"/>
  <c r="AH366" i="3"/>
  <c r="AP366" i="3"/>
  <c r="AX366" i="3"/>
  <c r="BF366" i="3"/>
  <c r="U366" i="3"/>
  <c r="AK366" i="3"/>
  <c r="BA366" i="3"/>
  <c r="AA366" i="3"/>
  <c r="BG366" i="3"/>
  <c r="AM366" i="3"/>
  <c r="P368" i="3"/>
  <c r="N368" i="3"/>
  <c r="V368" i="3"/>
  <c r="AD368" i="3"/>
  <c r="O368" i="3"/>
  <c r="AE368" i="3"/>
  <c r="AP368" i="3"/>
  <c r="AX368" i="3"/>
  <c r="BF368" i="3"/>
  <c r="AC368" i="3"/>
  <c r="AW368" i="3"/>
  <c r="Y368" i="3"/>
  <c r="AG368" i="3"/>
  <c r="BG368" i="3"/>
  <c r="P378" i="3"/>
  <c r="R378" i="3"/>
  <c r="Z378" i="3"/>
  <c r="AH378" i="3"/>
  <c r="M378" i="3"/>
  <c r="AC378" i="3"/>
  <c r="AQ378" i="3"/>
  <c r="AY378" i="3"/>
  <c r="BG378" i="3"/>
  <c r="AI378" i="3"/>
  <c r="BB378" i="3"/>
  <c r="AV378" i="3"/>
  <c r="AR378" i="3"/>
  <c r="P386" i="3"/>
  <c r="N386" i="3"/>
  <c r="V386" i="3"/>
  <c r="AD386" i="3"/>
  <c r="AL386" i="3"/>
  <c r="AT386" i="3"/>
  <c r="BB386" i="3"/>
  <c r="O386" i="3"/>
  <c r="AE386" i="3"/>
  <c r="AU386" i="3"/>
  <c r="Q386" i="3"/>
  <c r="AW386" i="3"/>
  <c r="AC386" i="3"/>
  <c r="BI386" i="3"/>
  <c r="P394" i="3"/>
  <c r="R394" i="3"/>
  <c r="Z394" i="3"/>
  <c r="AH394" i="3"/>
  <c r="AP394" i="3"/>
  <c r="AX394" i="3"/>
  <c r="BF394" i="3"/>
  <c r="U394" i="3"/>
  <c r="AK394" i="3"/>
  <c r="BA394" i="3"/>
  <c r="AA394" i="3"/>
  <c r="BG394" i="3"/>
  <c r="AM394" i="3"/>
  <c r="O448" i="3"/>
  <c r="Q448" i="3"/>
  <c r="Y448" i="3"/>
  <c r="AG448" i="3"/>
  <c r="AO448" i="3"/>
  <c r="AW448" i="3"/>
  <c r="BE448" i="3"/>
  <c r="R448" i="3"/>
  <c r="AH448" i="3"/>
  <c r="AX448" i="3"/>
  <c r="T448" i="3"/>
  <c r="AJ448" i="3"/>
  <c r="AZ448" i="3"/>
  <c r="M457" i="3"/>
  <c r="S457" i="3"/>
  <c r="AA457" i="3"/>
  <c r="AI457" i="3"/>
  <c r="AQ457" i="3"/>
  <c r="AY457" i="3"/>
  <c r="BG457" i="3"/>
  <c r="V457" i="3"/>
  <c r="AL457" i="3"/>
  <c r="BB457" i="3"/>
  <c r="X457" i="3"/>
  <c r="AN457" i="3"/>
  <c r="BD457" i="3"/>
  <c r="O457" i="3"/>
  <c r="W457" i="3"/>
  <c r="AE457" i="3"/>
  <c r="AM457" i="3"/>
  <c r="AU457" i="3"/>
  <c r="BC457" i="3"/>
  <c r="N457" i="3"/>
  <c r="AD457" i="3"/>
  <c r="AT457" i="3"/>
  <c r="P457" i="3"/>
  <c r="AF457" i="3"/>
  <c r="AV457" i="3"/>
  <c r="P464" i="3"/>
  <c r="N464" i="3"/>
  <c r="V464" i="3"/>
  <c r="AD464" i="3"/>
  <c r="AL464" i="3"/>
  <c r="AT464" i="3"/>
  <c r="BB464" i="3"/>
  <c r="M464" i="3"/>
  <c r="AC464" i="3"/>
  <c r="AS464" i="3"/>
  <c r="BI464" i="3"/>
  <c r="AA464" i="3"/>
  <c r="AQ464" i="3"/>
  <c r="BG464" i="3"/>
  <c r="R464" i="3"/>
  <c r="Z464" i="3"/>
  <c r="AH464" i="3"/>
  <c r="AP464" i="3"/>
  <c r="AX464" i="3"/>
  <c r="BF464" i="3"/>
  <c r="U464" i="3"/>
  <c r="AK464" i="3"/>
  <c r="BA464" i="3"/>
  <c r="S464" i="3"/>
  <c r="AI464" i="3"/>
  <c r="AY464" i="3"/>
  <c r="M473" i="3"/>
  <c r="S473" i="3"/>
  <c r="AA473" i="3"/>
  <c r="AI473" i="3"/>
  <c r="AQ473" i="3"/>
  <c r="AY473" i="3"/>
  <c r="BG473" i="3"/>
  <c r="V473" i="3"/>
  <c r="AL473" i="3"/>
  <c r="BB473" i="3"/>
  <c r="X473" i="3"/>
  <c r="AN473" i="3"/>
  <c r="W473" i="3"/>
  <c r="AM473" i="3"/>
  <c r="BC473" i="3"/>
  <c r="AD473" i="3"/>
  <c r="P473" i="3"/>
  <c r="AV473" i="3"/>
  <c r="O473" i="3"/>
  <c r="AE473" i="3"/>
  <c r="AU473" i="3"/>
  <c r="N473" i="3"/>
  <c r="AT473" i="3"/>
  <c r="AF473" i="3"/>
  <c r="BD473" i="3"/>
  <c r="P480" i="3"/>
  <c r="Z480" i="3"/>
  <c r="AP480" i="3"/>
  <c r="BF480" i="3"/>
  <c r="AM480" i="3"/>
  <c r="U480" i="3"/>
  <c r="BA480" i="3"/>
  <c r="R480" i="3"/>
  <c r="AH480" i="3"/>
  <c r="AX480" i="3"/>
  <c r="W480" i="3"/>
  <c r="BC480" i="3"/>
  <c r="AK480" i="3"/>
  <c r="M489" i="3"/>
  <c r="O489" i="3"/>
  <c r="W489" i="3"/>
  <c r="AE489" i="3"/>
  <c r="AM489" i="3"/>
  <c r="AU489" i="3"/>
  <c r="BC489" i="3"/>
  <c r="N489" i="3"/>
  <c r="AD489" i="3"/>
  <c r="AT489" i="3"/>
  <c r="P489" i="3"/>
  <c r="AF489" i="3"/>
  <c r="AV489" i="3"/>
  <c r="AA489" i="3"/>
  <c r="AQ489" i="3"/>
  <c r="BG489" i="3"/>
  <c r="AL489" i="3"/>
  <c r="X489" i="3"/>
  <c r="BD489" i="3"/>
  <c r="S489" i="3"/>
  <c r="AI489" i="3"/>
  <c r="AY489" i="3"/>
  <c r="V489" i="3"/>
  <c r="BB489" i="3"/>
  <c r="AN489" i="3"/>
  <c r="P496" i="3"/>
  <c r="R496" i="3"/>
  <c r="Z496" i="3"/>
  <c r="AH496" i="3"/>
  <c r="AP496" i="3"/>
  <c r="AX496" i="3"/>
  <c r="BF496" i="3"/>
  <c r="W496" i="3"/>
  <c r="AM496" i="3"/>
  <c r="BC496" i="3"/>
  <c r="U496" i="3"/>
  <c r="AK496" i="3"/>
  <c r="BA496" i="3"/>
  <c r="N496" i="3"/>
  <c r="AD496" i="3"/>
  <c r="AT496" i="3"/>
  <c r="O496" i="3"/>
  <c r="AU496" i="3"/>
  <c r="AC496" i="3"/>
  <c r="BI496" i="3"/>
  <c r="V496" i="3"/>
  <c r="AL496" i="3"/>
  <c r="BB496" i="3"/>
  <c r="AE496" i="3"/>
  <c r="M496" i="3"/>
  <c r="AS496" i="3"/>
  <c r="N505" i="3"/>
  <c r="T505" i="3"/>
  <c r="AB505" i="3"/>
  <c r="AJ505" i="3"/>
  <c r="AR505" i="3"/>
  <c r="AZ505" i="3"/>
  <c r="BH505" i="3"/>
  <c r="P505" i="3"/>
  <c r="AF505" i="3"/>
  <c r="AV505" i="3"/>
  <c r="BI505" i="3"/>
  <c r="AS505" i="3"/>
  <c r="AC505" i="3"/>
  <c r="M505" i="3"/>
  <c r="X505" i="3"/>
  <c r="AN505" i="3"/>
  <c r="BD505" i="3"/>
  <c r="AK505" i="3"/>
  <c r="BC366" i="3"/>
  <c r="AQ366" i="3"/>
  <c r="AS366" i="3"/>
  <c r="M366" i="3"/>
  <c r="AT366" i="3"/>
  <c r="AD366" i="3"/>
  <c r="N366" i="3"/>
  <c r="AU368" i="3"/>
  <c r="AO368" i="3"/>
  <c r="BB368" i="3"/>
  <c r="AL368" i="3"/>
  <c r="AH368" i="3"/>
  <c r="R368" i="3"/>
  <c r="O378" i="3"/>
  <c r="AT378" i="3"/>
  <c r="BC378" i="3"/>
  <c r="AK378" i="3"/>
  <c r="AL378" i="3"/>
  <c r="V378" i="3"/>
  <c r="AS386" i="3"/>
  <c r="AG386" i="3"/>
  <c r="AM386" i="3"/>
  <c r="BF386" i="3"/>
  <c r="AP386" i="3"/>
  <c r="Z386" i="3"/>
  <c r="BC394" i="3"/>
  <c r="AQ394" i="3"/>
  <c r="AS394" i="3"/>
  <c r="M394" i="3"/>
  <c r="AT394" i="3"/>
  <c r="AD394" i="3"/>
  <c r="N394" i="3"/>
  <c r="BI428" i="3"/>
  <c r="AW428" i="3"/>
  <c r="AU428" i="3"/>
  <c r="O428" i="3"/>
  <c r="AT428" i="3"/>
  <c r="AD428" i="3"/>
  <c r="N428" i="3"/>
  <c r="AW436" i="3"/>
  <c r="AK436" i="3"/>
  <c r="AQ436" i="3"/>
  <c r="BH436" i="3"/>
  <c r="AR436" i="3"/>
  <c r="AB436" i="3"/>
  <c r="BH448" i="3"/>
  <c r="AB448" i="3"/>
  <c r="AP448" i="3"/>
  <c r="BI448" i="3"/>
  <c r="AS448" i="3"/>
  <c r="AC448" i="3"/>
  <c r="M448" i="3"/>
  <c r="BK521" i="3"/>
  <c r="BL521" i="3"/>
  <c r="BJ522" i="3"/>
  <c r="BM522" i="3"/>
  <c r="BK524" i="3"/>
  <c r="BJ524" i="3"/>
  <c r="BL539" i="3"/>
  <c r="BM539" i="3"/>
  <c r="BK520" i="3"/>
  <c r="BL524" i="3"/>
  <c r="BN369" i="3"/>
  <c r="BN407" i="3"/>
  <c r="BK413" i="3"/>
  <c r="BN413" i="3"/>
  <c r="BK459" i="3"/>
  <c r="N480" i="3"/>
  <c r="V480" i="3"/>
  <c r="AD480" i="3"/>
  <c r="AL480" i="3"/>
  <c r="AT480" i="3"/>
  <c r="BB480" i="3"/>
  <c r="O480" i="3"/>
  <c r="AE480" i="3"/>
  <c r="AU480" i="3"/>
  <c r="M480" i="3"/>
  <c r="AC480" i="3"/>
  <c r="AS480" i="3"/>
  <c r="BI480" i="3"/>
  <c r="O518" i="3"/>
  <c r="S518" i="3"/>
  <c r="W518" i="3"/>
  <c r="AA518" i="3"/>
  <c r="AE518" i="3"/>
  <c r="AI518" i="3"/>
  <c r="AM518" i="3"/>
  <c r="AQ518" i="3"/>
  <c r="AU518" i="3"/>
  <c r="AY518" i="3"/>
  <c r="BC518" i="3"/>
  <c r="BG518" i="3"/>
  <c r="N518" i="3"/>
  <c r="R518" i="3"/>
  <c r="V518" i="3"/>
  <c r="Z518" i="3"/>
  <c r="AD518" i="3"/>
  <c r="AH518" i="3"/>
  <c r="AL518" i="3"/>
  <c r="AP518" i="3"/>
  <c r="AT518" i="3"/>
  <c r="AX518" i="3"/>
  <c r="BB518" i="3"/>
  <c r="BF518" i="3"/>
  <c r="AY537" i="3"/>
  <c r="AI537" i="3"/>
  <c r="S537" i="3"/>
  <c r="AZ537" i="3"/>
  <c r="AJ537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BH356" i="3"/>
  <c r="BF356" i="3"/>
  <c r="BD356" i="3"/>
  <c r="BB356" i="3"/>
  <c r="AZ356" i="3"/>
  <c r="AX356" i="3"/>
  <c r="AV356" i="3"/>
  <c r="AT356" i="3"/>
  <c r="AR356" i="3"/>
  <c r="AP356" i="3"/>
  <c r="AN356" i="3"/>
  <c r="AL356" i="3"/>
  <c r="AJ356" i="3"/>
  <c r="AH356" i="3"/>
  <c r="AF356" i="3"/>
  <c r="AD356" i="3"/>
  <c r="AB356" i="3"/>
  <c r="Z356" i="3"/>
  <c r="X356" i="3"/>
  <c r="V356" i="3"/>
  <c r="T356" i="3"/>
  <c r="R356" i="3"/>
  <c r="P356" i="3"/>
  <c r="N356" i="3"/>
  <c r="BF352" i="3"/>
  <c r="BB352" i="3"/>
  <c r="AX352" i="3"/>
  <c r="AT352" i="3"/>
  <c r="AP352" i="3"/>
  <c r="AL352" i="3"/>
  <c r="AH352" i="3"/>
  <c r="AD352" i="3"/>
  <c r="AB352" i="3"/>
  <c r="X352" i="3"/>
  <c r="T352" i="3"/>
  <c r="P352" i="3"/>
  <c r="BI350" i="3"/>
  <c r="BE350" i="3"/>
  <c r="BA350" i="3"/>
  <c r="AW350" i="3"/>
  <c r="AS350" i="3"/>
  <c r="AO350" i="3"/>
  <c r="AK350" i="3"/>
  <c r="AG350" i="3"/>
  <c r="AC350" i="3"/>
  <c r="Y350" i="3"/>
  <c r="U350" i="3"/>
  <c r="Q350" i="3"/>
  <c r="M350" i="3"/>
  <c r="BH348" i="3"/>
  <c r="BD348" i="3"/>
  <c r="AZ348" i="3"/>
  <c r="AV348" i="3"/>
  <c r="AR348" i="3"/>
  <c r="AN348" i="3"/>
  <c r="AJ348" i="3"/>
  <c r="AF348" i="3"/>
  <c r="AD348" i="3"/>
  <c r="Z348" i="3"/>
  <c r="V348" i="3"/>
  <c r="R348" i="3"/>
  <c r="BI346" i="3"/>
  <c r="BE346" i="3"/>
  <c r="BA346" i="3"/>
  <c r="AW346" i="3"/>
  <c r="AS346" i="3"/>
  <c r="AO346" i="3"/>
  <c r="AK346" i="3"/>
  <c r="AG346" i="3"/>
  <c r="AC346" i="3"/>
  <c r="Y346" i="3"/>
  <c r="U346" i="3"/>
  <c r="O346" i="3"/>
  <c r="BH344" i="3"/>
  <c r="BD344" i="3"/>
  <c r="AZ344" i="3"/>
  <c r="AV344" i="3"/>
  <c r="AR344" i="3"/>
  <c r="AN344" i="3"/>
  <c r="AJ344" i="3"/>
  <c r="AF344" i="3"/>
  <c r="Z344" i="3"/>
  <c r="V344" i="3"/>
  <c r="R344" i="3"/>
  <c r="BI342" i="3"/>
  <c r="BE342" i="3"/>
  <c r="BA342" i="3"/>
  <c r="AW342" i="3"/>
  <c r="AS342" i="3"/>
  <c r="AO342" i="3"/>
  <c r="AK342" i="3"/>
  <c r="AG342" i="3"/>
  <c r="AC342" i="3"/>
  <c r="Y342" i="3"/>
  <c r="U342" i="3"/>
  <c r="Q342" i="3"/>
  <c r="M342" i="3"/>
  <c r="BH340" i="3"/>
  <c r="BD340" i="3"/>
  <c r="AZ340" i="3"/>
  <c r="AV340" i="3"/>
  <c r="AR340" i="3"/>
  <c r="AN340" i="3"/>
  <c r="AH340" i="3"/>
  <c r="AD340" i="3"/>
  <c r="Z340" i="3"/>
  <c r="V340" i="3"/>
  <c r="P340" i="3"/>
  <c r="BG338" i="3"/>
  <c r="BC338" i="3"/>
  <c r="AY338" i="3"/>
  <c r="AU338" i="3"/>
  <c r="AP338" i="3"/>
  <c r="AH338" i="3"/>
  <c r="V338" i="3"/>
  <c r="N338" i="3"/>
  <c r="BC336" i="3"/>
  <c r="AU336" i="3"/>
  <c r="AM336" i="3"/>
  <c r="AE336" i="3"/>
  <c r="W336" i="3"/>
  <c r="O336" i="3"/>
  <c r="BH334" i="3"/>
  <c r="AZ334" i="3"/>
  <c r="AR334" i="3"/>
  <c r="AJ334" i="3"/>
  <c r="AB334" i="3"/>
  <c r="T334" i="3"/>
  <c r="BE332" i="3"/>
  <c r="AW332" i="3"/>
  <c r="AO332" i="3"/>
  <c r="AG332" i="3"/>
  <c r="Y332" i="3"/>
  <c r="Q332" i="3"/>
  <c r="BF330" i="3"/>
  <c r="AT330" i="3"/>
  <c r="AL330" i="3"/>
  <c r="AD330" i="3"/>
  <c r="V330" i="3"/>
  <c r="N330" i="3"/>
  <c r="BC328" i="3"/>
  <c r="AU328" i="3"/>
  <c r="AM328" i="3"/>
  <c r="AE328" i="3"/>
  <c r="S328" i="3"/>
  <c r="BD326" i="3"/>
  <c r="AV326" i="3"/>
  <c r="AN326" i="3"/>
  <c r="AJ326" i="3"/>
  <c r="AF326" i="3"/>
  <c r="X326" i="3"/>
  <c r="P326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R414" i="3"/>
  <c r="Z414" i="3"/>
  <c r="AH414" i="3"/>
  <c r="AP414" i="3"/>
  <c r="AX414" i="3"/>
  <c r="BF414" i="3"/>
  <c r="N414" i="3"/>
  <c r="V414" i="3"/>
  <c r="AD414" i="3"/>
  <c r="AL414" i="3"/>
  <c r="AT414" i="3"/>
  <c r="BB414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R422" i="3"/>
  <c r="V422" i="3"/>
  <c r="Z422" i="3"/>
  <c r="AD422" i="3"/>
  <c r="AH422" i="3"/>
  <c r="AL422" i="3"/>
  <c r="AP422" i="3"/>
  <c r="AT422" i="3"/>
  <c r="AX422" i="3"/>
  <c r="BB422" i="3"/>
  <c r="BF422" i="3"/>
  <c r="P422" i="3"/>
  <c r="X422" i="3"/>
  <c r="AF422" i="3"/>
  <c r="AN422" i="3"/>
  <c r="AV422" i="3"/>
  <c r="BD422" i="3"/>
  <c r="T422" i="3"/>
  <c r="AB422" i="3"/>
  <c r="AJ422" i="3"/>
  <c r="AR422" i="3"/>
  <c r="AZ422" i="3"/>
  <c r="BH422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R425" i="3"/>
  <c r="V425" i="3"/>
  <c r="Z425" i="3"/>
  <c r="AD425" i="3"/>
  <c r="AH425" i="3"/>
  <c r="AL425" i="3"/>
  <c r="AP425" i="3"/>
  <c r="AT425" i="3"/>
  <c r="AX425" i="3"/>
  <c r="BB425" i="3"/>
  <c r="BF425" i="3"/>
  <c r="P425" i="3"/>
  <c r="X425" i="3"/>
  <c r="AF425" i="3"/>
  <c r="AN425" i="3"/>
  <c r="AV425" i="3"/>
  <c r="BD425" i="3"/>
  <c r="T425" i="3"/>
  <c r="AB425" i="3"/>
  <c r="AJ425" i="3"/>
  <c r="AR425" i="3"/>
  <c r="AZ425" i="3"/>
  <c r="BH425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R433" i="3"/>
  <c r="V433" i="3"/>
  <c r="Z433" i="3"/>
  <c r="AD433" i="3"/>
  <c r="AH433" i="3"/>
  <c r="AL433" i="3"/>
  <c r="AP433" i="3"/>
  <c r="AT433" i="3"/>
  <c r="AX433" i="3"/>
  <c r="BB433" i="3"/>
  <c r="BF433" i="3"/>
  <c r="T433" i="3"/>
  <c r="AB433" i="3"/>
  <c r="AJ433" i="3"/>
  <c r="AR433" i="3"/>
  <c r="AZ433" i="3"/>
  <c r="BH433" i="3"/>
  <c r="P433" i="3"/>
  <c r="X433" i="3"/>
  <c r="AF433" i="3"/>
  <c r="AN433" i="3"/>
  <c r="AV433" i="3"/>
  <c r="BD433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Q404" i="3"/>
  <c r="Y404" i="3"/>
  <c r="AG404" i="3"/>
  <c r="AO404" i="3"/>
  <c r="AW404" i="3"/>
  <c r="BE404" i="3"/>
  <c r="M404" i="3"/>
  <c r="BN404" i="3" s="1"/>
  <c r="U404" i="3"/>
  <c r="AC404" i="3"/>
  <c r="AK404" i="3"/>
  <c r="AS404" i="3"/>
  <c r="BA404" i="3"/>
  <c r="BI404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O420" i="3"/>
  <c r="S420" i="3"/>
  <c r="W420" i="3"/>
  <c r="AA420" i="3"/>
  <c r="AE420" i="3"/>
  <c r="AI420" i="3"/>
  <c r="AM420" i="3"/>
  <c r="AQ420" i="3"/>
  <c r="AU420" i="3"/>
  <c r="AY420" i="3"/>
  <c r="BC420" i="3"/>
  <c r="BG420" i="3"/>
  <c r="M420" i="3"/>
  <c r="U420" i="3"/>
  <c r="AC420" i="3"/>
  <c r="AK420" i="3"/>
  <c r="AS420" i="3"/>
  <c r="BA420" i="3"/>
  <c r="BI420" i="3"/>
  <c r="Q420" i="3"/>
  <c r="Y420" i="3"/>
  <c r="AG420" i="3"/>
  <c r="AO420" i="3"/>
  <c r="AW420" i="3"/>
  <c r="BE420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O432" i="3"/>
  <c r="W432" i="3"/>
  <c r="AE432" i="3"/>
  <c r="AM432" i="3"/>
  <c r="AU432" i="3"/>
  <c r="BC432" i="3"/>
  <c r="S432" i="3"/>
  <c r="AA432" i="3"/>
  <c r="AI432" i="3"/>
  <c r="AQ432" i="3"/>
  <c r="AY432" i="3"/>
  <c r="BG432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P483" i="3"/>
  <c r="T483" i="3"/>
  <c r="X483" i="3"/>
  <c r="AB483" i="3"/>
  <c r="AF483" i="3"/>
  <c r="AJ483" i="3"/>
  <c r="AN483" i="3"/>
  <c r="AR483" i="3"/>
  <c r="AV483" i="3"/>
  <c r="AZ483" i="3"/>
  <c r="BD483" i="3"/>
  <c r="BH483" i="3"/>
  <c r="N483" i="3"/>
  <c r="R483" i="3"/>
  <c r="V483" i="3"/>
  <c r="Z483" i="3"/>
  <c r="AD483" i="3"/>
  <c r="AH483" i="3"/>
  <c r="AL483" i="3"/>
  <c r="AP483" i="3"/>
  <c r="AT483" i="3"/>
  <c r="AX483" i="3"/>
  <c r="BB483" i="3"/>
  <c r="BF483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O499" i="3"/>
  <c r="S499" i="3"/>
  <c r="W499" i="3"/>
  <c r="AA499" i="3"/>
  <c r="AE499" i="3"/>
  <c r="AI499" i="3"/>
  <c r="AM499" i="3"/>
  <c r="AQ499" i="3"/>
  <c r="AU499" i="3"/>
  <c r="AY499" i="3"/>
  <c r="BC499" i="3"/>
  <c r="BG499" i="3"/>
  <c r="N486" i="3"/>
  <c r="P486" i="3"/>
  <c r="R486" i="3"/>
  <c r="T486" i="3"/>
  <c r="V486" i="3"/>
  <c r="X486" i="3"/>
  <c r="Z486" i="3"/>
  <c r="AB486" i="3"/>
  <c r="AD486" i="3"/>
  <c r="AF486" i="3"/>
  <c r="AH486" i="3"/>
  <c r="AJ486" i="3"/>
  <c r="AL486" i="3"/>
  <c r="AN486" i="3"/>
  <c r="AP486" i="3"/>
  <c r="AR486" i="3"/>
  <c r="AT486" i="3"/>
  <c r="AV486" i="3"/>
  <c r="AX486" i="3"/>
  <c r="AZ486" i="3"/>
  <c r="BB486" i="3"/>
  <c r="BD486" i="3"/>
  <c r="BF486" i="3"/>
  <c r="BH486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M502" i="3"/>
  <c r="Q502" i="3"/>
  <c r="U502" i="3"/>
  <c r="Y502" i="3"/>
  <c r="AC502" i="3"/>
  <c r="AG502" i="3"/>
  <c r="AK502" i="3"/>
  <c r="AO502" i="3"/>
  <c r="AS502" i="3"/>
  <c r="AW502" i="3"/>
  <c r="BA502" i="3"/>
  <c r="BE502" i="3"/>
  <c r="BI502" i="3"/>
  <c r="O502" i="3"/>
  <c r="S502" i="3"/>
  <c r="W502" i="3"/>
  <c r="AA502" i="3"/>
  <c r="AE502" i="3"/>
  <c r="AI502" i="3"/>
  <c r="AM502" i="3"/>
  <c r="AQ502" i="3"/>
  <c r="AU502" i="3"/>
  <c r="AY502" i="3"/>
  <c r="BC502" i="3"/>
  <c r="BG502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O359" i="3"/>
  <c r="W359" i="3"/>
  <c r="AE359" i="3"/>
  <c r="AM359" i="3"/>
  <c r="AU359" i="3"/>
  <c r="BC359" i="3"/>
  <c r="S359" i="3"/>
  <c r="AI359" i="3"/>
  <c r="AY359" i="3"/>
  <c r="AA359" i="3"/>
  <c r="BG359" i="3"/>
  <c r="AQ359" i="3"/>
  <c r="N360" i="3"/>
  <c r="R360" i="3"/>
  <c r="V360" i="3"/>
  <c r="Z360" i="3"/>
  <c r="AD360" i="3"/>
  <c r="AH360" i="3"/>
  <c r="AL360" i="3"/>
  <c r="AP360" i="3"/>
  <c r="AT360" i="3"/>
  <c r="AX360" i="3"/>
  <c r="BB360" i="3"/>
  <c r="BF360" i="3"/>
  <c r="M360" i="3"/>
  <c r="U360" i="3"/>
  <c r="AC360" i="3"/>
  <c r="AK360" i="3"/>
  <c r="AS360" i="3"/>
  <c r="BA360" i="3"/>
  <c r="BI360" i="3"/>
  <c r="AA360" i="3"/>
  <c r="AQ360" i="3"/>
  <c r="BG360" i="3"/>
  <c r="AE360" i="3"/>
  <c r="AM360" i="3"/>
  <c r="W360" i="3"/>
  <c r="BM362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M363" i="3"/>
  <c r="Q363" i="3"/>
  <c r="U363" i="3"/>
  <c r="Y363" i="3"/>
  <c r="AC363" i="3"/>
  <c r="AG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O363" i="3"/>
  <c r="W363" i="3"/>
  <c r="AE363" i="3"/>
  <c r="AL363" i="3"/>
  <c r="AP363" i="3"/>
  <c r="AT363" i="3"/>
  <c r="AX363" i="3"/>
  <c r="BB363" i="3"/>
  <c r="BF363" i="3"/>
  <c r="S363" i="3"/>
  <c r="AI363" i="3"/>
  <c r="AR363" i="3"/>
  <c r="AZ363" i="3"/>
  <c r="BH363" i="3"/>
  <c r="AN363" i="3"/>
  <c r="BD363" i="3"/>
  <c r="AA363" i="3"/>
  <c r="AV363" i="3"/>
  <c r="N367" i="3"/>
  <c r="R367" i="3"/>
  <c r="V367" i="3"/>
  <c r="Z367" i="3"/>
  <c r="AD367" i="3"/>
  <c r="AH367" i="3"/>
  <c r="AL367" i="3"/>
  <c r="AP367" i="3"/>
  <c r="AT367" i="3"/>
  <c r="AX367" i="3"/>
  <c r="BB367" i="3"/>
  <c r="BF367" i="3"/>
  <c r="M367" i="3"/>
  <c r="U367" i="3"/>
  <c r="AC367" i="3"/>
  <c r="AK367" i="3"/>
  <c r="AS367" i="3"/>
  <c r="BA367" i="3"/>
  <c r="BI367" i="3"/>
  <c r="W367" i="3"/>
  <c r="AM367" i="3"/>
  <c r="BC367" i="3"/>
  <c r="AQ367" i="3"/>
  <c r="S367" i="3"/>
  <c r="AI367" i="3"/>
  <c r="N374" i="3"/>
  <c r="R374" i="3"/>
  <c r="V374" i="3"/>
  <c r="Z374" i="3"/>
  <c r="AD374" i="3"/>
  <c r="AH374" i="3"/>
  <c r="AL374" i="3"/>
  <c r="AP374" i="3"/>
  <c r="AT374" i="3"/>
  <c r="AX374" i="3"/>
  <c r="BB374" i="3"/>
  <c r="BF374" i="3"/>
  <c r="O374" i="3"/>
  <c r="W374" i="3"/>
  <c r="AE374" i="3"/>
  <c r="AM374" i="3"/>
  <c r="AU374" i="3"/>
  <c r="BC374" i="3"/>
  <c r="M374" i="3"/>
  <c r="AC374" i="3"/>
  <c r="AS374" i="3"/>
  <c r="BI374" i="3"/>
  <c r="AG374" i="3"/>
  <c r="Y374" i="3"/>
  <c r="BE374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Q380" i="3"/>
  <c r="U380" i="3"/>
  <c r="Y380" i="3"/>
  <c r="AC380" i="3"/>
  <c r="AG380" i="3"/>
  <c r="AK380" i="3"/>
  <c r="AO380" i="3"/>
  <c r="AS380" i="3"/>
  <c r="AW380" i="3"/>
  <c r="BA380" i="3"/>
  <c r="BE380" i="3"/>
  <c r="BI380" i="3"/>
  <c r="S380" i="3"/>
  <c r="AA380" i="3"/>
  <c r="AI380" i="3"/>
  <c r="AQ380" i="3"/>
  <c r="AY380" i="3"/>
  <c r="BG380" i="3"/>
  <c r="O380" i="3"/>
  <c r="W380" i="3"/>
  <c r="AE380" i="3"/>
  <c r="AM380" i="3"/>
  <c r="AU380" i="3"/>
  <c r="BC380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O385" i="3"/>
  <c r="S385" i="3"/>
  <c r="W385" i="3"/>
  <c r="AA385" i="3"/>
  <c r="AE385" i="3"/>
  <c r="AI385" i="3"/>
  <c r="AM385" i="3"/>
  <c r="AQ385" i="3"/>
  <c r="AU385" i="3"/>
  <c r="AY385" i="3"/>
  <c r="BC385" i="3"/>
  <c r="BG385" i="3"/>
  <c r="M385" i="3"/>
  <c r="U385" i="3"/>
  <c r="AC385" i="3"/>
  <c r="AK385" i="3"/>
  <c r="AS385" i="3"/>
  <c r="BA385" i="3"/>
  <c r="BI385" i="3"/>
  <c r="Q385" i="3"/>
  <c r="Y385" i="3"/>
  <c r="AG385" i="3"/>
  <c r="AO385" i="3"/>
  <c r="AW385" i="3"/>
  <c r="BE385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O393" i="3"/>
  <c r="S393" i="3"/>
  <c r="W393" i="3"/>
  <c r="AA393" i="3"/>
  <c r="AE393" i="3"/>
  <c r="AI393" i="3"/>
  <c r="AM393" i="3"/>
  <c r="AQ393" i="3"/>
  <c r="AU393" i="3"/>
  <c r="AY393" i="3"/>
  <c r="BC393" i="3"/>
  <c r="BG393" i="3"/>
  <c r="M393" i="3"/>
  <c r="U393" i="3"/>
  <c r="AC393" i="3"/>
  <c r="AK393" i="3"/>
  <c r="AS393" i="3"/>
  <c r="BA393" i="3"/>
  <c r="BI393" i="3"/>
  <c r="Q393" i="3"/>
  <c r="Y393" i="3"/>
  <c r="AG393" i="3"/>
  <c r="AO393" i="3"/>
  <c r="AW393" i="3"/>
  <c r="BE393" i="3"/>
  <c r="M398" i="3"/>
  <c r="Q398" i="3"/>
  <c r="U398" i="3"/>
  <c r="Y398" i="3"/>
  <c r="AC398" i="3"/>
  <c r="AG398" i="3"/>
  <c r="AK398" i="3"/>
  <c r="AO398" i="3"/>
  <c r="AS398" i="3"/>
  <c r="T398" i="3"/>
  <c r="AB398" i="3"/>
  <c r="AJ398" i="3"/>
  <c r="AR398" i="3"/>
  <c r="AW398" i="3"/>
  <c r="BA398" i="3"/>
  <c r="BE398" i="3"/>
  <c r="BI398" i="3"/>
  <c r="V398" i="3"/>
  <c r="AL398" i="3"/>
  <c r="AX398" i="3"/>
  <c r="BF398" i="3"/>
  <c r="Z398" i="3"/>
  <c r="AP398" i="3"/>
  <c r="BD398" i="3"/>
  <c r="BH398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3" i="3"/>
  <c r="U423" i="3"/>
  <c r="AC423" i="3"/>
  <c r="AK423" i="3"/>
  <c r="AS423" i="3"/>
  <c r="BA423" i="3"/>
  <c r="BI423" i="3"/>
  <c r="Q423" i="3"/>
  <c r="Y423" i="3"/>
  <c r="AG423" i="3"/>
  <c r="AO423" i="3"/>
  <c r="AW423" i="3"/>
  <c r="BE423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Q435" i="3"/>
  <c r="Y435" i="3"/>
  <c r="AG435" i="3"/>
  <c r="AO435" i="3"/>
  <c r="AW435" i="3"/>
  <c r="BE435" i="3"/>
  <c r="O435" i="3"/>
  <c r="AE435" i="3"/>
  <c r="AU435" i="3"/>
  <c r="S435" i="3"/>
  <c r="AI435" i="3"/>
  <c r="AY435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O446" i="3"/>
  <c r="S446" i="3"/>
  <c r="W446" i="3"/>
  <c r="AA446" i="3"/>
  <c r="AE446" i="3"/>
  <c r="AI446" i="3"/>
  <c r="AM446" i="3"/>
  <c r="AQ446" i="3"/>
  <c r="AU446" i="3"/>
  <c r="M446" i="3"/>
  <c r="U446" i="3"/>
  <c r="AC446" i="3"/>
  <c r="AK446" i="3"/>
  <c r="AS446" i="3"/>
  <c r="AY446" i="3"/>
  <c r="BC446" i="3"/>
  <c r="BG446" i="3"/>
  <c r="Q446" i="3"/>
  <c r="Y446" i="3"/>
  <c r="AG446" i="3"/>
  <c r="AO446" i="3"/>
  <c r="AW446" i="3"/>
  <c r="BA446" i="3"/>
  <c r="BE446" i="3"/>
  <c r="BI446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O453" i="3"/>
  <c r="S453" i="3"/>
  <c r="W453" i="3"/>
  <c r="AA453" i="3"/>
  <c r="AE453" i="3"/>
  <c r="AI453" i="3"/>
  <c r="AM453" i="3"/>
  <c r="AQ453" i="3"/>
  <c r="AU453" i="3"/>
  <c r="AY453" i="3"/>
  <c r="BC453" i="3"/>
  <c r="BG453" i="3"/>
  <c r="M453" i="3"/>
  <c r="Q453" i="3"/>
  <c r="U453" i="3"/>
  <c r="Y453" i="3"/>
  <c r="AC453" i="3"/>
  <c r="AG453" i="3"/>
  <c r="AK453" i="3"/>
  <c r="AO453" i="3"/>
  <c r="AS453" i="3"/>
  <c r="AW453" i="3"/>
  <c r="BA453" i="3"/>
  <c r="BE453" i="3"/>
  <c r="BI453" i="3"/>
  <c r="P456" i="3"/>
  <c r="T456" i="3"/>
  <c r="X456" i="3"/>
  <c r="AB456" i="3"/>
  <c r="AF456" i="3"/>
  <c r="AJ456" i="3"/>
  <c r="AN456" i="3"/>
  <c r="AR456" i="3"/>
  <c r="AV456" i="3"/>
  <c r="AZ456" i="3"/>
  <c r="BD456" i="3"/>
  <c r="BH456" i="3"/>
  <c r="Q456" i="3"/>
  <c r="Y456" i="3"/>
  <c r="AG456" i="3"/>
  <c r="AO456" i="3"/>
  <c r="AW456" i="3"/>
  <c r="BE456" i="3"/>
  <c r="O456" i="3"/>
  <c r="W456" i="3"/>
  <c r="AE456" i="3"/>
  <c r="AM456" i="3"/>
  <c r="AU456" i="3"/>
  <c r="BC456" i="3"/>
  <c r="M462" i="3"/>
  <c r="O462" i="3"/>
  <c r="Q462" i="3"/>
  <c r="S462" i="3"/>
  <c r="U462" i="3"/>
  <c r="W462" i="3"/>
  <c r="Y462" i="3"/>
  <c r="AA462" i="3"/>
  <c r="AC462" i="3"/>
  <c r="AE462" i="3"/>
  <c r="AG462" i="3"/>
  <c r="AI462" i="3"/>
  <c r="AK462" i="3"/>
  <c r="AM462" i="3"/>
  <c r="AO462" i="3"/>
  <c r="AQ462" i="3"/>
  <c r="AS462" i="3"/>
  <c r="AU462" i="3"/>
  <c r="AW462" i="3"/>
  <c r="AY462" i="3"/>
  <c r="BA462" i="3"/>
  <c r="BC462" i="3"/>
  <c r="BE462" i="3"/>
  <c r="BG462" i="3"/>
  <c r="BI462" i="3"/>
  <c r="N462" i="3"/>
  <c r="R462" i="3"/>
  <c r="V462" i="3"/>
  <c r="Z462" i="3"/>
  <c r="AD462" i="3"/>
  <c r="AH462" i="3"/>
  <c r="AL462" i="3"/>
  <c r="AP462" i="3"/>
  <c r="AT462" i="3"/>
  <c r="AX462" i="3"/>
  <c r="BB462" i="3"/>
  <c r="BF462" i="3"/>
  <c r="P462" i="3"/>
  <c r="T462" i="3"/>
  <c r="X462" i="3"/>
  <c r="AB462" i="3"/>
  <c r="AF462" i="3"/>
  <c r="AJ462" i="3"/>
  <c r="AN462" i="3"/>
  <c r="AR462" i="3"/>
  <c r="AV462" i="3"/>
  <c r="AZ462" i="3"/>
  <c r="BD462" i="3"/>
  <c r="BH462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R465" i="3"/>
  <c r="Z465" i="3"/>
  <c r="AH465" i="3"/>
  <c r="AP465" i="3"/>
  <c r="AX465" i="3"/>
  <c r="BF465" i="3"/>
  <c r="T465" i="3"/>
  <c r="AB465" i="3"/>
  <c r="AJ465" i="3"/>
  <c r="AR465" i="3"/>
  <c r="AZ465" i="3"/>
  <c r="BH465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P476" i="3"/>
  <c r="T476" i="3"/>
  <c r="X476" i="3"/>
  <c r="AB476" i="3"/>
  <c r="AF476" i="3"/>
  <c r="AJ476" i="3"/>
  <c r="AN476" i="3"/>
  <c r="AR476" i="3"/>
  <c r="AV476" i="3"/>
  <c r="AZ476" i="3"/>
  <c r="BD476" i="3"/>
  <c r="BH476" i="3"/>
  <c r="N476" i="3"/>
  <c r="R476" i="3"/>
  <c r="V476" i="3"/>
  <c r="Z476" i="3"/>
  <c r="AD476" i="3"/>
  <c r="AH476" i="3"/>
  <c r="AL476" i="3"/>
  <c r="AP476" i="3"/>
  <c r="AT476" i="3"/>
  <c r="AX476" i="3"/>
  <c r="BB476" i="3"/>
  <c r="BF476" i="3"/>
  <c r="N481" i="3"/>
  <c r="R481" i="3"/>
  <c r="V481" i="3"/>
  <c r="Z481" i="3"/>
  <c r="AD481" i="3"/>
  <c r="AH481" i="3"/>
  <c r="AL481" i="3"/>
  <c r="AP481" i="3"/>
  <c r="AT481" i="3"/>
  <c r="AX481" i="3"/>
  <c r="BB481" i="3"/>
  <c r="BF481" i="3"/>
  <c r="M481" i="3"/>
  <c r="U481" i="3"/>
  <c r="AC481" i="3"/>
  <c r="AK481" i="3"/>
  <c r="AS481" i="3"/>
  <c r="BA481" i="3"/>
  <c r="BI481" i="3"/>
  <c r="S481" i="3"/>
  <c r="AA481" i="3"/>
  <c r="AI481" i="3"/>
  <c r="AQ481" i="3"/>
  <c r="AY481" i="3"/>
  <c r="BG481" i="3"/>
  <c r="O488" i="3"/>
  <c r="S488" i="3"/>
  <c r="W488" i="3"/>
  <c r="AA488" i="3"/>
  <c r="AE488" i="3"/>
  <c r="AI488" i="3"/>
  <c r="AM488" i="3"/>
  <c r="AQ488" i="3"/>
  <c r="AU488" i="3"/>
  <c r="AY488" i="3"/>
  <c r="BC488" i="3"/>
  <c r="BG488" i="3"/>
  <c r="P488" i="3"/>
  <c r="X488" i="3"/>
  <c r="AF488" i="3"/>
  <c r="AN488" i="3"/>
  <c r="AV488" i="3"/>
  <c r="BD488" i="3"/>
  <c r="N488" i="3"/>
  <c r="V488" i="3"/>
  <c r="AD488" i="3"/>
  <c r="AL488" i="3"/>
  <c r="AT488" i="3"/>
  <c r="BB488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O501" i="3"/>
  <c r="S501" i="3"/>
  <c r="W501" i="3"/>
  <c r="AA501" i="3"/>
  <c r="AE501" i="3"/>
  <c r="AI501" i="3"/>
  <c r="AM501" i="3"/>
  <c r="AQ501" i="3"/>
  <c r="AU501" i="3"/>
  <c r="AY501" i="3"/>
  <c r="BC501" i="3"/>
  <c r="BG501" i="3"/>
  <c r="M501" i="3"/>
  <c r="Q501" i="3"/>
  <c r="U501" i="3"/>
  <c r="Y501" i="3"/>
  <c r="AC501" i="3"/>
  <c r="AG501" i="3"/>
  <c r="AK501" i="3"/>
  <c r="AO501" i="3"/>
  <c r="AS501" i="3"/>
  <c r="AW501" i="3"/>
  <c r="BA501" i="3"/>
  <c r="BE501" i="3"/>
  <c r="BI501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08" i="3"/>
  <c r="Q508" i="3"/>
  <c r="U508" i="3"/>
  <c r="Y508" i="3"/>
  <c r="AC508" i="3"/>
  <c r="AG508" i="3"/>
  <c r="AK508" i="3"/>
  <c r="AO508" i="3"/>
  <c r="AS508" i="3"/>
  <c r="AW508" i="3"/>
  <c r="BA508" i="3"/>
  <c r="BE508" i="3"/>
  <c r="BI508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O512" i="3"/>
  <c r="S512" i="3"/>
  <c r="W512" i="3"/>
  <c r="AA512" i="3"/>
  <c r="AE512" i="3"/>
  <c r="AI512" i="3"/>
  <c r="AM512" i="3"/>
  <c r="AQ512" i="3"/>
  <c r="AU512" i="3"/>
  <c r="AY512" i="3"/>
  <c r="BC512" i="3"/>
  <c r="BG512" i="3"/>
  <c r="M512" i="3"/>
  <c r="Q512" i="3"/>
  <c r="U512" i="3"/>
  <c r="Y512" i="3"/>
  <c r="AC512" i="3"/>
  <c r="AG512" i="3"/>
  <c r="AK512" i="3"/>
  <c r="AO512" i="3"/>
  <c r="AS512" i="3"/>
  <c r="AW512" i="3"/>
  <c r="BA512" i="3"/>
  <c r="BE512" i="3"/>
  <c r="BI512" i="3"/>
  <c r="O504" i="3"/>
  <c r="AE504" i="3"/>
  <c r="AU504" i="3"/>
  <c r="BN519" i="3"/>
  <c r="BK519" i="3"/>
  <c r="BN521" i="3"/>
  <c r="BJ523" i="3"/>
  <c r="BK525" i="3"/>
  <c r="BM525" i="3"/>
  <c r="BL526" i="3"/>
  <c r="BN533" i="3"/>
  <c r="BK533" i="3"/>
  <c r="BM534" i="3"/>
  <c r="AU360" i="3"/>
  <c r="S360" i="3"/>
  <c r="AG360" i="3"/>
  <c r="BD360" i="3"/>
  <c r="AN360" i="3"/>
  <c r="X360" i="3"/>
  <c r="AA367" i="3"/>
  <c r="BE367" i="3"/>
  <c r="BH367" i="3"/>
  <c r="O370" i="3"/>
  <c r="S370" i="3"/>
  <c r="W370" i="3"/>
  <c r="AA370" i="3"/>
  <c r="AE370" i="3"/>
  <c r="AI370" i="3"/>
  <c r="AM370" i="3"/>
  <c r="AQ370" i="3"/>
  <c r="AU370" i="3"/>
  <c r="AY370" i="3"/>
  <c r="BC370" i="3"/>
  <c r="BG370" i="3"/>
  <c r="P370" i="3"/>
  <c r="X370" i="3"/>
  <c r="AF370" i="3"/>
  <c r="AN370" i="3"/>
  <c r="AV370" i="3"/>
  <c r="BD370" i="3"/>
  <c r="R370" i="3"/>
  <c r="AH370" i="3"/>
  <c r="AX370" i="3"/>
  <c r="N370" i="3"/>
  <c r="AT370" i="3"/>
  <c r="AL370" i="3"/>
  <c r="BA374" i="3"/>
  <c r="AY374" i="3"/>
  <c r="S374" i="3"/>
  <c r="BD374" i="3"/>
  <c r="AN374" i="3"/>
  <c r="X374" i="3"/>
  <c r="AX382" i="3"/>
  <c r="AD382" i="3"/>
  <c r="AN382" i="3"/>
  <c r="BG382" i="3"/>
  <c r="AQ382" i="3"/>
  <c r="AA382" i="3"/>
  <c r="BL383" i="3"/>
  <c r="BJ383" i="3"/>
  <c r="BN387" i="3"/>
  <c r="BM387" i="3"/>
  <c r="AU390" i="3"/>
  <c r="AW390" i="3"/>
  <c r="Q390" i="3"/>
  <c r="AV390" i="3"/>
  <c r="X390" i="3"/>
  <c r="BK399" i="3"/>
  <c r="BN399" i="3"/>
  <c r="L357" i="3"/>
  <c r="O357" i="3" s="1"/>
  <c r="L355" i="3"/>
  <c r="M355" i="3" s="1"/>
  <c r="L353" i="3"/>
  <c r="P353" i="3" s="1"/>
  <c r="L351" i="3"/>
  <c r="T351" i="3" s="1"/>
  <c r="L349" i="3"/>
  <c r="S349" i="3" s="1"/>
  <c r="L347" i="3"/>
  <c r="V347" i="3" s="1"/>
  <c r="L345" i="3"/>
  <c r="W345" i="3" s="1"/>
  <c r="L343" i="3"/>
  <c r="P343" i="3" s="1"/>
  <c r="L341" i="3"/>
  <c r="S341" i="3" s="1"/>
  <c r="L339" i="3"/>
  <c r="P339" i="3" s="1"/>
  <c r="L337" i="3"/>
  <c r="O337" i="3" s="1"/>
  <c r="L335" i="3"/>
  <c r="P335" i="3" s="1"/>
  <c r="L333" i="3"/>
  <c r="M333" i="3" s="1"/>
  <c r="L331" i="3"/>
  <c r="N331" i="3" s="1"/>
  <c r="L329" i="3"/>
  <c r="O329" i="3" s="1"/>
  <c r="L327" i="3"/>
  <c r="P327" i="3" s="1"/>
  <c r="L325" i="3"/>
  <c r="N325" i="3" s="1"/>
  <c r="L324" i="3"/>
  <c r="K324" i="3"/>
  <c r="BI356" i="3"/>
  <c r="BG356" i="3"/>
  <c r="BE356" i="3"/>
  <c r="BC356" i="3"/>
  <c r="BA356" i="3"/>
  <c r="AY356" i="3"/>
  <c r="AW356" i="3"/>
  <c r="AU356" i="3"/>
  <c r="AS356" i="3"/>
  <c r="AQ356" i="3"/>
  <c r="AO356" i="3"/>
  <c r="AM356" i="3"/>
  <c r="AK356" i="3"/>
  <c r="AI356" i="3"/>
  <c r="AG356" i="3"/>
  <c r="AE356" i="3"/>
  <c r="AC356" i="3"/>
  <c r="AA356" i="3"/>
  <c r="Y356" i="3"/>
  <c r="W356" i="3"/>
  <c r="U356" i="3"/>
  <c r="S356" i="3"/>
  <c r="Q356" i="3"/>
  <c r="O356" i="3"/>
  <c r="BI354" i="3"/>
  <c r="BG354" i="3"/>
  <c r="BE354" i="3"/>
  <c r="BC354" i="3"/>
  <c r="BA354" i="3"/>
  <c r="AY354" i="3"/>
  <c r="AW354" i="3"/>
  <c r="AU354" i="3"/>
  <c r="AS354" i="3"/>
  <c r="AQ354" i="3"/>
  <c r="AO354" i="3"/>
  <c r="AM354" i="3"/>
  <c r="AK354" i="3"/>
  <c r="AI354" i="3"/>
  <c r="AG354" i="3"/>
  <c r="AE354" i="3"/>
  <c r="AC354" i="3"/>
  <c r="AA354" i="3"/>
  <c r="Y354" i="3"/>
  <c r="W354" i="3"/>
  <c r="U354" i="3"/>
  <c r="S354" i="3"/>
  <c r="Q354" i="3"/>
  <c r="O354" i="3"/>
  <c r="M354" i="3"/>
  <c r="BI352" i="3"/>
  <c r="BG352" i="3"/>
  <c r="BE352" i="3"/>
  <c r="BC352" i="3"/>
  <c r="BA352" i="3"/>
  <c r="AY352" i="3"/>
  <c r="AW352" i="3"/>
  <c r="AU352" i="3"/>
  <c r="AS352" i="3"/>
  <c r="AQ352" i="3"/>
  <c r="AO352" i="3"/>
  <c r="AM352" i="3"/>
  <c r="AK352" i="3"/>
  <c r="AI352" i="3"/>
  <c r="AG352" i="3"/>
  <c r="AE352" i="3"/>
  <c r="AC352" i="3"/>
  <c r="AA352" i="3"/>
  <c r="Y352" i="3"/>
  <c r="W352" i="3"/>
  <c r="U352" i="3"/>
  <c r="S352" i="3"/>
  <c r="Q352" i="3"/>
  <c r="O352" i="3"/>
  <c r="M352" i="3"/>
  <c r="BH350" i="3"/>
  <c r="BF350" i="3"/>
  <c r="BD350" i="3"/>
  <c r="BB350" i="3"/>
  <c r="AZ350" i="3"/>
  <c r="AX350" i="3"/>
  <c r="AV350" i="3"/>
  <c r="AT350" i="3"/>
  <c r="AR350" i="3"/>
  <c r="AP350" i="3"/>
  <c r="AN350" i="3"/>
  <c r="AL350" i="3"/>
  <c r="AJ350" i="3"/>
  <c r="AH350" i="3"/>
  <c r="AF350" i="3"/>
  <c r="AD350" i="3"/>
  <c r="AB350" i="3"/>
  <c r="Z350" i="3"/>
  <c r="X350" i="3"/>
  <c r="V350" i="3"/>
  <c r="T350" i="3"/>
  <c r="R350" i="3"/>
  <c r="P350" i="3"/>
  <c r="N350" i="3"/>
  <c r="BI348" i="3"/>
  <c r="BG348" i="3"/>
  <c r="BE348" i="3"/>
  <c r="BC348" i="3"/>
  <c r="BA348" i="3"/>
  <c r="AY348" i="3"/>
  <c r="AW348" i="3"/>
  <c r="AU348" i="3"/>
  <c r="AS348" i="3"/>
  <c r="AQ348" i="3"/>
  <c r="AO348" i="3"/>
  <c r="AM348" i="3"/>
  <c r="AK348" i="3"/>
  <c r="AI348" i="3"/>
  <c r="AG348" i="3"/>
  <c r="AE348" i="3"/>
  <c r="AC348" i="3"/>
  <c r="AA348" i="3"/>
  <c r="Y348" i="3"/>
  <c r="W348" i="3"/>
  <c r="U348" i="3"/>
  <c r="S348" i="3"/>
  <c r="Q348" i="3"/>
  <c r="O348" i="3"/>
  <c r="M348" i="3"/>
  <c r="BH346" i="3"/>
  <c r="BF346" i="3"/>
  <c r="BD346" i="3"/>
  <c r="BB346" i="3"/>
  <c r="AZ346" i="3"/>
  <c r="AX346" i="3"/>
  <c r="AV346" i="3"/>
  <c r="AT346" i="3"/>
  <c r="AR346" i="3"/>
  <c r="AP346" i="3"/>
  <c r="AN346" i="3"/>
  <c r="AL346" i="3"/>
  <c r="AJ346" i="3"/>
  <c r="AH346" i="3"/>
  <c r="AF346" i="3"/>
  <c r="AD346" i="3"/>
  <c r="AB346" i="3"/>
  <c r="Z346" i="3"/>
  <c r="X346" i="3"/>
  <c r="V346" i="3"/>
  <c r="T346" i="3"/>
  <c r="R346" i="3"/>
  <c r="P346" i="3"/>
  <c r="N346" i="3"/>
  <c r="BI344" i="3"/>
  <c r="BG344" i="3"/>
  <c r="BE344" i="3"/>
  <c r="BC344" i="3"/>
  <c r="BA344" i="3"/>
  <c r="AY344" i="3"/>
  <c r="AW344" i="3"/>
  <c r="AU344" i="3"/>
  <c r="AS344" i="3"/>
  <c r="AQ344" i="3"/>
  <c r="AO344" i="3"/>
  <c r="AM344" i="3"/>
  <c r="AK344" i="3"/>
  <c r="AI344" i="3"/>
  <c r="AG344" i="3"/>
  <c r="AE344" i="3"/>
  <c r="AC344" i="3"/>
  <c r="AA344" i="3"/>
  <c r="Y344" i="3"/>
  <c r="W344" i="3"/>
  <c r="U344" i="3"/>
  <c r="S344" i="3"/>
  <c r="Q344" i="3"/>
  <c r="O344" i="3"/>
  <c r="M344" i="3"/>
  <c r="BH342" i="3"/>
  <c r="BF342" i="3"/>
  <c r="BD342" i="3"/>
  <c r="BB342" i="3"/>
  <c r="AZ342" i="3"/>
  <c r="AX342" i="3"/>
  <c r="AV342" i="3"/>
  <c r="AT342" i="3"/>
  <c r="AR342" i="3"/>
  <c r="AP342" i="3"/>
  <c r="AN342" i="3"/>
  <c r="AL342" i="3"/>
  <c r="AJ342" i="3"/>
  <c r="AH342" i="3"/>
  <c r="AF342" i="3"/>
  <c r="AD342" i="3"/>
  <c r="AB342" i="3"/>
  <c r="Z342" i="3"/>
  <c r="X342" i="3"/>
  <c r="V342" i="3"/>
  <c r="T342" i="3"/>
  <c r="R342" i="3"/>
  <c r="P342" i="3"/>
  <c r="N342" i="3"/>
  <c r="BI340" i="3"/>
  <c r="BG340" i="3"/>
  <c r="BE340" i="3"/>
  <c r="BC340" i="3"/>
  <c r="BA340" i="3"/>
  <c r="AY340" i="3"/>
  <c r="AW340" i="3"/>
  <c r="AU340" i="3"/>
  <c r="AS340" i="3"/>
  <c r="AQ340" i="3"/>
  <c r="AO340" i="3"/>
  <c r="AM340" i="3"/>
  <c r="AK340" i="3"/>
  <c r="AI340" i="3"/>
  <c r="AG340" i="3"/>
  <c r="AE340" i="3"/>
  <c r="AC340" i="3"/>
  <c r="AA340" i="3"/>
  <c r="Y340" i="3"/>
  <c r="W340" i="3"/>
  <c r="U340" i="3"/>
  <c r="S340" i="3"/>
  <c r="Q340" i="3"/>
  <c r="O340" i="3"/>
  <c r="M340" i="3"/>
  <c r="BH338" i="3"/>
  <c r="BF338" i="3"/>
  <c r="BD338" i="3"/>
  <c r="BB338" i="3"/>
  <c r="AZ338" i="3"/>
  <c r="AX338" i="3"/>
  <c r="AV338" i="3"/>
  <c r="AT338" i="3"/>
  <c r="AR338" i="3"/>
  <c r="AN338" i="3"/>
  <c r="AJ338" i="3"/>
  <c r="AF338" i="3"/>
  <c r="AB338" i="3"/>
  <c r="X338" i="3"/>
  <c r="T338" i="3"/>
  <c r="P338" i="3"/>
  <c r="BI336" i="3"/>
  <c r="BE336" i="3"/>
  <c r="BA336" i="3"/>
  <c r="AW336" i="3"/>
  <c r="AS336" i="3"/>
  <c r="AO336" i="3"/>
  <c r="AK336" i="3"/>
  <c r="AG336" i="3"/>
  <c r="AC336" i="3"/>
  <c r="Y336" i="3"/>
  <c r="U336" i="3"/>
  <c r="Q336" i="3"/>
  <c r="M336" i="3"/>
  <c r="BF334" i="3"/>
  <c r="BB334" i="3"/>
  <c r="AX334" i="3"/>
  <c r="AT334" i="3"/>
  <c r="AP334" i="3"/>
  <c r="AL334" i="3"/>
  <c r="AH334" i="3"/>
  <c r="AD334" i="3"/>
  <c r="Z334" i="3"/>
  <c r="V334" i="3"/>
  <c r="R334" i="3"/>
  <c r="N334" i="3"/>
  <c r="BG332" i="3"/>
  <c r="BC332" i="3"/>
  <c r="AY332" i="3"/>
  <c r="AU332" i="3"/>
  <c r="AQ332" i="3"/>
  <c r="AM332" i="3"/>
  <c r="AI332" i="3"/>
  <c r="AE332" i="3"/>
  <c r="AA332" i="3"/>
  <c r="W332" i="3"/>
  <c r="S332" i="3"/>
  <c r="O332" i="3"/>
  <c r="BH330" i="3"/>
  <c r="BD330" i="3"/>
  <c r="AZ330" i="3"/>
  <c r="AV330" i="3"/>
  <c r="AR330" i="3"/>
  <c r="AN330" i="3"/>
  <c r="AJ330" i="3"/>
  <c r="AF330" i="3"/>
  <c r="AB330" i="3"/>
  <c r="X330" i="3"/>
  <c r="T330" i="3"/>
  <c r="P330" i="3"/>
  <c r="BI328" i="3"/>
  <c r="BE328" i="3"/>
  <c r="BA328" i="3"/>
  <c r="AW328" i="3"/>
  <c r="AS328" i="3"/>
  <c r="AO328" i="3"/>
  <c r="AK328" i="3"/>
  <c r="AG328" i="3"/>
  <c r="AC328" i="3"/>
  <c r="Y328" i="3"/>
  <c r="U328" i="3"/>
  <c r="Q328" i="3"/>
  <c r="M328" i="3"/>
  <c r="BF326" i="3"/>
  <c r="BB326" i="3"/>
  <c r="AX326" i="3"/>
  <c r="AT326" i="3"/>
  <c r="AP326" i="3"/>
  <c r="AL326" i="3"/>
  <c r="AH326" i="3"/>
  <c r="AD326" i="3"/>
  <c r="Z326" i="3"/>
  <c r="V326" i="3"/>
  <c r="R326" i="3"/>
  <c r="N326" i="3"/>
  <c r="BN525" i="3"/>
  <c r="BN518" i="3"/>
  <c r="Y504" i="3"/>
  <c r="AO504" i="3"/>
  <c r="BE504" i="3"/>
  <c r="V370" i="3"/>
  <c r="BF370" i="3"/>
  <c r="Z370" i="3"/>
  <c r="AZ370" i="3"/>
  <c r="AJ370" i="3"/>
  <c r="T370" i="3"/>
  <c r="BE370" i="3"/>
  <c r="AW370" i="3"/>
  <c r="AO370" i="3"/>
  <c r="AG370" i="3"/>
  <c r="Y370" i="3"/>
  <c r="Q370" i="3"/>
  <c r="W504" i="3"/>
  <c r="AM504" i="3"/>
  <c r="BC504" i="3"/>
  <c r="BN524" i="3"/>
  <c r="BN539" i="3"/>
  <c r="BC360" i="3"/>
  <c r="O360" i="3"/>
  <c r="AI360" i="3"/>
  <c r="BE360" i="3"/>
  <c r="AO360" i="3"/>
  <c r="Y360" i="3"/>
  <c r="BH360" i="3"/>
  <c r="AZ360" i="3"/>
  <c r="AR360" i="3"/>
  <c r="AJ360" i="3"/>
  <c r="AB360" i="3"/>
  <c r="T360" i="3"/>
  <c r="M361" i="3"/>
  <c r="O361" i="3"/>
  <c r="Q361" i="3"/>
  <c r="S361" i="3"/>
  <c r="U361" i="3"/>
  <c r="W361" i="3"/>
  <c r="Y361" i="3"/>
  <c r="AA361" i="3"/>
  <c r="N361" i="3"/>
  <c r="R361" i="3"/>
  <c r="V361" i="3"/>
  <c r="Z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P361" i="3"/>
  <c r="X361" i="3"/>
  <c r="AD361" i="3"/>
  <c r="AH361" i="3"/>
  <c r="AL361" i="3"/>
  <c r="AP361" i="3"/>
  <c r="AT361" i="3"/>
  <c r="AX361" i="3"/>
  <c r="BB361" i="3"/>
  <c r="BF361" i="3"/>
  <c r="AB361" i="3"/>
  <c r="AJ361" i="3"/>
  <c r="AR361" i="3"/>
  <c r="AZ361" i="3"/>
  <c r="BH361" i="3"/>
  <c r="T361" i="3"/>
  <c r="AN361" i="3"/>
  <c r="BD361" i="3"/>
  <c r="AV361" i="3"/>
  <c r="AF361" i="3"/>
  <c r="BG367" i="3"/>
  <c r="AU367" i="3"/>
  <c r="O367" i="3"/>
  <c r="AW367" i="3"/>
  <c r="AG367" i="3"/>
  <c r="Q367" i="3"/>
  <c r="BD367" i="3"/>
  <c r="AV367" i="3"/>
  <c r="AN367" i="3"/>
  <c r="AF367" i="3"/>
  <c r="X367" i="3"/>
  <c r="P367" i="3"/>
  <c r="BN368" i="3"/>
  <c r="AO374" i="3"/>
  <c r="Q374" i="3"/>
  <c r="AK374" i="3"/>
  <c r="BG374" i="3"/>
  <c r="AQ374" i="3"/>
  <c r="AA374" i="3"/>
  <c r="BH374" i="3"/>
  <c r="AZ374" i="3"/>
  <c r="AR374" i="3"/>
  <c r="AJ374" i="3"/>
  <c r="AB374" i="3"/>
  <c r="T374" i="3"/>
  <c r="BL375" i="3"/>
  <c r="BJ375" i="3"/>
  <c r="BK375" i="3"/>
  <c r="BN375" i="3"/>
  <c r="BJ379" i="3"/>
  <c r="BM379" i="3"/>
  <c r="BN379" i="3"/>
  <c r="AH382" i="3"/>
  <c r="AT382" i="3"/>
  <c r="N382" i="3"/>
  <c r="AV382" i="3"/>
  <c r="AF382" i="3"/>
  <c r="P382" i="3"/>
  <c r="BC382" i="3"/>
  <c r="AU382" i="3"/>
  <c r="AM382" i="3"/>
  <c r="AE382" i="3"/>
  <c r="W382" i="3"/>
  <c r="BN386" i="3"/>
  <c r="AY390" i="3"/>
  <c r="S390" i="3"/>
  <c r="AE390" i="3"/>
  <c r="BE390" i="3"/>
  <c r="AO390" i="3"/>
  <c r="Y390" i="3"/>
  <c r="BH390" i="3"/>
  <c r="AZ390" i="3"/>
  <c r="AR390" i="3"/>
  <c r="AJ390" i="3"/>
  <c r="AB390" i="3"/>
  <c r="BL391" i="3"/>
  <c r="BK391" i="3"/>
  <c r="BN391" i="3"/>
  <c r="BM395" i="3"/>
  <c r="BL395" i="3"/>
  <c r="BN395" i="3"/>
  <c r="BJ395" i="3"/>
  <c r="AV398" i="3"/>
  <c r="R398" i="3"/>
  <c r="AT398" i="3"/>
  <c r="N398" i="3"/>
  <c r="BC398" i="3"/>
  <c r="AU398" i="3"/>
  <c r="AF398" i="3"/>
  <c r="P398" i="3"/>
  <c r="AM398" i="3"/>
  <c r="AE398" i="3"/>
  <c r="W398" i="3"/>
  <c r="O398" i="3"/>
  <c r="AU427" i="3"/>
  <c r="O427" i="3"/>
  <c r="AI427" i="3"/>
  <c r="BE427" i="3"/>
  <c r="AO427" i="3"/>
  <c r="Y427" i="3"/>
  <c r="BH427" i="3"/>
  <c r="AZ427" i="3"/>
  <c r="AR427" i="3"/>
  <c r="AJ427" i="3"/>
  <c r="AB427" i="3"/>
  <c r="BG435" i="3"/>
  <c r="AA435" i="3"/>
  <c r="AM435" i="3"/>
  <c r="BI435" i="3"/>
  <c r="AS435" i="3"/>
  <c r="AC435" i="3"/>
  <c r="M435" i="3"/>
  <c r="BB435" i="3"/>
  <c r="AT435" i="3"/>
  <c r="AL435" i="3"/>
  <c r="AD435" i="3"/>
  <c r="V435" i="3"/>
  <c r="N435" i="3"/>
  <c r="BE449" i="3"/>
  <c r="AO449" i="3"/>
  <c r="Y449" i="3"/>
  <c r="BG449" i="3"/>
  <c r="AQ449" i="3"/>
  <c r="AA449" i="3"/>
  <c r="BH449" i="3"/>
  <c r="AZ449" i="3"/>
  <c r="AR449" i="3"/>
  <c r="AJ449" i="3"/>
  <c r="AB449" i="3"/>
  <c r="BK450" i="3"/>
  <c r="BN450" i="3"/>
  <c r="BJ451" i="3"/>
  <c r="BN451" i="3"/>
  <c r="BL451" i="3"/>
  <c r="BG456" i="3"/>
  <c r="AQ456" i="3"/>
  <c r="AA456" i="3"/>
  <c r="BI456" i="3"/>
  <c r="AS456" i="3"/>
  <c r="AC456" i="3"/>
  <c r="M456" i="3"/>
  <c r="BB456" i="3"/>
  <c r="AT456" i="3"/>
  <c r="AL456" i="3"/>
  <c r="AD456" i="3"/>
  <c r="V456" i="3"/>
  <c r="N456" i="3"/>
  <c r="BD465" i="3"/>
  <c r="AN465" i="3"/>
  <c r="X465" i="3"/>
  <c r="BB465" i="3"/>
  <c r="AL465" i="3"/>
  <c r="V465" i="3"/>
  <c r="BG465" i="3"/>
  <c r="AY465" i="3"/>
  <c r="AQ465" i="3"/>
  <c r="AI465" i="3"/>
  <c r="AA465" i="3"/>
  <c r="S465" i="3"/>
  <c r="BL466" i="3"/>
  <c r="BK466" i="3"/>
  <c r="BN466" i="3"/>
  <c r="BL467" i="3"/>
  <c r="BM467" i="3"/>
  <c r="BG472" i="3"/>
  <c r="AQ472" i="3"/>
  <c r="AA472" i="3"/>
  <c r="BI472" i="3"/>
  <c r="AS472" i="3"/>
  <c r="AC472" i="3"/>
  <c r="M472" i="3"/>
  <c r="BB472" i="3"/>
  <c r="AT472" i="3"/>
  <c r="AL472" i="3"/>
  <c r="AD472" i="3"/>
  <c r="V472" i="3"/>
  <c r="BC481" i="3"/>
  <c r="AM481" i="3"/>
  <c r="W481" i="3"/>
  <c r="BE481" i="3"/>
  <c r="AO481" i="3"/>
  <c r="Y481" i="3"/>
  <c r="BH481" i="3"/>
  <c r="AZ481" i="3"/>
  <c r="AR481" i="3"/>
  <c r="AJ481" i="3"/>
  <c r="AB481" i="3"/>
  <c r="T481" i="3"/>
  <c r="BF488" i="3"/>
  <c r="AP488" i="3"/>
  <c r="Z488" i="3"/>
  <c r="BH488" i="3"/>
  <c r="AR488" i="3"/>
  <c r="AB488" i="3"/>
  <c r="BI488" i="3"/>
  <c r="BA488" i="3"/>
  <c r="AS488" i="3"/>
  <c r="AK488" i="3"/>
  <c r="AC488" i="3"/>
  <c r="U488" i="3"/>
  <c r="M488" i="3"/>
  <c r="BC497" i="3"/>
  <c r="AM497" i="3"/>
  <c r="W497" i="3"/>
  <c r="BE497" i="3"/>
  <c r="AO497" i="3"/>
  <c r="Y497" i="3"/>
  <c r="BH497" i="3"/>
  <c r="AZ497" i="3"/>
  <c r="AR497" i="3"/>
  <c r="AJ497" i="3"/>
  <c r="AB497" i="3"/>
  <c r="BH504" i="3"/>
  <c r="AZ504" i="3"/>
  <c r="AR504" i="3"/>
  <c r="AJ504" i="3"/>
  <c r="AB504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G527" i="3"/>
  <c r="BC527" i="3"/>
  <c r="AY527" i="3"/>
  <c r="AU527" i="3"/>
  <c r="AQ527" i="3"/>
  <c r="AM527" i="3"/>
  <c r="AI527" i="3"/>
  <c r="AE527" i="3"/>
  <c r="AA527" i="3"/>
  <c r="W527" i="3"/>
  <c r="S527" i="3"/>
  <c r="BM527" i="3" s="1"/>
  <c r="O527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7" i="3"/>
  <c r="R537" i="3"/>
  <c r="V537" i="3"/>
  <c r="Z537" i="3"/>
  <c r="AD537" i="3"/>
  <c r="AH537" i="3"/>
  <c r="AL537" i="3"/>
  <c r="AP537" i="3"/>
  <c r="AT537" i="3"/>
  <c r="AX537" i="3"/>
  <c r="BB537" i="3"/>
  <c r="BF537" i="3"/>
  <c r="M537" i="3"/>
  <c r="Q537" i="3"/>
  <c r="U537" i="3"/>
  <c r="Y537" i="3"/>
  <c r="AC537" i="3"/>
  <c r="AG537" i="3"/>
  <c r="AK537" i="3"/>
  <c r="AO537" i="3"/>
  <c r="AS537" i="3"/>
  <c r="AW537" i="3"/>
  <c r="BA537" i="3"/>
  <c r="BE537" i="3"/>
  <c r="BI537" i="3"/>
  <c r="BL516" i="3"/>
  <c r="BJ516" i="3"/>
  <c r="M527" i="3"/>
  <c r="BC537" i="3"/>
  <c r="AU537" i="3"/>
  <c r="AM537" i="3"/>
  <c r="AE537" i="3"/>
  <c r="W537" i="3"/>
  <c r="O537" i="3"/>
  <c r="BD537" i="3"/>
  <c r="AV537" i="3"/>
  <c r="AN537" i="3"/>
  <c r="AF537" i="3"/>
  <c r="X537" i="3"/>
  <c r="P537" i="3"/>
  <c r="BH354" i="3"/>
  <c r="BF354" i="3"/>
  <c r="BD354" i="3"/>
  <c r="BB354" i="3"/>
  <c r="AZ354" i="3"/>
  <c r="AX354" i="3"/>
  <c r="AV354" i="3"/>
  <c r="AT354" i="3"/>
  <c r="AR354" i="3"/>
  <c r="AP354" i="3"/>
  <c r="AN354" i="3"/>
  <c r="AL354" i="3"/>
  <c r="AJ354" i="3"/>
  <c r="AH354" i="3"/>
  <c r="AF354" i="3"/>
  <c r="AD354" i="3"/>
  <c r="AB354" i="3"/>
  <c r="Z354" i="3"/>
  <c r="X354" i="3"/>
  <c r="V354" i="3"/>
  <c r="T354" i="3"/>
  <c r="R354" i="3"/>
  <c r="P354" i="3"/>
  <c r="BK354" i="3" s="1"/>
  <c r="BH352" i="3"/>
  <c r="BD352" i="3"/>
  <c r="AZ352" i="3"/>
  <c r="AV352" i="3"/>
  <c r="AR352" i="3"/>
  <c r="AN352" i="3"/>
  <c r="AJ352" i="3"/>
  <c r="AF352" i="3"/>
  <c r="Z352" i="3"/>
  <c r="V352" i="3"/>
  <c r="R352" i="3"/>
  <c r="BG350" i="3"/>
  <c r="BC350" i="3"/>
  <c r="AY350" i="3"/>
  <c r="AU350" i="3"/>
  <c r="AQ350" i="3"/>
  <c r="AM350" i="3"/>
  <c r="AI350" i="3"/>
  <c r="AE350" i="3"/>
  <c r="AA350" i="3"/>
  <c r="W350" i="3"/>
  <c r="S350" i="3"/>
  <c r="BF348" i="3"/>
  <c r="BB348" i="3"/>
  <c r="AX348" i="3"/>
  <c r="AT348" i="3"/>
  <c r="AP348" i="3"/>
  <c r="AL348" i="3"/>
  <c r="AH348" i="3"/>
  <c r="AB348" i="3"/>
  <c r="X348" i="3"/>
  <c r="T348" i="3"/>
  <c r="P348" i="3"/>
  <c r="BG346" i="3"/>
  <c r="BC346" i="3"/>
  <c r="AY346" i="3"/>
  <c r="AU346" i="3"/>
  <c r="AQ346" i="3"/>
  <c r="AM346" i="3"/>
  <c r="AI346" i="3"/>
  <c r="AE346" i="3"/>
  <c r="AA346" i="3"/>
  <c r="W346" i="3"/>
  <c r="S346" i="3"/>
  <c r="BM346" i="3" s="1"/>
  <c r="Q346" i="3"/>
  <c r="BF344" i="3"/>
  <c r="BB344" i="3"/>
  <c r="AX344" i="3"/>
  <c r="AT344" i="3"/>
  <c r="AP344" i="3"/>
  <c r="AL344" i="3"/>
  <c r="AH344" i="3"/>
  <c r="AD344" i="3"/>
  <c r="AB344" i="3"/>
  <c r="X344" i="3"/>
  <c r="T344" i="3"/>
  <c r="P344" i="3"/>
  <c r="BG342" i="3"/>
  <c r="BC342" i="3"/>
  <c r="AY342" i="3"/>
  <c r="AU342" i="3"/>
  <c r="AQ342" i="3"/>
  <c r="AM342" i="3"/>
  <c r="AI342" i="3"/>
  <c r="AE342" i="3"/>
  <c r="AA342" i="3"/>
  <c r="W342" i="3"/>
  <c r="S342" i="3"/>
  <c r="BM342" i="3" s="1"/>
  <c r="BF340" i="3"/>
  <c r="BB340" i="3"/>
  <c r="AX340" i="3"/>
  <c r="AT340" i="3"/>
  <c r="AP340" i="3"/>
  <c r="AL340" i="3"/>
  <c r="AJ340" i="3"/>
  <c r="AF340" i="3"/>
  <c r="AB340" i="3"/>
  <c r="X340" i="3"/>
  <c r="T340" i="3"/>
  <c r="R340" i="3"/>
  <c r="BI338" i="3"/>
  <c r="BE338" i="3"/>
  <c r="BA338" i="3"/>
  <c r="AW338" i="3"/>
  <c r="AS338" i="3"/>
  <c r="AL338" i="3"/>
  <c r="AD338" i="3"/>
  <c r="Z338" i="3"/>
  <c r="R338" i="3"/>
  <c r="BG336" i="3"/>
  <c r="AY336" i="3"/>
  <c r="AQ336" i="3"/>
  <c r="AI336" i="3"/>
  <c r="AA336" i="3"/>
  <c r="S336" i="3"/>
  <c r="BD334" i="3"/>
  <c r="AV334" i="3"/>
  <c r="AN334" i="3"/>
  <c r="AF334" i="3"/>
  <c r="X334" i="3"/>
  <c r="P334" i="3"/>
  <c r="BI332" i="3"/>
  <c r="BA332" i="3"/>
  <c r="AS332" i="3"/>
  <c r="AK332" i="3"/>
  <c r="AC332" i="3"/>
  <c r="U332" i="3"/>
  <c r="M332" i="3"/>
  <c r="BK332" i="3" s="1"/>
  <c r="BB330" i="3"/>
  <c r="AX330" i="3"/>
  <c r="AP330" i="3"/>
  <c r="AH330" i="3"/>
  <c r="Z330" i="3"/>
  <c r="R330" i="3"/>
  <c r="BG328" i="3"/>
  <c r="AY328" i="3"/>
  <c r="AQ328" i="3"/>
  <c r="AI328" i="3"/>
  <c r="AA328" i="3"/>
  <c r="W328" i="3"/>
  <c r="O328" i="3"/>
  <c r="BH326" i="3"/>
  <c r="AZ326" i="3"/>
  <c r="AR326" i="3"/>
  <c r="AB326" i="3"/>
  <c r="T32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T406" i="3"/>
  <c r="AB406" i="3"/>
  <c r="AJ406" i="3"/>
  <c r="AR406" i="3"/>
  <c r="AZ406" i="3"/>
  <c r="BH406" i="3"/>
  <c r="P406" i="3"/>
  <c r="X406" i="3"/>
  <c r="AF406" i="3"/>
  <c r="AN406" i="3"/>
  <c r="AV406" i="3"/>
  <c r="BD406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R430" i="3"/>
  <c r="V430" i="3"/>
  <c r="Z430" i="3"/>
  <c r="AD430" i="3"/>
  <c r="AH430" i="3"/>
  <c r="AL430" i="3"/>
  <c r="AP430" i="3"/>
  <c r="AT430" i="3"/>
  <c r="AX430" i="3"/>
  <c r="BB430" i="3"/>
  <c r="BF430" i="3"/>
  <c r="T430" i="3"/>
  <c r="AB430" i="3"/>
  <c r="AJ430" i="3"/>
  <c r="AR430" i="3"/>
  <c r="AZ430" i="3"/>
  <c r="BH430" i="3"/>
  <c r="P430" i="3"/>
  <c r="X430" i="3"/>
  <c r="AF430" i="3"/>
  <c r="AN430" i="3"/>
  <c r="AV430" i="3"/>
  <c r="BD430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R438" i="3"/>
  <c r="V438" i="3"/>
  <c r="Z438" i="3"/>
  <c r="AD438" i="3"/>
  <c r="AH438" i="3"/>
  <c r="AL438" i="3"/>
  <c r="AP438" i="3"/>
  <c r="AT438" i="3"/>
  <c r="AX438" i="3"/>
  <c r="BB438" i="3"/>
  <c r="BF438" i="3"/>
  <c r="P438" i="3"/>
  <c r="X438" i="3"/>
  <c r="AF438" i="3"/>
  <c r="AN438" i="3"/>
  <c r="AV438" i="3"/>
  <c r="BD438" i="3"/>
  <c r="T438" i="3"/>
  <c r="AB438" i="3"/>
  <c r="AJ438" i="3"/>
  <c r="AR438" i="3"/>
  <c r="AZ438" i="3"/>
  <c r="BH438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O441" i="3"/>
  <c r="S441" i="3"/>
  <c r="W441" i="3"/>
  <c r="AA441" i="3"/>
  <c r="AE441" i="3"/>
  <c r="AI441" i="3"/>
  <c r="AM441" i="3"/>
  <c r="AQ441" i="3"/>
  <c r="AU441" i="3"/>
  <c r="AY441" i="3"/>
  <c r="BC441" i="3"/>
  <c r="BG441" i="3"/>
  <c r="M441" i="3"/>
  <c r="Q441" i="3"/>
  <c r="U441" i="3"/>
  <c r="Y441" i="3"/>
  <c r="AC441" i="3"/>
  <c r="AG441" i="3"/>
  <c r="AK441" i="3"/>
  <c r="AO441" i="3"/>
  <c r="AS441" i="3"/>
  <c r="AW441" i="3"/>
  <c r="BA441" i="3"/>
  <c r="BE441" i="3"/>
  <c r="BI44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V412" i="3"/>
  <c r="AD412" i="3"/>
  <c r="AL412" i="3"/>
  <c r="AT412" i="3"/>
  <c r="BB412" i="3"/>
  <c r="R412" i="3"/>
  <c r="Z412" i="3"/>
  <c r="AH412" i="3"/>
  <c r="AP412" i="3"/>
  <c r="AX412" i="3"/>
  <c r="BF412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Q424" i="3"/>
  <c r="U424" i="3"/>
  <c r="Y424" i="3"/>
  <c r="AC424" i="3"/>
  <c r="AG424" i="3"/>
  <c r="AK424" i="3"/>
  <c r="AO424" i="3"/>
  <c r="AS424" i="3"/>
  <c r="AW424" i="3"/>
  <c r="BA424" i="3"/>
  <c r="BE424" i="3"/>
  <c r="BI424" i="3"/>
  <c r="S424" i="3"/>
  <c r="AA424" i="3"/>
  <c r="AI424" i="3"/>
  <c r="AQ424" i="3"/>
  <c r="AY424" i="3"/>
  <c r="BG424" i="3"/>
  <c r="O424" i="3"/>
  <c r="W424" i="3"/>
  <c r="AE424" i="3"/>
  <c r="AM424" i="3"/>
  <c r="AU424" i="3"/>
  <c r="BC424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R475" i="3"/>
  <c r="V475" i="3"/>
  <c r="Z475" i="3"/>
  <c r="AD475" i="3"/>
  <c r="AH475" i="3"/>
  <c r="AL475" i="3"/>
  <c r="AP475" i="3"/>
  <c r="AT475" i="3"/>
  <c r="AX475" i="3"/>
  <c r="BB475" i="3"/>
  <c r="BF475" i="3"/>
  <c r="P475" i="3"/>
  <c r="T475" i="3"/>
  <c r="X475" i="3"/>
  <c r="AB475" i="3"/>
  <c r="AF475" i="3"/>
  <c r="AJ475" i="3"/>
  <c r="AN475" i="3"/>
  <c r="AR475" i="3"/>
  <c r="AV475" i="3"/>
  <c r="AZ475" i="3"/>
  <c r="BD475" i="3"/>
  <c r="BH475" i="3"/>
  <c r="M491" i="3"/>
  <c r="O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1" i="3"/>
  <c r="R491" i="3"/>
  <c r="V491" i="3"/>
  <c r="Z491" i="3"/>
  <c r="AD491" i="3"/>
  <c r="AH491" i="3"/>
  <c r="AL491" i="3"/>
  <c r="AP491" i="3"/>
  <c r="AT491" i="3"/>
  <c r="AX491" i="3"/>
  <c r="BB491" i="3"/>
  <c r="BF491" i="3"/>
  <c r="P491" i="3"/>
  <c r="T491" i="3"/>
  <c r="X491" i="3"/>
  <c r="AB491" i="3"/>
  <c r="AF491" i="3"/>
  <c r="AJ491" i="3"/>
  <c r="AN491" i="3"/>
  <c r="AR491" i="3"/>
  <c r="AV491" i="3"/>
  <c r="AZ491" i="3"/>
  <c r="BD491" i="3"/>
  <c r="BH491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O507" i="3"/>
  <c r="S507" i="3"/>
  <c r="W507" i="3"/>
  <c r="AA507" i="3"/>
  <c r="AE507" i="3"/>
  <c r="AI507" i="3"/>
  <c r="AM507" i="3"/>
  <c r="AQ507" i="3"/>
  <c r="AU507" i="3"/>
  <c r="AY507" i="3"/>
  <c r="BC507" i="3"/>
  <c r="BG507" i="3"/>
  <c r="M507" i="3"/>
  <c r="Q507" i="3"/>
  <c r="U507" i="3"/>
  <c r="Y507" i="3"/>
  <c r="AC507" i="3"/>
  <c r="AG507" i="3"/>
  <c r="AK507" i="3"/>
  <c r="AO507" i="3"/>
  <c r="AS507" i="3"/>
  <c r="AW507" i="3"/>
  <c r="BA507" i="3"/>
  <c r="BE507" i="3"/>
  <c r="BI507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P478" i="3"/>
  <c r="T478" i="3"/>
  <c r="X478" i="3"/>
  <c r="AB478" i="3"/>
  <c r="AF478" i="3"/>
  <c r="AJ478" i="3"/>
  <c r="AN478" i="3"/>
  <c r="AR478" i="3"/>
  <c r="AV478" i="3"/>
  <c r="AZ478" i="3"/>
  <c r="BD478" i="3"/>
  <c r="BH478" i="3"/>
  <c r="N478" i="3"/>
  <c r="R478" i="3"/>
  <c r="V478" i="3"/>
  <c r="Z478" i="3"/>
  <c r="AD478" i="3"/>
  <c r="AH478" i="3"/>
  <c r="AL478" i="3"/>
  <c r="AP478" i="3"/>
  <c r="AT478" i="3"/>
  <c r="AX478" i="3"/>
  <c r="BB478" i="3"/>
  <c r="BF478" i="3"/>
  <c r="N494" i="3"/>
  <c r="P494" i="3"/>
  <c r="R494" i="3"/>
  <c r="T494" i="3"/>
  <c r="V494" i="3"/>
  <c r="X494" i="3"/>
  <c r="Z494" i="3"/>
  <c r="AB494" i="3"/>
  <c r="AD494" i="3"/>
  <c r="AF494" i="3"/>
  <c r="AH494" i="3"/>
  <c r="AJ494" i="3"/>
  <c r="AL494" i="3"/>
  <c r="AN494" i="3"/>
  <c r="AP494" i="3"/>
  <c r="AR494" i="3"/>
  <c r="AT494" i="3"/>
  <c r="AV494" i="3"/>
  <c r="AX494" i="3"/>
  <c r="AZ494" i="3"/>
  <c r="BB494" i="3"/>
  <c r="BD494" i="3"/>
  <c r="BF494" i="3"/>
  <c r="BH494" i="3"/>
  <c r="O494" i="3"/>
  <c r="S494" i="3"/>
  <c r="W494" i="3"/>
  <c r="AA494" i="3"/>
  <c r="AE494" i="3"/>
  <c r="AI494" i="3"/>
  <c r="AM494" i="3"/>
  <c r="AQ494" i="3"/>
  <c r="AU494" i="3"/>
  <c r="AY494" i="3"/>
  <c r="BC494" i="3"/>
  <c r="BG494" i="3"/>
  <c r="M494" i="3"/>
  <c r="Q494" i="3"/>
  <c r="U494" i="3"/>
  <c r="Y494" i="3"/>
  <c r="AC494" i="3"/>
  <c r="AG494" i="3"/>
  <c r="AK494" i="3"/>
  <c r="AO494" i="3"/>
  <c r="AS494" i="3"/>
  <c r="AW494" i="3"/>
  <c r="BA494" i="3"/>
  <c r="BE494" i="3"/>
  <c r="BI494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P510" i="3"/>
  <c r="T510" i="3"/>
  <c r="X510" i="3"/>
  <c r="AB510" i="3"/>
  <c r="AF510" i="3"/>
  <c r="AJ510" i="3"/>
  <c r="AN510" i="3"/>
  <c r="AR510" i="3"/>
  <c r="AV510" i="3"/>
  <c r="AZ510" i="3"/>
  <c r="BD510" i="3"/>
  <c r="BH510" i="3"/>
  <c r="N510" i="3"/>
  <c r="R510" i="3"/>
  <c r="V510" i="3"/>
  <c r="Z510" i="3"/>
  <c r="AD510" i="3"/>
  <c r="AH510" i="3"/>
  <c r="AL510" i="3"/>
  <c r="AP510" i="3"/>
  <c r="AT510" i="3"/>
  <c r="AX510" i="3"/>
  <c r="BB510" i="3"/>
  <c r="BF510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BJ362" i="3"/>
  <c r="BL362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5" i="3"/>
  <c r="Q365" i="3"/>
  <c r="U365" i="3"/>
  <c r="Y365" i="3"/>
  <c r="AC365" i="3"/>
  <c r="AG365" i="3"/>
  <c r="AK365" i="3"/>
  <c r="AO365" i="3"/>
  <c r="AS365" i="3"/>
  <c r="AW365" i="3"/>
  <c r="BA365" i="3"/>
  <c r="BE365" i="3"/>
  <c r="BI365" i="3"/>
  <c r="O365" i="3"/>
  <c r="W365" i="3"/>
  <c r="AE365" i="3"/>
  <c r="AM365" i="3"/>
  <c r="AU365" i="3"/>
  <c r="BC365" i="3"/>
  <c r="S365" i="3"/>
  <c r="AI365" i="3"/>
  <c r="AY365" i="3"/>
  <c r="AA365" i="3"/>
  <c r="BG365" i="3"/>
  <c r="AQ365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O372" i="3"/>
  <c r="S372" i="3"/>
  <c r="W372" i="3"/>
  <c r="AA372" i="3"/>
  <c r="AE372" i="3"/>
  <c r="AI372" i="3"/>
  <c r="AM372" i="3"/>
  <c r="AQ372" i="3"/>
  <c r="AU372" i="3"/>
  <c r="AY372" i="3"/>
  <c r="BC372" i="3"/>
  <c r="BG372" i="3"/>
  <c r="M372" i="3"/>
  <c r="U372" i="3"/>
  <c r="AC372" i="3"/>
  <c r="AK372" i="3"/>
  <c r="AS372" i="3"/>
  <c r="BA372" i="3"/>
  <c r="BI372" i="3"/>
  <c r="Y372" i="3"/>
  <c r="AO372" i="3"/>
  <c r="BE372" i="3"/>
  <c r="Q372" i="3"/>
  <c r="AG372" i="3"/>
  <c r="AW372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O377" i="3"/>
  <c r="S377" i="3"/>
  <c r="W377" i="3"/>
  <c r="AA377" i="3"/>
  <c r="AE377" i="3"/>
  <c r="AI377" i="3"/>
  <c r="AM377" i="3"/>
  <c r="AQ377" i="3"/>
  <c r="AU377" i="3"/>
  <c r="AY377" i="3"/>
  <c r="BC377" i="3"/>
  <c r="BG377" i="3"/>
  <c r="M377" i="3"/>
  <c r="U377" i="3"/>
  <c r="AC377" i="3"/>
  <c r="AK377" i="3"/>
  <c r="AS377" i="3"/>
  <c r="BA377" i="3"/>
  <c r="BI377" i="3"/>
  <c r="Y377" i="3"/>
  <c r="AO377" i="3"/>
  <c r="BE377" i="3"/>
  <c r="Q377" i="3"/>
  <c r="AG377" i="3"/>
  <c r="AW377" i="3"/>
  <c r="M382" i="3"/>
  <c r="Q382" i="3"/>
  <c r="U382" i="3"/>
  <c r="Y382" i="3"/>
  <c r="AC382" i="3"/>
  <c r="AG382" i="3"/>
  <c r="AK382" i="3"/>
  <c r="AO382" i="3"/>
  <c r="AS382" i="3"/>
  <c r="AW382" i="3"/>
  <c r="BA382" i="3"/>
  <c r="BE382" i="3"/>
  <c r="BI382" i="3"/>
  <c r="T382" i="3"/>
  <c r="AB382" i="3"/>
  <c r="AJ382" i="3"/>
  <c r="AR382" i="3"/>
  <c r="AZ382" i="3"/>
  <c r="BH382" i="3"/>
  <c r="V382" i="3"/>
  <c r="AL382" i="3"/>
  <c r="BB382" i="3"/>
  <c r="Z382" i="3"/>
  <c r="AP382" i="3"/>
  <c r="BF382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T388" i="3"/>
  <c r="AB388" i="3"/>
  <c r="AJ388" i="3"/>
  <c r="AR388" i="3"/>
  <c r="AZ388" i="3"/>
  <c r="BH388" i="3"/>
  <c r="P388" i="3"/>
  <c r="X388" i="3"/>
  <c r="AF388" i="3"/>
  <c r="AN388" i="3"/>
  <c r="AV388" i="3"/>
  <c r="BD388" i="3"/>
  <c r="N390" i="3"/>
  <c r="R390" i="3"/>
  <c r="V390" i="3"/>
  <c r="Z390" i="3"/>
  <c r="AD390" i="3"/>
  <c r="AH390" i="3"/>
  <c r="AL390" i="3"/>
  <c r="AP390" i="3"/>
  <c r="AT390" i="3"/>
  <c r="AX390" i="3"/>
  <c r="BB390" i="3"/>
  <c r="BF390" i="3"/>
  <c r="M390" i="3"/>
  <c r="U390" i="3"/>
  <c r="AC390" i="3"/>
  <c r="AK390" i="3"/>
  <c r="AS390" i="3"/>
  <c r="BA390" i="3"/>
  <c r="BI390" i="3"/>
  <c r="W390" i="3"/>
  <c r="AM390" i="3"/>
  <c r="BC390" i="3"/>
  <c r="AA390" i="3"/>
  <c r="AQ390" i="3"/>
  <c r="BG390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T396" i="3"/>
  <c r="AB396" i="3"/>
  <c r="AJ396" i="3"/>
  <c r="AR396" i="3"/>
  <c r="AZ396" i="3"/>
  <c r="BH396" i="3"/>
  <c r="P396" i="3"/>
  <c r="X396" i="3"/>
  <c r="AF396" i="3"/>
  <c r="AN396" i="3"/>
  <c r="AV396" i="3"/>
  <c r="BD396" i="3"/>
  <c r="N427" i="3"/>
  <c r="R427" i="3"/>
  <c r="V427" i="3"/>
  <c r="Z427" i="3"/>
  <c r="AD427" i="3"/>
  <c r="AH427" i="3"/>
  <c r="AL427" i="3"/>
  <c r="AP427" i="3"/>
  <c r="AT427" i="3"/>
  <c r="AX427" i="3"/>
  <c r="BB427" i="3"/>
  <c r="BF427" i="3"/>
  <c r="M427" i="3"/>
  <c r="U427" i="3"/>
  <c r="AC427" i="3"/>
  <c r="AK427" i="3"/>
  <c r="AS427" i="3"/>
  <c r="BA427" i="3"/>
  <c r="BI427" i="3"/>
  <c r="AA427" i="3"/>
  <c r="AQ427" i="3"/>
  <c r="BG427" i="3"/>
  <c r="W427" i="3"/>
  <c r="AM427" i="3"/>
  <c r="BC427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44" i="3"/>
  <c r="R444" i="3"/>
  <c r="V444" i="3"/>
  <c r="Z444" i="3"/>
  <c r="AD444" i="3"/>
  <c r="AH444" i="3"/>
  <c r="AL444" i="3"/>
  <c r="AP444" i="3"/>
  <c r="AT444" i="3"/>
  <c r="AX444" i="3"/>
  <c r="BB444" i="3"/>
  <c r="BF444" i="3"/>
  <c r="P444" i="3"/>
  <c r="T444" i="3"/>
  <c r="X444" i="3"/>
  <c r="AB444" i="3"/>
  <c r="AF444" i="3"/>
  <c r="AJ444" i="3"/>
  <c r="AN444" i="3"/>
  <c r="AR444" i="3"/>
  <c r="AV444" i="3"/>
  <c r="AZ444" i="3"/>
  <c r="BD444" i="3"/>
  <c r="BH444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N447" i="3"/>
  <c r="R447" i="3"/>
  <c r="V447" i="3"/>
  <c r="Z447" i="3"/>
  <c r="AD447" i="3"/>
  <c r="AH447" i="3"/>
  <c r="AL447" i="3"/>
  <c r="AP447" i="3"/>
  <c r="AT447" i="3"/>
  <c r="AX447" i="3"/>
  <c r="BB447" i="3"/>
  <c r="BF447" i="3"/>
  <c r="N449" i="3"/>
  <c r="R449" i="3"/>
  <c r="V449" i="3"/>
  <c r="Z449" i="3"/>
  <c r="AD449" i="3"/>
  <c r="AH449" i="3"/>
  <c r="AL449" i="3"/>
  <c r="AP449" i="3"/>
  <c r="AT449" i="3"/>
  <c r="AX449" i="3"/>
  <c r="BB449" i="3"/>
  <c r="BF449" i="3"/>
  <c r="O449" i="3"/>
  <c r="W449" i="3"/>
  <c r="AE449" i="3"/>
  <c r="AM449" i="3"/>
  <c r="AU449" i="3"/>
  <c r="BC449" i="3"/>
  <c r="M449" i="3"/>
  <c r="U449" i="3"/>
  <c r="AC449" i="3"/>
  <c r="AK449" i="3"/>
  <c r="AS449" i="3"/>
  <c r="BA449" i="3"/>
  <c r="BI449" i="3"/>
  <c r="N460" i="3"/>
  <c r="P460" i="3"/>
  <c r="R460" i="3"/>
  <c r="T460" i="3"/>
  <c r="V460" i="3"/>
  <c r="X460" i="3"/>
  <c r="Z460" i="3"/>
  <c r="AB460" i="3"/>
  <c r="AD460" i="3"/>
  <c r="AF460" i="3"/>
  <c r="AH460" i="3"/>
  <c r="AJ460" i="3"/>
  <c r="AL460" i="3"/>
  <c r="AN460" i="3"/>
  <c r="AP460" i="3"/>
  <c r="AR460" i="3"/>
  <c r="AT460" i="3"/>
  <c r="AV460" i="3"/>
  <c r="AX460" i="3"/>
  <c r="AZ460" i="3"/>
  <c r="BB460" i="3"/>
  <c r="BD460" i="3"/>
  <c r="BF460" i="3"/>
  <c r="BH460" i="3"/>
  <c r="O460" i="3"/>
  <c r="S460" i="3"/>
  <c r="W460" i="3"/>
  <c r="AA460" i="3"/>
  <c r="AE460" i="3"/>
  <c r="AI460" i="3"/>
  <c r="AM460" i="3"/>
  <c r="AQ460" i="3"/>
  <c r="AU460" i="3"/>
  <c r="AY460" i="3"/>
  <c r="BC460" i="3"/>
  <c r="BG460" i="3"/>
  <c r="M460" i="3"/>
  <c r="Q460" i="3"/>
  <c r="U460" i="3"/>
  <c r="Y460" i="3"/>
  <c r="AC460" i="3"/>
  <c r="AG460" i="3"/>
  <c r="AK460" i="3"/>
  <c r="AO460" i="3"/>
  <c r="AS460" i="3"/>
  <c r="AW460" i="3"/>
  <c r="BA460" i="3"/>
  <c r="BE460" i="3"/>
  <c r="BI460" i="3"/>
  <c r="N463" i="3"/>
  <c r="P463" i="3"/>
  <c r="R463" i="3"/>
  <c r="T463" i="3"/>
  <c r="V463" i="3"/>
  <c r="X463" i="3"/>
  <c r="Z463" i="3"/>
  <c r="AB463" i="3"/>
  <c r="AD463" i="3"/>
  <c r="AF463" i="3"/>
  <c r="AH463" i="3"/>
  <c r="AJ463" i="3"/>
  <c r="AL463" i="3"/>
  <c r="AN463" i="3"/>
  <c r="AP463" i="3"/>
  <c r="AR463" i="3"/>
  <c r="AT463" i="3"/>
  <c r="AV463" i="3"/>
  <c r="AX463" i="3"/>
  <c r="AZ463" i="3"/>
  <c r="BB463" i="3"/>
  <c r="BD463" i="3"/>
  <c r="BF463" i="3"/>
  <c r="BH463" i="3"/>
  <c r="O463" i="3"/>
  <c r="S463" i="3"/>
  <c r="W463" i="3"/>
  <c r="AA463" i="3"/>
  <c r="AE463" i="3"/>
  <c r="AI463" i="3"/>
  <c r="AM463" i="3"/>
  <c r="AQ463" i="3"/>
  <c r="AU463" i="3"/>
  <c r="AY463" i="3"/>
  <c r="BC463" i="3"/>
  <c r="BG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C469" i="3"/>
  <c r="BE469" i="3"/>
  <c r="BG469" i="3"/>
  <c r="BI469" i="3"/>
  <c r="N469" i="3"/>
  <c r="R469" i="3"/>
  <c r="V469" i="3"/>
  <c r="Z469" i="3"/>
  <c r="AD469" i="3"/>
  <c r="AH469" i="3"/>
  <c r="AL469" i="3"/>
  <c r="AP469" i="3"/>
  <c r="AT469" i="3"/>
  <c r="AX469" i="3"/>
  <c r="BB469" i="3"/>
  <c r="BF469" i="3"/>
  <c r="P469" i="3"/>
  <c r="T469" i="3"/>
  <c r="X469" i="3"/>
  <c r="AB469" i="3"/>
  <c r="AF469" i="3"/>
  <c r="AJ469" i="3"/>
  <c r="AN469" i="3"/>
  <c r="AR469" i="3"/>
  <c r="AV469" i="3"/>
  <c r="AZ469" i="3"/>
  <c r="BD469" i="3"/>
  <c r="BH469" i="3"/>
  <c r="P472" i="3"/>
  <c r="T472" i="3"/>
  <c r="X472" i="3"/>
  <c r="AB472" i="3"/>
  <c r="AF472" i="3"/>
  <c r="AJ472" i="3"/>
  <c r="AN472" i="3"/>
  <c r="AR472" i="3"/>
  <c r="AV472" i="3"/>
  <c r="AZ472" i="3"/>
  <c r="BD472" i="3"/>
  <c r="BH472" i="3"/>
  <c r="Q472" i="3"/>
  <c r="Y472" i="3"/>
  <c r="AG472" i="3"/>
  <c r="AO472" i="3"/>
  <c r="AW472" i="3"/>
  <c r="BE472" i="3"/>
  <c r="O472" i="3"/>
  <c r="W472" i="3"/>
  <c r="AE472" i="3"/>
  <c r="AM472" i="3"/>
  <c r="AU472" i="3"/>
  <c r="BC472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O485" i="3"/>
  <c r="S485" i="3"/>
  <c r="W485" i="3"/>
  <c r="AA485" i="3"/>
  <c r="AE485" i="3"/>
  <c r="AI485" i="3"/>
  <c r="AM485" i="3"/>
  <c r="AQ485" i="3"/>
  <c r="AU485" i="3"/>
  <c r="AY485" i="3"/>
  <c r="BC485" i="3"/>
  <c r="BG485" i="3"/>
  <c r="M485" i="3"/>
  <c r="Q485" i="3"/>
  <c r="U485" i="3"/>
  <c r="Y485" i="3"/>
  <c r="AC485" i="3"/>
  <c r="AG485" i="3"/>
  <c r="AK485" i="3"/>
  <c r="AO485" i="3"/>
  <c r="AS485" i="3"/>
  <c r="AW485" i="3"/>
  <c r="BA485" i="3"/>
  <c r="BE485" i="3"/>
  <c r="BI485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P492" i="3"/>
  <c r="T492" i="3"/>
  <c r="X492" i="3"/>
  <c r="AB492" i="3"/>
  <c r="AF492" i="3"/>
  <c r="AJ492" i="3"/>
  <c r="AN492" i="3"/>
  <c r="AR492" i="3"/>
  <c r="AV492" i="3"/>
  <c r="AZ492" i="3"/>
  <c r="BD492" i="3"/>
  <c r="BH492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N497" i="3"/>
  <c r="R497" i="3"/>
  <c r="V497" i="3"/>
  <c r="Z497" i="3"/>
  <c r="AD497" i="3"/>
  <c r="AH497" i="3"/>
  <c r="AL497" i="3"/>
  <c r="AP497" i="3"/>
  <c r="AT497" i="3"/>
  <c r="AX497" i="3"/>
  <c r="BB497" i="3"/>
  <c r="BF497" i="3"/>
  <c r="M497" i="3"/>
  <c r="U497" i="3"/>
  <c r="AC497" i="3"/>
  <c r="AK497" i="3"/>
  <c r="AS497" i="3"/>
  <c r="BA497" i="3"/>
  <c r="BI497" i="3"/>
  <c r="S497" i="3"/>
  <c r="AA497" i="3"/>
  <c r="AI497" i="3"/>
  <c r="AQ497" i="3"/>
  <c r="AY497" i="3"/>
  <c r="BG497" i="3"/>
  <c r="N504" i="3"/>
  <c r="R504" i="3"/>
  <c r="V504" i="3"/>
  <c r="Z504" i="3"/>
  <c r="AD504" i="3"/>
  <c r="AH504" i="3"/>
  <c r="AL504" i="3"/>
  <c r="AP504" i="3"/>
  <c r="AT504" i="3"/>
  <c r="AX504" i="3"/>
  <c r="BB504" i="3"/>
  <c r="BF504" i="3"/>
  <c r="BG504" i="3"/>
  <c r="AY504" i="3"/>
  <c r="AQ504" i="3"/>
  <c r="AI504" i="3"/>
  <c r="AA504" i="3"/>
  <c r="S504" i="3"/>
  <c r="BI504" i="3"/>
  <c r="BA504" i="3"/>
  <c r="AS504" i="3"/>
  <c r="AK504" i="3"/>
  <c r="AC504" i="3"/>
  <c r="U504" i="3"/>
  <c r="M50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N514" i="3"/>
  <c r="R514" i="3"/>
  <c r="V514" i="3"/>
  <c r="Z514" i="3"/>
  <c r="AD514" i="3"/>
  <c r="AH514" i="3"/>
  <c r="AL514" i="3"/>
  <c r="AP514" i="3"/>
  <c r="AT514" i="3"/>
  <c r="AX514" i="3"/>
  <c r="BB514" i="3"/>
  <c r="BF514" i="3"/>
  <c r="P514" i="3"/>
  <c r="T514" i="3"/>
  <c r="X514" i="3"/>
  <c r="AB514" i="3"/>
  <c r="AF514" i="3"/>
  <c r="AJ514" i="3"/>
  <c r="AN514" i="3"/>
  <c r="AR514" i="3"/>
  <c r="AV514" i="3"/>
  <c r="AZ514" i="3"/>
  <c r="BD514" i="3"/>
  <c r="BH514" i="3"/>
  <c r="BM517" i="3"/>
  <c r="BM521" i="3"/>
  <c r="BK522" i="3"/>
  <c r="BN523" i="3"/>
  <c r="BK523" i="3"/>
  <c r="BM523" i="3"/>
  <c r="BJ525" i="3"/>
  <c r="BJ527" i="3"/>
  <c r="BJ533" i="3"/>
  <c r="BL534" i="3"/>
  <c r="BN538" i="3"/>
  <c r="BK538" i="3"/>
  <c r="AY360" i="3"/>
  <c r="AW360" i="3"/>
  <c r="Q360" i="3"/>
  <c r="AV360" i="3"/>
  <c r="AF360" i="3"/>
  <c r="P360" i="3"/>
  <c r="AY367" i="3"/>
  <c r="AE367" i="3"/>
  <c r="AO367" i="3"/>
  <c r="Y367" i="3"/>
  <c r="AZ367" i="3"/>
  <c r="AR367" i="3"/>
  <c r="AJ367" i="3"/>
  <c r="AB367" i="3"/>
  <c r="T367" i="3"/>
  <c r="BM369" i="3"/>
  <c r="AW374" i="3"/>
  <c r="U374" i="3"/>
  <c r="AI374" i="3"/>
  <c r="AV374" i="3"/>
  <c r="AF374" i="3"/>
  <c r="P374" i="3"/>
  <c r="BK378" i="3"/>
  <c r="R382" i="3"/>
  <c r="BD382" i="3"/>
  <c r="X382" i="3"/>
  <c r="AY382" i="3"/>
  <c r="AI382" i="3"/>
  <c r="S382" i="3"/>
  <c r="BK383" i="3"/>
  <c r="BN383" i="3"/>
  <c r="AI390" i="3"/>
  <c r="O390" i="3"/>
  <c r="AG390" i="3"/>
  <c r="BD390" i="3"/>
  <c r="AN390" i="3"/>
  <c r="AF390" i="3"/>
  <c r="P390" i="3"/>
  <c r="AZ398" i="3"/>
  <c r="AH398" i="3"/>
  <c r="BB398" i="3"/>
  <c r="AD398" i="3"/>
  <c r="BG398" i="3"/>
  <c r="AY398" i="3"/>
  <c r="AN398" i="3"/>
  <c r="X398" i="3"/>
  <c r="AQ398" i="3"/>
  <c r="AI398" i="3"/>
  <c r="AA398" i="3"/>
  <c r="S398" i="3"/>
  <c r="BL399" i="3"/>
  <c r="BL403" i="3"/>
  <c r="BN403" i="3"/>
  <c r="BJ403" i="3"/>
  <c r="BM403" i="3"/>
  <c r="BM407" i="3"/>
  <c r="BK411" i="3"/>
  <c r="BN411" i="3"/>
  <c r="BL411" i="3"/>
  <c r="BM413" i="3"/>
  <c r="BN421" i="3"/>
  <c r="BK421" i="3"/>
  <c r="BM421" i="3"/>
  <c r="BL421" i="3"/>
  <c r="AE427" i="3"/>
  <c r="AY427" i="3"/>
  <c r="S427" i="3"/>
  <c r="AW427" i="3"/>
  <c r="AG427" i="3"/>
  <c r="Q427" i="3"/>
  <c r="BD427" i="3"/>
  <c r="AV427" i="3"/>
  <c r="AN427" i="3"/>
  <c r="AF427" i="3"/>
  <c r="X427" i="3"/>
  <c r="P427" i="3"/>
  <c r="BN428" i="3"/>
  <c r="AQ435" i="3"/>
  <c r="BC435" i="3"/>
  <c r="W435" i="3"/>
  <c r="BA435" i="3"/>
  <c r="AK435" i="3"/>
  <c r="U435" i="3"/>
  <c r="BF435" i="3"/>
  <c r="AX435" i="3"/>
  <c r="AP435" i="3"/>
  <c r="AH435" i="3"/>
  <c r="Z435" i="3"/>
  <c r="R435" i="3"/>
  <c r="BJ443" i="3"/>
  <c r="BN443" i="3"/>
  <c r="BL443" i="3"/>
  <c r="AW449" i="3"/>
  <c r="AG449" i="3"/>
  <c r="Q449" i="3"/>
  <c r="AY449" i="3"/>
  <c r="AI449" i="3"/>
  <c r="S449" i="3"/>
  <c r="BD449" i="3"/>
  <c r="AV449" i="3"/>
  <c r="AN449" i="3"/>
  <c r="AF449" i="3"/>
  <c r="X449" i="3"/>
  <c r="P449" i="3"/>
  <c r="AY456" i="3"/>
  <c r="AI456" i="3"/>
  <c r="S456" i="3"/>
  <c r="BA456" i="3"/>
  <c r="AK456" i="3"/>
  <c r="U456" i="3"/>
  <c r="BF456" i="3"/>
  <c r="AX456" i="3"/>
  <c r="AP456" i="3"/>
  <c r="AH456" i="3"/>
  <c r="Z456" i="3"/>
  <c r="R456" i="3"/>
  <c r="BL458" i="3"/>
  <c r="BK458" i="3"/>
  <c r="BN458" i="3"/>
  <c r="BN459" i="3"/>
  <c r="BL459" i="3"/>
  <c r="BJ459" i="3"/>
  <c r="BK464" i="3"/>
  <c r="AV465" i="3"/>
  <c r="AF465" i="3"/>
  <c r="P465" i="3"/>
  <c r="BK465" i="3" s="1"/>
  <c r="AT465" i="3"/>
  <c r="AD465" i="3"/>
  <c r="N465" i="3"/>
  <c r="BC465" i="3"/>
  <c r="AU465" i="3"/>
  <c r="AM465" i="3"/>
  <c r="AE465" i="3"/>
  <c r="W465" i="3"/>
  <c r="O465" i="3"/>
  <c r="AY472" i="3"/>
  <c r="AI472" i="3"/>
  <c r="S472" i="3"/>
  <c r="BA472" i="3"/>
  <c r="AK472" i="3"/>
  <c r="U472" i="3"/>
  <c r="BF472" i="3"/>
  <c r="AX472" i="3"/>
  <c r="AP472" i="3"/>
  <c r="AH472" i="3"/>
  <c r="Z472" i="3"/>
  <c r="R472" i="3"/>
  <c r="AU481" i="3"/>
  <c r="AE481" i="3"/>
  <c r="O481" i="3"/>
  <c r="AW481" i="3"/>
  <c r="AG481" i="3"/>
  <c r="Q481" i="3"/>
  <c r="BD481" i="3"/>
  <c r="AV481" i="3"/>
  <c r="AN481" i="3"/>
  <c r="AF481" i="3"/>
  <c r="X481" i="3"/>
  <c r="P481" i="3"/>
  <c r="AX488" i="3"/>
  <c r="AH488" i="3"/>
  <c r="R488" i="3"/>
  <c r="AZ488" i="3"/>
  <c r="AJ488" i="3"/>
  <c r="T488" i="3"/>
  <c r="BE488" i="3"/>
  <c r="AW488" i="3"/>
  <c r="AO488" i="3"/>
  <c r="AG488" i="3"/>
  <c r="Y488" i="3"/>
  <c r="Q488" i="3"/>
  <c r="AU497" i="3"/>
  <c r="AE497" i="3"/>
  <c r="O497" i="3"/>
  <c r="AW497" i="3"/>
  <c r="AG497" i="3"/>
  <c r="Q497" i="3"/>
  <c r="BD497" i="3"/>
  <c r="AV497" i="3"/>
  <c r="AN497" i="3"/>
  <c r="AF497" i="3"/>
  <c r="X497" i="3"/>
  <c r="P497" i="3"/>
  <c r="BD504" i="3"/>
  <c r="AV504" i="3"/>
  <c r="AN504" i="3"/>
  <c r="AF504" i="3"/>
  <c r="X504" i="3"/>
  <c r="P504" i="3"/>
  <c r="BM537" i="3"/>
  <c r="BM518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N402" i="3"/>
  <c r="V402" i="3"/>
  <c r="AD402" i="3"/>
  <c r="AL402" i="3"/>
  <c r="AT402" i="3"/>
  <c r="BB402" i="3"/>
  <c r="R402" i="3"/>
  <c r="Z402" i="3"/>
  <c r="AH402" i="3"/>
  <c r="AP402" i="3"/>
  <c r="AX402" i="3"/>
  <c r="BF402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M410" i="3"/>
  <c r="Q410" i="3"/>
  <c r="U410" i="3"/>
  <c r="Y410" i="3"/>
  <c r="AC410" i="3"/>
  <c r="AG410" i="3"/>
  <c r="AK410" i="3"/>
  <c r="AO410" i="3"/>
  <c r="AS410" i="3"/>
  <c r="AW410" i="3"/>
  <c r="BA410" i="3"/>
  <c r="BE410" i="3"/>
  <c r="BI410" i="3"/>
  <c r="S410" i="3"/>
  <c r="AA410" i="3"/>
  <c r="AI410" i="3"/>
  <c r="AQ410" i="3"/>
  <c r="AY410" i="3"/>
  <c r="BG410" i="3"/>
  <c r="O410" i="3"/>
  <c r="W410" i="3"/>
  <c r="AE410" i="3"/>
  <c r="AM410" i="3"/>
  <c r="AU410" i="3"/>
  <c r="BC410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P418" i="3"/>
  <c r="T418" i="3"/>
  <c r="X418" i="3"/>
  <c r="AB418" i="3"/>
  <c r="AF418" i="3"/>
  <c r="AJ418" i="3"/>
  <c r="AN418" i="3"/>
  <c r="AR418" i="3"/>
  <c r="AV418" i="3"/>
  <c r="AZ418" i="3"/>
  <c r="BD418" i="3"/>
  <c r="BH418" i="3"/>
  <c r="R418" i="3"/>
  <c r="Z418" i="3"/>
  <c r="AH418" i="3"/>
  <c r="AP418" i="3"/>
  <c r="AX418" i="3"/>
  <c r="BF418" i="3"/>
  <c r="N418" i="3"/>
  <c r="V418" i="3"/>
  <c r="AD418" i="3"/>
  <c r="AL418" i="3"/>
  <c r="AT418" i="3"/>
  <c r="BB418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P426" i="3"/>
  <c r="T426" i="3"/>
  <c r="X426" i="3"/>
  <c r="AB426" i="3"/>
  <c r="AF426" i="3"/>
  <c r="AJ426" i="3"/>
  <c r="AN426" i="3"/>
  <c r="AR426" i="3"/>
  <c r="AV426" i="3"/>
  <c r="AZ426" i="3"/>
  <c r="BD426" i="3"/>
  <c r="BH426" i="3"/>
  <c r="N426" i="3"/>
  <c r="V426" i="3"/>
  <c r="AD426" i="3"/>
  <c r="AL426" i="3"/>
  <c r="AT426" i="3"/>
  <c r="BB426" i="3"/>
  <c r="R426" i="3"/>
  <c r="Z426" i="3"/>
  <c r="AH426" i="3"/>
  <c r="AP426" i="3"/>
  <c r="AX426" i="3"/>
  <c r="BF426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P434" i="3"/>
  <c r="T434" i="3"/>
  <c r="X434" i="3"/>
  <c r="AB434" i="3"/>
  <c r="AF434" i="3"/>
  <c r="AJ434" i="3"/>
  <c r="AN434" i="3"/>
  <c r="AR434" i="3"/>
  <c r="AV434" i="3"/>
  <c r="AZ434" i="3"/>
  <c r="BD434" i="3"/>
  <c r="BH434" i="3"/>
  <c r="R434" i="3"/>
  <c r="Z434" i="3"/>
  <c r="AH434" i="3"/>
  <c r="AP434" i="3"/>
  <c r="AX434" i="3"/>
  <c r="BF434" i="3"/>
  <c r="N434" i="3"/>
  <c r="V434" i="3"/>
  <c r="AD434" i="3"/>
  <c r="AL434" i="3"/>
  <c r="AT434" i="3"/>
  <c r="BB434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Q442" i="3"/>
  <c r="U442" i="3"/>
  <c r="Y442" i="3"/>
  <c r="AC442" i="3"/>
  <c r="AG442" i="3"/>
  <c r="AK442" i="3"/>
  <c r="AO442" i="3"/>
  <c r="AS442" i="3"/>
  <c r="AW442" i="3"/>
  <c r="BA442" i="3"/>
  <c r="BE442" i="3"/>
  <c r="BI442" i="3"/>
  <c r="O442" i="3"/>
  <c r="S442" i="3"/>
  <c r="W442" i="3"/>
  <c r="AA442" i="3"/>
  <c r="AE442" i="3"/>
  <c r="AI442" i="3"/>
  <c r="AM442" i="3"/>
  <c r="AQ442" i="3"/>
  <c r="AU442" i="3"/>
  <c r="AY442" i="3"/>
  <c r="BC442" i="3"/>
  <c r="BG442" i="3"/>
  <c r="M429" i="3"/>
  <c r="O429" i="3"/>
  <c r="Q429" i="3"/>
  <c r="S429" i="3"/>
  <c r="U429" i="3"/>
  <c r="W429" i="3"/>
  <c r="Y429" i="3"/>
  <c r="AA429" i="3"/>
  <c r="AC429" i="3"/>
  <c r="AE429" i="3"/>
  <c r="AG429" i="3"/>
  <c r="AI429" i="3"/>
  <c r="AK429" i="3"/>
  <c r="AM429" i="3"/>
  <c r="AO429" i="3"/>
  <c r="AQ429" i="3"/>
  <c r="AS429" i="3"/>
  <c r="AU429" i="3"/>
  <c r="AW429" i="3"/>
  <c r="AY429" i="3"/>
  <c r="BA429" i="3"/>
  <c r="BC429" i="3"/>
  <c r="BE429" i="3"/>
  <c r="BG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N429" i="3"/>
  <c r="V429" i="3"/>
  <c r="AD429" i="3"/>
  <c r="AL429" i="3"/>
  <c r="AT429" i="3"/>
  <c r="BB429" i="3"/>
  <c r="R429" i="3"/>
  <c r="Z429" i="3"/>
  <c r="AH429" i="3"/>
  <c r="AP429" i="3"/>
  <c r="AX429" i="3"/>
  <c r="BF429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R437" i="3"/>
  <c r="Z437" i="3"/>
  <c r="AH437" i="3"/>
  <c r="AP437" i="3"/>
  <c r="AX437" i="3"/>
  <c r="BF437" i="3"/>
  <c r="N437" i="3"/>
  <c r="V437" i="3"/>
  <c r="AD437" i="3"/>
  <c r="AL437" i="3"/>
  <c r="AT437" i="3"/>
  <c r="BB437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S400" i="3"/>
  <c r="AA400" i="3"/>
  <c r="AI400" i="3"/>
  <c r="AQ400" i="3"/>
  <c r="AY400" i="3"/>
  <c r="BG400" i="3"/>
  <c r="O400" i="3"/>
  <c r="W400" i="3"/>
  <c r="AE400" i="3"/>
  <c r="AM400" i="3"/>
  <c r="AU400" i="3"/>
  <c r="BC400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O408" i="3"/>
  <c r="W408" i="3"/>
  <c r="AE408" i="3"/>
  <c r="AM408" i="3"/>
  <c r="AU408" i="3"/>
  <c r="BC408" i="3"/>
  <c r="S408" i="3"/>
  <c r="AA408" i="3"/>
  <c r="AI408" i="3"/>
  <c r="AQ408" i="3"/>
  <c r="AY408" i="3"/>
  <c r="BG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16" i="3"/>
  <c r="V416" i="3"/>
  <c r="AD416" i="3"/>
  <c r="AL416" i="3"/>
  <c r="AT416" i="3"/>
  <c r="BB416" i="3"/>
  <c r="R416" i="3"/>
  <c r="Z416" i="3"/>
  <c r="AH416" i="3"/>
  <c r="AP416" i="3"/>
  <c r="AX416" i="3"/>
  <c r="BF416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R440" i="3"/>
  <c r="V440" i="3"/>
  <c r="Z440" i="3"/>
  <c r="AD440" i="3"/>
  <c r="AH440" i="3"/>
  <c r="AL440" i="3"/>
  <c r="AP440" i="3"/>
  <c r="AT440" i="3"/>
  <c r="AX440" i="3"/>
  <c r="BB440" i="3"/>
  <c r="BF440" i="3"/>
  <c r="P440" i="3"/>
  <c r="T440" i="3"/>
  <c r="X440" i="3"/>
  <c r="AB440" i="3"/>
  <c r="AF440" i="3"/>
  <c r="AJ440" i="3"/>
  <c r="AN440" i="3"/>
  <c r="AR440" i="3"/>
  <c r="AV440" i="3"/>
  <c r="AZ440" i="3"/>
  <c r="BD440" i="3"/>
  <c r="BH440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M479" i="3"/>
  <c r="Q479" i="3"/>
  <c r="U479" i="3"/>
  <c r="Y479" i="3"/>
  <c r="AC479" i="3"/>
  <c r="AG479" i="3"/>
  <c r="AK479" i="3"/>
  <c r="AO479" i="3"/>
  <c r="AS479" i="3"/>
  <c r="AW479" i="3"/>
  <c r="BA479" i="3"/>
  <c r="BE479" i="3"/>
  <c r="BI479" i="3"/>
  <c r="O479" i="3"/>
  <c r="S479" i="3"/>
  <c r="W479" i="3"/>
  <c r="AA479" i="3"/>
  <c r="AE479" i="3"/>
  <c r="AI479" i="3"/>
  <c r="AM479" i="3"/>
  <c r="AQ479" i="3"/>
  <c r="AU479" i="3"/>
  <c r="AY479" i="3"/>
  <c r="BC479" i="3"/>
  <c r="BG479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Q495" i="3"/>
  <c r="U495" i="3"/>
  <c r="Y495" i="3"/>
  <c r="AC495" i="3"/>
  <c r="AG495" i="3"/>
  <c r="AK495" i="3"/>
  <c r="AO495" i="3"/>
  <c r="AS495" i="3"/>
  <c r="AW495" i="3"/>
  <c r="BA495" i="3"/>
  <c r="BE495" i="3"/>
  <c r="BI495" i="3"/>
  <c r="O495" i="3"/>
  <c r="S495" i="3"/>
  <c r="W495" i="3"/>
  <c r="AA495" i="3"/>
  <c r="AE495" i="3"/>
  <c r="AI495" i="3"/>
  <c r="AM495" i="3"/>
  <c r="AQ495" i="3"/>
  <c r="AU495" i="3"/>
  <c r="AY495" i="3"/>
  <c r="BC495" i="3"/>
  <c r="BG495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M503" i="3"/>
  <c r="Q503" i="3"/>
  <c r="U503" i="3"/>
  <c r="Y503" i="3"/>
  <c r="AC503" i="3"/>
  <c r="AG503" i="3"/>
  <c r="AK503" i="3"/>
  <c r="AO503" i="3"/>
  <c r="AS503" i="3"/>
  <c r="AW503" i="3"/>
  <c r="BA503" i="3"/>
  <c r="BE503" i="3"/>
  <c r="BI503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P474" i="3"/>
  <c r="T474" i="3"/>
  <c r="X474" i="3"/>
  <c r="AB474" i="3"/>
  <c r="AF474" i="3"/>
  <c r="AJ474" i="3"/>
  <c r="AN474" i="3"/>
  <c r="AR474" i="3"/>
  <c r="AV474" i="3"/>
  <c r="AZ474" i="3"/>
  <c r="BD474" i="3"/>
  <c r="BH474" i="3"/>
  <c r="N474" i="3"/>
  <c r="R474" i="3"/>
  <c r="V474" i="3"/>
  <c r="Z474" i="3"/>
  <c r="AD474" i="3"/>
  <c r="AH474" i="3"/>
  <c r="AL474" i="3"/>
  <c r="AP474" i="3"/>
  <c r="AT474" i="3"/>
  <c r="AX474" i="3"/>
  <c r="BB474" i="3"/>
  <c r="BF474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N482" i="3"/>
  <c r="R482" i="3"/>
  <c r="V482" i="3"/>
  <c r="Z482" i="3"/>
  <c r="AD482" i="3"/>
  <c r="AH482" i="3"/>
  <c r="AL482" i="3"/>
  <c r="AP482" i="3"/>
  <c r="AT482" i="3"/>
  <c r="AX482" i="3"/>
  <c r="BB482" i="3"/>
  <c r="BF482" i="3"/>
  <c r="P482" i="3"/>
  <c r="T482" i="3"/>
  <c r="X482" i="3"/>
  <c r="AB482" i="3"/>
  <c r="AF482" i="3"/>
  <c r="AJ482" i="3"/>
  <c r="AN482" i="3"/>
  <c r="AR482" i="3"/>
  <c r="AV482" i="3"/>
  <c r="AZ482" i="3"/>
  <c r="BD482" i="3"/>
  <c r="BH482" i="3"/>
  <c r="M490" i="3"/>
  <c r="O490" i="3"/>
  <c r="Q490" i="3"/>
  <c r="S490" i="3"/>
  <c r="U490" i="3"/>
  <c r="W490" i="3"/>
  <c r="Y490" i="3"/>
  <c r="AA490" i="3"/>
  <c r="AC490" i="3"/>
  <c r="AE490" i="3"/>
  <c r="AG490" i="3"/>
  <c r="AI490" i="3"/>
  <c r="AK490" i="3"/>
  <c r="AM490" i="3"/>
  <c r="AO490" i="3"/>
  <c r="AQ490" i="3"/>
  <c r="AS490" i="3"/>
  <c r="AU490" i="3"/>
  <c r="AW490" i="3"/>
  <c r="AY490" i="3"/>
  <c r="BA490" i="3"/>
  <c r="BC490" i="3"/>
  <c r="BE490" i="3"/>
  <c r="BG490" i="3"/>
  <c r="BI490" i="3"/>
  <c r="P490" i="3"/>
  <c r="T490" i="3"/>
  <c r="X490" i="3"/>
  <c r="AB490" i="3"/>
  <c r="AF490" i="3"/>
  <c r="AJ490" i="3"/>
  <c r="AN490" i="3"/>
  <c r="AR490" i="3"/>
  <c r="AV490" i="3"/>
  <c r="AZ490" i="3"/>
  <c r="BD490" i="3"/>
  <c r="BH490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O498" i="3"/>
  <c r="S498" i="3"/>
  <c r="W498" i="3"/>
  <c r="AA498" i="3"/>
  <c r="AE498" i="3"/>
  <c r="AI498" i="3"/>
  <c r="AM498" i="3"/>
  <c r="AQ498" i="3"/>
  <c r="AU498" i="3"/>
  <c r="AY498" i="3"/>
  <c r="BC498" i="3"/>
  <c r="BG498" i="3"/>
  <c r="M498" i="3"/>
  <c r="Q498" i="3"/>
  <c r="U498" i="3"/>
  <c r="Y498" i="3"/>
  <c r="AC498" i="3"/>
  <c r="AG498" i="3"/>
  <c r="AK498" i="3"/>
  <c r="AO498" i="3"/>
  <c r="AS498" i="3"/>
  <c r="AW498" i="3"/>
  <c r="BA498" i="3"/>
  <c r="BE498" i="3"/>
  <c r="BI498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Q506" i="3"/>
  <c r="U506" i="3"/>
  <c r="Y506" i="3"/>
  <c r="AC506" i="3"/>
  <c r="AG506" i="3"/>
  <c r="AK506" i="3"/>
  <c r="AO506" i="3"/>
  <c r="AS506" i="3"/>
  <c r="AW506" i="3"/>
  <c r="BA506" i="3"/>
  <c r="BE506" i="3"/>
  <c r="BI506" i="3"/>
  <c r="O506" i="3"/>
  <c r="S506" i="3"/>
  <c r="W506" i="3"/>
  <c r="AA506" i="3"/>
  <c r="AE506" i="3"/>
  <c r="AI506" i="3"/>
  <c r="AM506" i="3"/>
  <c r="AQ506" i="3"/>
  <c r="AU506" i="3"/>
  <c r="AY506" i="3"/>
  <c r="BC506" i="3"/>
  <c r="BG506" i="3"/>
  <c r="BL518" i="3"/>
  <c r="BM520" i="3"/>
  <c r="BL525" i="3"/>
  <c r="BJ539" i="3"/>
  <c r="BN362" i="3"/>
  <c r="BK362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P364" i="3"/>
  <c r="T364" i="3"/>
  <c r="X364" i="3"/>
  <c r="AB364" i="3"/>
  <c r="AF364" i="3"/>
  <c r="AJ364" i="3"/>
  <c r="AN364" i="3"/>
  <c r="AR364" i="3"/>
  <c r="AV364" i="3"/>
  <c r="AZ364" i="3"/>
  <c r="BD364" i="3"/>
  <c r="BH364" i="3"/>
  <c r="R364" i="3"/>
  <c r="Z364" i="3"/>
  <c r="AH364" i="3"/>
  <c r="AP364" i="3"/>
  <c r="AX364" i="3"/>
  <c r="BF364" i="3"/>
  <c r="V364" i="3"/>
  <c r="AL364" i="3"/>
  <c r="BB364" i="3"/>
  <c r="N364" i="3"/>
  <c r="AT364" i="3"/>
  <c r="AD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W371" i="3"/>
  <c r="AE371" i="3"/>
  <c r="AM371" i="3"/>
  <c r="AU371" i="3"/>
  <c r="BC371" i="3"/>
  <c r="AA371" i="3"/>
  <c r="AQ371" i="3"/>
  <c r="BG371" i="3"/>
  <c r="S371" i="3"/>
  <c r="AI371" i="3"/>
  <c r="AY371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O373" i="3"/>
  <c r="S373" i="3"/>
  <c r="W373" i="3"/>
  <c r="AA373" i="3"/>
  <c r="AE373" i="3"/>
  <c r="AI373" i="3"/>
  <c r="AM373" i="3"/>
  <c r="AQ373" i="3"/>
  <c r="AU373" i="3"/>
  <c r="AY373" i="3"/>
  <c r="BC373" i="3"/>
  <c r="BG373" i="3"/>
  <c r="Q373" i="3"/>
  <c r="Y373" i="3"/>
  <c r="AG373" i="3"/>
  <c r="AO373" i="3"/>
  <c r="AW373" i="3"/>
  <c r="BE373" i="3"/>
  <c r="U373" i="3"/>
  <c r="AK373" i="3"/>
  <c r="BA373" i="3"/>
  <c r="M373" i="3"/>
  <c r="AC373" i="3"/>
  <c r="AS373" i="3"/>
  <c r="BI373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X376" i="3"/>
  <c r="AF376" i="3"/>
  <c r="AN376" i="3"/>
  <c r="AV376" i="3"/>
  <c r="BD376" i="3"/>
  <c r="AB376" i="3"/>
  <c r="AR376" i="3"/>
  <c r="BH376" i="3"/>
  <c r="T376" i="3"/>
  <c r="AJ376" i="3"/>
  <c r="AZ376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P381" i="3"/>
  <c r="X381" i="3"/>
  <c r="AF381" i="3"/>
  <c r="AN381" i="3"/>
  <c r="AV381" i="3"/>
  <c r="BD381" i="3"/>
  <c r="T381" i="3"/>
  <c r="AB381" i="3"/>
  <c r="AJ381" i="3"/>
  <c r="AR381" i="3"/>
  <c r="AZ381" i="3"/>
  <c r="BH381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X384" i="3"/>
  <c r="AF384" i="3"/>
  <c r="AN384" i="3"/>
  <c r="AV384" i="3"/>
  <c r="BD384" i="3"/>
  <c r="T384" i="3"/>
  <c r="AB384" i="3"/>
  <c r="AJ384" i="3"/>
  <c r="AR384" i="3"/>
  <c r="AZ384" i="3"/>
  <c r="BH384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O389" i="3"/>
  <c r="S389" i="3"/>
  <c r="W389" i="3"/>
  <c r="AA389" i="3"/>
  <c r="AE389" i="3"/>
  <c r="AI389" i="3"/>
  <c r="AM389" i="3"/>
  <c r="AQ389" i="3"/>
  <c r="AU389" i="3"/>
  <c r="AY389" i="3"/>
  <c r="BC389" i="3"/>
  <c r="BG389" i="3"/>
  <c r="Q389" i="3"/>
  <c r="Y389" i="3"/>
  <c r="AG389" i="3"/>
  <c r="AO389" i="3"/>
  <c r="AW389" i="3"/>
  <c r="BE389" i="3"/>
  <c r="M389" i="3"/>
  <c r="U389" i="3"/>
  <c r="AC389" i="3"/>
  <c r="AK389" i="3"/>
  <c r="AS389" i="3"/>
  <c r="BA389" i="3"/>
  <c r="BI389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O392" i="3"/>
  <c r="S392" i="3"/>
  <c r="W392" i="3"/>
  <c r="AA392" i="3"/>
  <c r="AE392" i="3"/>
  <c r="AI392" i="3"/>
  <c r="AM392" i="3"/>
  <c r="AQ392" i="3"/>
  <c r="AU392" i="3"/>
  <c r="AY392" i="3"/>
  <c r="BC392" i="3"/>
  <c r="BG392" i="3"/>
  <c r="Q392" i="3"/>
  <c r="Y392" i="3"/>
  <c r="AG392" i="3"/>
  <c r="AO392" i="3"/>
  <c r="AW392" i="3"/>
  <c r="BE392" i="3"/>
  <c r="M392" i="3"/>
  <c r="U392" i="3"/>
  <c r="AC392" i="3"/>
  <c r="AK392" i="3"/>
  <c r="AS392" i="3"/>
  <c r="BA392" i="3"/>
  <c r="BI392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R397" i="3"/>
  <c r="V397" i="3"/>
  <c r="Z397" i="3"/>
  <c r="AD397" i="3"/>
  <c r="AH397" i="3"/>
  <c r="AL397" i="3"/>
  <c r="AP397" i="3"/>
  <c r="AT397" i="3"/>
  <c r="AX397" i="3"/>
  <c r="BB397" i="3"/>
  <c r="BF397" i="3"/>
  <c r="P397" i="3"/>
  <c r="X397" i="3"/>
  <c r="AF397" i="3"/>
  <c r="AN397" i="3"/>
  <c r="AV397" i="3"/>
  <c r="BD397" i="3"/>
  <c r="T397" i="3"/>
  <c r="AB397" i="3"/>
  <c r="AJ397" i="3"/>
  <c r="AR397" i="3"/>
  <c r="AZ397" i="3"/>
  <c r="BH397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1" i="3"/>
  <c r="R401" i="3"/>
  <c r="V401" i="3"/>
  <c r="Z401" i="3"/>
  <c r="AD401" i="3"/>
  <c r="AH401" i="3"/>
  <c r="AL401" i="3"/>
  <c r="AP401" i="3"/>
  <c r="AT401" i="3"/>
  <c r="AX401" i="3"/>
  <c r="BB401" i="3"/>
  <c r="BF401" i="3"/>
  <c r="P401" i="3"/>
  <c r="X401" i="3"/>
  <c r="AF401" i="3"/>
  <c r="AN401" i="3"/>
  <c r="AV401" i="3"/>
  <c r="BD401" i="3"/>
  <c r="T401" i="3"/>
  <c r="AB401" i="3"/>
  <c r="AJ401" i="3"/>
  <c r="AR401" i="3"/>
  <c r="AZ401" i="3"/>
  <c r="BH401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N405" i="3"/>
  <c r="V405" i="3"/>
  <c r="AD405" i="3"/>
  <c r="AL405" i="3"/>
  <c r="AT405" i="3"/>
  <c r="BB405" i="3"/>
  <c r="R405" i="3"/>
  <c r="Z405" i="3"/>
  <c r="AH405" i="3"/>
  <c r="AP405" i="3"/>
  <c r="AX405" i="3"/>
  <c r="BF405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T409" i="3"/>
  <c r="AB409" i="3"/>
  <c r="AJ409" i="3"/>
  <c r="AR409" i="3"/>
  <c r="AZ409" i="3"/>
  <c r="BH409" i="3"/>
  <c r="P409" i="3"/>
  <c r="X409" i="3"/>
  <c r="AF409" i="3"/>
  <c r="AN409" i="3"/>
  <c r="AV409" i="3"/>
  <c r="BD409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15" i="3"/>
  <c r="Q415" i="3"/>
  <c r="U415" i="3"/>
  <c r="Y415" i="3"/>
  <c r="AC415" i="3"/>
  <c r="AG415" i="3"/>
  <c r="AK415" i="3"/>
  <c r="AO415" i="3"/>
  <c r="AS415" i="3"/>
  <c r="AW415" i="3"/>
  <c r="BA415" i="3"/>
  <c r="BE415" i="3"/>
  <c r="BI415" i="3"/>
  <c r="O415" i="3"/>
  <c r="W415" i="3"/>
  <c r="AE415" i="3"/>
  <c r="AM415" i="3"/>
  <c r="AU415" i="3"/>
  <c r="BC415" i="3"/>
  <c r="S415" i="3"/>
  <c r="AA415" i="3"/>
  <c r="AI415" i="3"/>
  <c r="AQ415" i="3"/>
  <c r="AY415" i="3"/>
  <c r="BG415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R417" i="3"/>
  <c r="V417" i="3"/>
  <c r="Z417" i="3"/>
  <c r="AD417" i="3"/>
  <c r="AH417" i="3"/>
  <c r="AL417" i="3"/>
  <c r="AP417" i="3"/>
  <c r="AT417" i="3"/>
  <c r="AX417" i="3"/>
  <c r="BB417" i="3"/>
  <c r="BF417" i="3"/>
  <c r="T417" i="3"/>
  <c r="AB417" i="3"/>
  <c r="AJ417" i="3"/>
  <c r="AR417" i="3"/>
  <c r="AZ417" i="3"/>
  <c r="BH417" i="3"/>
  <c r="P417" i="3"/>
  <c r="X417" i="3"/>
  <c r="AF417" i="3"/>
  <c r="AN417" i="3"/>
  <c r="AV417" i="3"/>
  <c r="BD417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O431" i="3"/>
  <c r="S431" i="3"/>
  <c r="W431" i="3"/>
  <c r="AA431" i="3"/>
  <c r="AE431" i="3"/>
  <c r="AI431" i="3"/>
  <c r="AM431" i="3"/>
  <c r="AQ431" i="3"/>
  <c r="AU431" i="3"/>
  <c r="AY431" i="3"/>
  <c r="BC431" i="3"/>
  <c r="BG431" i="3"/>
  <c r="Q431" i="3"/>
  <c r="Y431" i="3"/>
  <c r="AG431" i="3"/>
  <c r="AO431" i="3"/>
  <c r="AW431" i="3"/>
  <c r="BE431" i="3"/>
  <c r="M431" i="3"/>
  <c r="U431" i="3"/>
  <c r="AC431" i="3"/>
  <c r="AK431" i="3"/>
  <c r="AS431" i="3"/>
  <c r="BA431" i="3"/>
  <c r="BI431" i="3"/>
  <c r="N439" i="3"/>
  <c r="P439" i="3"/>
  <c r="R439" i="3"/>
  <c r="T439" i="3"/>
  <c r="V439" i="3"/>
  <c r="X439" i="3"/>
  <c r="Z439" i="3"/>
  <c r="O439" i="3"/>
  <c r="S439" i="3"/>
  <c r="W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39" i="3"/>
  <c r="U439" i="3"/>
  <c r="AB439" i="3"/>
  <c r="AF439" i="3"/>
  <c r="AJ439" i="3"/>
  <c r="AN439" i="3"/>
  <c r="AR439" i="3"/>
  <c r="AV439" i="3"/>
  <c r="AZ439" i="3"/>
  <c r="BD439" i="3"/>
  <c r="BH439" i="3"/>
  <c r="Q439" i="3"/>
  <c r="Y439" i="3"/>
  <c r="AD439" i="3"/>
  <c r="AH439" i="3"/>
  <c r="AL439" i="3"/>
  <c r="AP439" i="3"/>
  <c r="AT439" i="3"/>
  <c r="AX439" i="3"/>
  <c r="BB439" i="3"/>
  <c r="BF439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O445" i="3"/>
  <c r="S445" i="3"/>
  <c r="W445" i="3"/>
  <c r="AA445" i="3"/>
  <c r="AE445" i="3"/>
  <c r="AI445" i="3"/>
  <c r="AM445" i="3"/>
  <c r="AQ445" i="3"/>
  <c r="AU445" i="3"/>
  <c r="AY445" i="3"/>
  <c r="BC445" i="3"/>
  <c r="BG445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N452" i="3"/>
  <c r="R452" i="3"/>
  <c r="V452" i="3"/>
  <c r="Z452" i="3"/>
  <c r="AD452" i="3"/>
  <c r="AH452" i="3"/>
  <c r="AL452" i="3"/>
  <c r="AP452" i="3"/>
  <c r="AT452" i="3"/>
  <c r="AX452" i="3"/>
  <c r="BB452" i="3"/>
  <c r="BF452" i="3"/>
  <c r="P452" i="3"/>
  <c r="T452" i="3"/>
  <c r="X452" i="3"/>
  <c r="AB452" i="3"/>
  <c r="AF452" i="3"/>
  <c r="AJ452" i="3"/>
  <c r="AN452" i="3"/>
  <c r="AR452" i="3"/>
  <c r="AV452" i="3"/>
  <c r="AZ452" i="3"/>
  <c r="BD452" i="3"/>
  <c r="BH452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R454" i="3"/>
  <c r="V454" i="3"/>
  <c r="Z454" i="3"/>
  <c r="AD454" i="3"/>
  <c r="AH454" i="3"/>
  <c r="AL454" i="3"/>
  <c r="AP454" i="3"/>
  <c r="AT454" i="3"/>
  <c r="AX454" i="3"/>
  <c r="BB454" i="3"/>
  <c r="BF454" i="3"/>
  <c r="P454" i="3"/>
  <c r="T454" i="3"/>
  <c r="X454" i="3"/>
  <c r="AB454" i="3"/>
  <c r="AF454" i="3"/>
  <c r="AJ454" i="3"/>
  <c r="AN454" i="3"/>
  <c r="AR454" i="3"/>
  <c r="AV454" i="3"/>
  <c r="AZ454" i="3"/>
  <c r="BD454" i="3"/>
  <c r="BH454" i="3"/>
  <c r="N455" i="3"/>
  <c r="P455" i="3"/>
  <c r="R455" i="3"/>
  <c r="T455" i="3"/>
  <c r="V455" i="3"/>
  <c r="X455" i="3"/>
  <c r="Z455" i="3"/>
  <c r="AB455" i="3"/>
  <c r="AD455" i="3"/>
  <c r="AF455" i="3"/>
  <c r="AH455" i="3"/>
  <c r="AJ455" i="3"/>
  <c r="AL455" i="3"/>
  <c r="AN455" i="3"/>
  <c r="AP455" i="3"/>
  <c r="AR455" i="3"/>
  <c r="AT455" i="3"/>
  <c r="AV455" i="3"/>
  <c r="AX455" i="3"/>
  <c r="AZ455" i="3"/>
  <c r="BB455" i="3"/>
  <c r="BD455" i="3"/>
  <c r="BF455" i="3"/>
  <c r="BH455" i="3"/>
  <c r="O455" i="3"/>
  <c r="S455" i="3"/>
  <c r="W455" i="3"/>
  <c r="AA455" i="3"/>
  <c r="AE455" i="3"/>
  <c r="AI455" i="3"/>
  <c r="AM455" i="3"/>
  <c r="AQ455" i="3"/>
  <c r="AU455" i="3"/>
  <c r="AY455" i="3"/>
  <c r="BC455" i="3"/>
  <c r="BG455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P461" i="3"/>
  <c r="T461" i="3"/>
  <c r="X461" i="3"/>
  <c r="AB461" i="3"/>
  <c r="AF461" i="3"/>
  <c r="AJ461" i="3"/>
  <c r="AN461" i="3"/>
  <c r="AR461" i="3"/>
  <c r="AV461" i="3"/>
  <c r="AZ461" i="3"/>
  <c r="BD461" i="3"/>
  <c r="BH461" i="3"/>
  <c r="N461" i="3"/>
  <c r="R461" i="3"/>
  <c r="V461" i="3"/>
  <c r="Z461" i="3"/>
  <c r="AD461" i="3"/>
  <c r="AH461" i="3"/>
  <c r="AL461" i="3"/>
  <c r="AP461" i="3"/>
  <c r="AT461" i="3"/>
  <c r="AX461" i="3"/>
  <c r="BB461" i="3"/>
  <c r="BF461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P468" i="3"/>
  <c r="T468" i="3"/>
  <c r="X468" i="3"/>
  <c r="AB468" i="3"/>
  <c r="AF468" i="3"/>
  <c r="AJ468" i="3"/>
  <c r="AN468" i="3"/>
  <c r="AR468" i="3"/>
  <c r="AV468" i="3"/>
  <c r="AZ468" i="3"/>
  <c r="BD468" i="3"/>
  <c r="BH468" i="3"/>
  <c r="N468" i="3"/>
  <c r="R468" i="3"/>
  <c r="V468" i="3"/>
  <c r="Z468" i="3"/>
  <c r="AD468" i="3"/>
  <c r="AH468" i="3"/>
  <c r="AL468" i="3"/>
  <c r="AP468" i="3"/>
  <c r="AT468" i="3"/>
  <c r="AX468" i="3"/>
  <c r="BB468" i="3"/>
  <c r="BF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P470" i="3"/>
  <c r="T470" i="3"/>
  <c r="X470" i="3"/>
  <c r="AB470" i="3"/>
  <c r="AF470" i="3"/>
  <c r="AJ470" i="3"/>
  <c r="AN470" i="3"/>
  <c r="AR470" i="3"/>
  <c r="AV470" i="3"/>
  <c r="AZ470" i="3"/>
  <c r="BD470" i="3"/>
  <c r="BH470" i="3"/>
  <c r="N470" i="3"/>
  <c r="R470" i="3"/>
  <c r="V470" i="3"/>
  <c r="Z470" i="3"/>
  <c r="AD470" i="3"/>
  <c r="AH470" i="3"/>
  <c r="AL470" i="3"/>
  <c r="AP470" i="3"/>
  <c r="AT470" i="3"/>
  <c r="AX470" i="3"/>
  <c r="BB470" i="3"/>
  <c r="BF470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R471" i="3"/>
  <c r="V471" i="3"/>
  <c r="Z471" i="3"/>
  <c r="AD471" i="3"/>
  <c r="AH471" i="3"/>
  <c r="AL471" i="3"/>
  <c r="AP471" i="3"/>
  <c r="AT471" i="3"/>
  <c r="AX471" i="3"/>
  <c r="BB471" i="3"/>
  <c r="BF471" i="3"/>
  <c r="P471" i="3"/>
  <c r="T471" i="3"/>
  <c r="X471" i="3"/>
  <c r="AB471" i="3"/>
  <c r="AF471" i="3"/>
  <c r="AJ471" i="3"/>
  <c r="AN471" i="3"/>
  <c r="AR471" i="3"/>
  <c r="AV471" i="3"/>
  <c r="AZ471" i="3"/>
  <c r="BD471" i="3"/>
  <c r="BH471" i="3"/>
  <c r="M477" i="3"/>
  <c r="O477" i="3"/>
  <c r="Q477" i="3"/>
  <c r="S477" i="3"/>
  <c r="U477" i="3"/>
  <c r="W477" i="3"/>
  <c r="Y477" i="3"/>
  <c r="AA477" i="3"/>
  <c r="AC477" i="3"/>
  <c r="AE477" i="3"/>
  <c r="AG477" i="3"/>
  <c r="AI477" i="3"/>
  <c r="AK477" i="3"/>
  <c r="AM477" i="3"/>
  <c r="AO477" i="3"/>
  <c r="AQ477" i="3"/>
  <c r="AS477" i="3"/>
  <c r="AU477" i="3"/>
  <c r="AW477" i="3"/>
  <c r="AY477" i="3"/>
  <c r="BA477" i="3"/>
  <c r="BC477" i="3"/>
  <c r="BE477" i="3"/>
  <c r="BG477" i="3"/>
  <c r="BI477" i="3"/>
  <c r="N477" i="3"/>
  <c r="R477" i="3"/>
  <c r="V477" i="3"/>
  <c r="Z477" i="3"/>
  <c r="AD477" i="3"/>
  <c r="AH477" i="3"/>
  <c r="AL477" i="3"/>
  <c r="AP477" i="3"/>
  <c r="AT477" i="3"/>
  <c r="AX477" i="3"/>
  <c r="BB477" i="3"/>
  <c r="BF477" i="3"/>
  <c r="P477" i="3"/>
  <c r="T477" i="3"/>
  <c r="X477" i="3"/>
  <c r="AB477" i="3"/>
  <c r="AF477" i="3"/>
  <c r="AJ477" i="3"/>
  <c r="AN477" i="3"/>
  <c r="AR477" i="3"/>
  <c r="AV477" i="3"/>
  <c r="AZ477" i="3"/>
  <c r="BD477" i="3"/>
  <c r="BH477" i="3"/>
  <c r="N484" i="3"/>
  <c r="P484" i="3"/>
  <c r="R484" i="3"/>
  <c r="T484" i="3"/>
  <c r="V484" i="3"/>
  <c r="X484" i="3"/>
  <c r="Z484" i="3"/>
  <c r="AB484" i="3"/>
  <c r="AD484" i="3"/>
  <c r="AF484" i="3"/>
  <c r="AH484" i="3"/>
  <c r="AJ484" i="3"/>
  <c r="AL484" i="3"/>
  <c r="AN484" i="3"/>
  <c r="AP484" i="3"/>
  <c r="AR484" i="3"/>
  <c r="AT484" i="3"/>
  <c r="AV484" i="3"/>
  <c r="AX484" i="3"/>
  <c r="AZ484" i="3"/>
  <c r="BB484" i="3"/>
  <c r="BD484" i="3"/>
  <c r="BF484" i="3"/>
  <c r="BH484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I484" i="3"/>
  <c r="O484" i="3"/>
  <c r="S484" i="3"/>
  <c r="W484" i="3"/>
  <c r="AA484" i="3"/>
  <c r="AE484" i="3"/>
  <c r="AI484" i="3"/>
  <c r="AM484" i="3"/>
  <c r="AQ484" i="3"/>
  <c r="AU484" i="3"/>
  <c r="AY484" i="3"/>
  <c r="BC484" i="3"/>
  <c r="BG484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Q493" i="3"/>
  <c r="U493" i="3"/>
  <c r="Y493" i="3"/>
  <c r="AC493" i="3"/>
  <c r="AG493" i="3"/>
  <c r="AK493" i="3"/>
  <c r="AO493" i="3"/>
  <c r="AS493" i="3"/>
  <c r="AW493" i="3"/>
  <c r="BA493" i="3"/>
  <c r="BE493" i="3"/>
  <c r="BI493" i="3"/>
  <c r="O493" i="3"/>
  <c r="S493" i="3"/>
  <c r="W493" i="3"/>
  <c r="AA493" i="3"/>
  <c r="AE493" i="3"/>
  <c r="AI493" i="3"/>
  <c r="AM493" i="3"/>
  <c r="AQ493" i="3"/>
  <c r="AU493" i="3"/>
  <c r="AY493" i="3"/>
  <c r="BC493" i="3"/>
  <c r="BG493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O500" i="3"/>
  <c r="S500" i="3"/>
  <c r="W500" i="3"/>
  <c r="AA500" i="3"/>
  <c r="AE500" i="3"/>
  <c r="AI500" i="3"/>
  <c r="M500" i="3"/>
  <c r="Q500" i="3"/>
  <c r="U500" i="3"/>
  <c r="Y500" i="3"/>
  <c r="AC500" i="3"/>
  <c r="AG500" i="3"/>
  <c r="AK500" i="3"/>
  <c r="AO500" i="3"/>
  <c r="AS500" i="3"/>
  <c r="AW500" i="3"/>
  <c r="BA500" i="3"/>
  <c r="BE500" i="3"/>
  <c r="BI500" i="3"/>
  <c r="AM500" i="3"/>
  <c r="AQ500" i="3"/>
  <c r="AU500" i="3"/>
  <c r="AY500" i="3"/>
  <c r="BC500" i="3"/>
  <c r="BG500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R509" i="3"/>
  <c r="V509" i="3"/>
  <c r="Z509" i="3"/>
  <c r="AD509" i="3"/>
  <c r="AH509" i="3"/>
  <c r="AL509" i="3"/>
  <c r="AP509" i="3"/>
  <c r="AT509" i="3"/>
  <c r="AX509" i="3"/>
  <c r="BB509" i="3"/>
  <c r="BF509" i="3"/>
  <c r="P509" i="3"/>
  <c r="T509" i="3"/>
  <c r="X509" i="3"/>
  <c r="AB509" i="3"/>
  <c r="AF509" i="3"/>
  <c r="AJ509" i="3"/>
  <c r="AN509" i="3"/>
  <c r="AR509" i="3"/>
  <c r="AV509" i="3"/>
  <c r="AZ509" i="3"/>
  <c r="BD509" i="3"/>
  <c r="BH509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Q511" i="3"/>
  <c r="U511" i="3"/>
  <c r="Y511" i="3"/>
  <c r="AC511" i="3"/>
  <c r="AG511" i="3"/>
  <c r="AK511" i="3"/>
  <c r="AO511" i="3"/>
  <c r="AS511" i="3"/>
  <c r="AW511" i="3"/>
  <c r="BA511" i="3"/>
  <c r="BE511" i="3"/>
  <c r="BI511" i="3"/>
  <c r="O511" i="3"/>
  <c r="S511" i="3"/>
  <c r="W511" i="3"/>
  <c r="AA511" i="3"/>
  <c r="AE511" i="3"/>
  <c r="AI511" i="3"/>
  <c r="AM511" i="3"/>
  <c r="AQ511" i="3"/>
  <c r="AU511" i="3"/>
  <c r="AY511" i="3"/>
  <c r="BC511" i="3"/>
  <c r="BG511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P515" i="3"/>
  <c r="T515" i="3"/>
  <c r="X515" i="3"/>
  <c r="AB515" i="3"/>
  <c r="AF515" i="3"/>
  <c r="AJ515" i="3"/>
  <c r="AN515" i="3"/>
  <c r="AR515" i="3"/>
  <c r="AV515" i="3"/>
  <c r="AZ515" i="3"/>
  <c r="BD515" i="3"/>
  <c r="BH515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Q505" i="3"/>
  <c r="Y505" i="3"/>
  <c r="AG505" i="3"/>
  <c r="AO505" i="3"/>
  <c r="AW505" i="3"/>
  <c r="BE505" i="3"/>
  <c r="BN517" i="3"/>
  <c r="BJ517" i="3"/>
  <c r="BJ520" i="3"/>
  <c r="BL523" i="3"/>
  <c r="BM524" i="3"/>
  <c r="BK526" i="3"/>
  <c r="BN526" i="3"/>
  <c r="BJ526" i="3"/>
  <c r="BM526" i="3"/>
  <c r="BL533" i="3"/>
  <c r="BM533" i="3"/>
  <c r="BN534" i="3"/>
  <c r="BK534" i="3"/>
  <c r="BJ534" i="3"/>
  <c r="W366" i="3"/>
  <c r="AU366" i="3"/>
  <c r="O366" i="3"/>
  <c r="AY366" i="3"/>
  <c r="AI366" i="3"/>
  <c r="S366" i="3"/>
  <c r="BE366" i="3"/>
  <c r="AW366" i="3"/>
  <c r="AO366" i="3"/>
  <c r="AG366" i="3"/>
  <c r="Y366" i="3"/>
  <c r="Q366" i="3"/>
  <c r="BH366" i="3"/>
  <c r="BD366" i="3"/>
  <c r="AZ366" i="3"/>
  <c r="AV366" i="3"/>
  <c r="AR366" i="3"/>
  <c r="AN366" i="3"/>
  <c r="AJ366" i="3"/>
  <c r="AF366" i="3"/>
  <c r="AB366" i="3"/>
  <c r="X366" i="3"/>
  <c r="T366" i="3"/>
  <c r="AQ368" i="3"/>
  <c r="AY368" i="3"/>
  <c r="BC368" i="3"/>
  <c r="AM368" i="3"/>
  <c r="BI368" i="3"/>
  <c r="BA368" i="3"/>
  <c r="AS368" i="3"/>
  <c r="AK368" i="3"/>
  <c r="U368" i="3"/>
  <c r="BH368" i="3"/>
  <c r="BD368" i="3"/>
  <c r="AZ368" i="3"/>
  <c r="AV368" i="3"/>
  <c r="AR368" i="3"/>
  <c r="AN368" i="3"/>
  <c r="AI368" i="3"/>
  <c r="AA368" i="3"/>
  <c r="S368" i="3"/>
  <c r="AJ368" i="3"/>
  <c r="AF368" i="3"/>
  <c r="AB368" i="3"/>
  <c r="X368" i="3"/>
  <c r="T368" i="3"/>
  <c r="BL369" i="3"/>
  <c r="BJ369" i="3"/>
  <c r="BK369" i="3"/>
  <c r="BM375" i="3"/>
  <c r="AZ378" i="3"/>
  <c r="AE378" i="3"/>
  <c r="BD378" i="3"/>
  <c r="AM378" i="3"/>
  <c r="BF378" i="3"/>
  <c r="AX378" i="3"/>
  <c r="AP378" i="3"/>
  <c r="AA378" i="3"/>
  <c r="BI378" i="3"/>
  <c r="BE378" i="3"/>
  <c r="BA378" i="3"/>
  <c r="AW378" i="3"/>
  <c r="AS378" i="3"/>
  <c r="AO378" i="3"/>
  <c r="AG378" i="3"/>
  <c r="Y378" i="3"/>
  <c r="Q378" i="3"/>
  <c r="AN378" i="3"/>
  <c r="AJ378" i="3"/>
  <c r="AF378" i="3"/>
  <c r="AB378" i="3"/>
  <c r="X378" i="3"/>
  <c r="T378" i="3"/>
  <c r="BL379" i="3"/>
  <c r="BK379" i="3"/>
  <c r="BM383" i="3"/>
  <c r="BA386" i="3"/>
  <c r="AK386" i="3"/>
  <c r="U386" i="3"/>
  <c r="BE386" i="3"/>
  <c r="AO386" i="3"/>
  <c r="Y386" i="3"/>
  <c r="BG386" i="3"/>
  <c r="AY386" i="3"/>
  <c r="AQ386" i="3"/>
  <c r="AI386" i="3"/>
  <c r="AA386" i="3"/>
  <c r="S386" i="3"/>
  <c r="BH386" i="3"/>
  <c r="BD386" i="3"/>
  <c r="AZ386" i="3"/>
  <c r="AV386" i="3"/>
  <c r="AR386" i="3"/>
  <c r="AN386" i="3"/>
  <c r="AJ386" i="3"/>
  <c r="AF386" i="3"/>
  <c r="AB386" i="3"/>
  <c r="X386" i="3"/>
  <c r="T386" i="3"/>
  <c r="BL387" i="3"/>
  <c r="BJ387" i="3"/>
  <c r="BK387" i="3"/>
  <c r="BM391" i="3"/>
  <c r="BJ391" i="3"/>
  <c r="AU394" i="3"/>
  <c r="AE394" i="3"/>
  <c r="O394" i="3"/>
  <c r="AY394" i="3"/>
  <c r="AI394" i="3"/>
  <c r="S394" i="3"/>
  <c r="BE394" i="3"/>
  <c r="AW394" i="3"/>
  <c r="AO394" i="3"/>
  <c r="AG394" i="3"/>
  <c r="Y394" i="3"/>
  <c r="Q394" i="3"/>
  <c r="BH394" i="3"/>
  <c r="BD394" i="3"/>
  <c r="AZ394" i="3"/>
  <c r="AV394" i="3"/>
  <c r="AR394" i="3"/>
  <c r="AN394" i="3"/>
  <c r="AJ394" i="3"/>
  <c r="AF394" i="3"/>
  <c r="AB394" i="3"/>
  <c r="X394" i="3"/>
  <c r="T394" i="3"/>
  <c r="BK395" i="3"/>
  <c r="BJ399" i="3"/>
  <c r="BM399" i="3"/>
  <c r="BK403" i="3"/>
  <c r="BK407" i="3"/>
  <c r="BJ407" i="3"/>
  <c r="BL407" i="3"/>
  <c r="BM411" i="3"/>
  <c r="BL413" i="3"/>
  <c r="BM419" i="3"/>
  <c r="BL419" i="3"/>
  <c r="BJ419" i="3"/>
  <c r="BN419" i="3"/>
  <c r="BJ421" i="3"/>
  <c r="BA428" i="3"/>
  <c r="AK428" i="3"/>
  <c r="U428" i="3"/>
  <c r="BE428" i="3"/>
  <c r="AO428" i="3"/>
  <c r="Y428" i="3"/>
  <c r="BG428" i="3"/>
  <c r="AY428" i="3"/>
  <c r="AQ428" i="3"/>
  <c r="AI428" i="3"/>
  <c r="AA428" i="3"/>
  <c r="S428" i="3"/>
  <c r="BH428" i="3"/>
  <c r="BD428" i="3"/>
  <c r="AZ428" i="3"/>
  <c r="AV428" i="3"/>
  <c r="AR428" i="3"/>
  <c r="AN428" i="3"/>
  <c r="AJ428" i="3"/>
  <c r="AF428" i="3"/>
  <c r="AB428" i="3"/>
  <c r="X428" i="3"/>
  <c r="T428" i="3"/>
  <c r="BE436" i="3"/>
  <c r="AO436" i="3"/>
  <c r="Y436" i="3"/>
  <c r="BI436" i="3"/>
  <c r="AS436" i="3"/>
  <c r="AC436" i="3"/>
  <c r="M436" i="3"/>
  <c r="BC436" i="3"/>
  <c r="AU436" i="3"/>
  <c r="AM436" i="3"/>
  <c r="AE436" i="3"/>
  <c r="W436" i="3"/>
  <c r="O436" i="3"/>
  <c r="BF436" i="3"/>
  <c r="BB436" i="3"/>
  <c r="AX436" i="3"/>
  <c r="AT436" i="3"/>
  <c r="AP436" i="3"/>
  <c r="AL436" i="3"/>
  <c r="AH436" i="3"/>
  <c r="AD436" i="3"/>
  <c r="Z436" i="3"/>
  <c r="V436" i="3"/>
  <c r="R436" i="3"/>
  <c r="BM443" i="3"/>
  <c r="BD448" i="3"/>
  <c r="AV448" i="3"/>
  <c r="AN448" i="3"/>
  <c r="AF448" i="3"/>
  <c r="X448" i="3"/>
  <c r="P448" i="3"/>
  <c r="BB448" i="3"/>
  <c r="AT448" i="3"/>
  <c r="AL448" i="3"/>
  <c r="AD448" i="3"/>
  <c r="V448" i="3"/>
  <c r="N448" i="3"/>
  <c r="BG448" i="3"/>
  <c r="BC448" i="3"/>
  <c r="AY448" i="3"/>
  <c r="AU448" i="3"/>
  <c r="AQ448" i="3"/>
  <c r="AM448" i="3"/>
  <c r="AI448" i="3"/>
  <c r="AE448" i="3"/>
  <c r="AA448" i="3"/>
  <c r="W448" i="3"/>
  <c r="S448" i="3"/>
  <c r="BM451" i="3"/>
  <c r="BH457" i="3"/>
  <c r="AZ457" i="3"/>
  <c r="AR457" i="3"/>
  <c r="AJ457" i="3"/>
  <c r="AB457" i="3"/>
  <c r="T457" i="3"/>
  <c r="BF457" i="3"/>
  <c r="AX457" i="3"/>
  <c r="AP457" i="3"/>
  <c r="AH457" i="3"/>
  <c r="Z457" i="3"/>
  <c r="R457" i="3"/>
  <c r="BI457" i="3"/>
  <c r="BE457" i="3"/>
  <c r="BA457" i="3"/>
  <c r="AW457" i="3"/>
  <c r="AS457" i="3"/>
  <c r="AO457" i="3"/>
  <c r="AK457" i="3"/>
  <c r="AG457" i="3"/>
  <c r="AC457" i="3"/>
  <c r="BK457" i="3" s="1"/>
  <c r="Y457" i="3"/>
  <c r="U457" i="3"/>
  <c r="Q457" i="3"/>
  <c r="BN457" i="3" s="1"/>
  <c r="BM458" i="3"/>
  <c r="BJ458" i="3"/>
  <c r="BM459" i="3"/>
  <c r="BC464" i="3"/>
  <c r="AU464" i="3"/>
  <c r="AM464" i="3"/>
  <c r="AE464" i="3"/>
  <c r="W464" i="3"/>
  <c r="O464" i="3"/>
  <c r="BE464" i="3"/>
  <c r="AW464" i="3"/>
  <c r="AO464" i="3"/>
  <c r="AG464" i="3"/>
  <c r="Y464" i="3"/>
  <c r="Q464" i="3"/>
  <c r="BH464" i="3"/>
  <c r="BD464" i="3"/>
  <c r="AZ464" i="3"/>
  <c r="AV464" i="3"/>
  <c r="AR464" i="3"/>
  <c r="AN464" i="3"/>
  <c r="AJ464" i="3"/>
  <c r="AF464" i="3"/>
  <c r="AB464" i="3"/>
  <c r="X464" i="3"/>
  <c r="T464" i="3"/>
  <c r="BM466" i="3"/>
  <c r="BJ466" i="3"/>
  <c r="BH473" i="3"/>
  <c r="AZ473" i="3"/>
  <c r="AR473" i="3"/>
  <c r="AJ473" i="3"/>
  <c r="AB473" i="3"/>
  <c r="T473" i="3"/>
  <c r="BF473" i="3"/>
  <c r="AX473" i="3"/>
  <c r="AP473" i="3"/>
  <c r="AH473" i="3"/>
  <c r="Z473" i="3"/>
  <c r="R473" i="3"/>
  <c r="BI473" i="3"/>
  <c r="BE473" i="3"/>
  <c r="BA473" i="3"/>
  <c r="AW473" i="3"/>
  <c r="AS473" i="3"/>
  <c r="AO473" i="3"/>
  <c r="AK473" i="3"/>
  <c r="AG473" i="3"/>
  <c r="AC473" i="3"/>
  <c r="BK473" i="3" s="1"/>
  <c r="Y473" i="3"/>
  <c r="U473" i="3"/>
  <c r="Q473" i="3"/>
  <c r="BE480" i="3"/>
  <c r="AW480" i="3"/>
  <c r="AO480" i="3"/>
  <c r="AG480" i="3"/>
  <c r="Y480" i="3"/>
  <c r="Q480" i="3"/>
  <c r="BG480" i="3"/>
  <c r="AY480" i="3"/>
  <c r="AQ480" i="3"/>
  <c r="AI480" i="3"/>
  <c r="AA480" i="3"/>
  <c r="S480" i="3"/>
  <c r="BK480" i="3" s="1"/>
  <c r="BH480" i="3"/>
  <c r="BD480" i="3"/>
  <c r="AZ480" i="3"/>
  <c r="AV480" i="3"/>
  <c r="AR480" i="3"/>
  <c r="AN480" i="3"/>
  <c r="AJ480" i="3"/>
  <c r="AF480" i="3"/>
  <c r="AB480" i="3"/>
  <c r="X480" i="3"/>
  <c r="T480" i="3"/>
  <c r="BH489" i="3"/>
  <c r="AZ489" i="3"/>
  <c r="AR489" i="3"/>
  <c r="AJ489" i="3"/>
  <c r="AB489" i="3"/>
  <c r="T489" i="3"/>
  <c r="BF489" i="3"/>
  <c r="AX489" i="3"/>
  <c r="AP489" i="3"/>
  <c r="AH489" i="3"/>
  <c r="Z489" i="3"/>
  <c r="R489" i="3"/>
  <c r="BI489" i="3"/>
  <c r="BE489" i="3"/>
  <c r="BA489" i="3"/>
  <c r="AW489" i="3"/>
  <c r="AS489" i="3"/>
  <c r="AO489" i="3"/>
  <c r="AK489" i="3"/>
  <c r="AG489" i="3"/>
  <c r="AC489" i="3"/>
  <c r="BK489" i="3" s="1"/>
  <c r="Y489" i="3"/>
  <c r="U489" i="3"/>
  <c r="Q489" i="3"/>
  <c r="BE496" i="3"/>
  <c r="AW496" i="3"/>
  <c r="AO496" i="3"/>
  <c r="AG496" i="3"/>
  <c r="Y496" i="3"/>
  <c r="Q496" i="3"/>
  <c r="BG496" i="3"/>
  <c r="AY496" i="3"/>
  <c r="AQ496" i="3"/>
  <c r="AI496" i="3"/>
  <c r="AA496" i="3"/>
  <c r="S496" i="3"/>
  <c r="BH496" i="3"/>
  <c r="BD496" i="3"/>
  <c r="AZ496" i="3"/>
  <c r="AV496" i="3"/>
  <c r="AR496" i="3"/>
  <c r="AN496" i="3"/>
  <c r="AJ496" i="3"/>
  <c r="AF496" i="3"/>
  <c r="AB496" i="3"/>
  <c r="X496" i="3"/>
  <c r="T496" i="3"/>
  <c r="BF505" i="3"/>
  <c r="BB505" i="3"/>
  <c r="AX505" i="3"/>
  <c r="AT505" i="3"/>
  <c r="AP505" i="3"/>
  <c r="AL505" i="3"/>
  <c r="AH505" i="3"/>
  <c r="AD505" i="3"/>
  <c r="Z505" i="3"/>
  <c r="V505" i="3"/>
  <c r="R505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30" i="3"/>
  <c r="P530" i="3"/>
  <c r="R530" i="3"/>
  <c r="T530" i="3"/>
  <c r="V530" i="3"/>
  <c r="X530" i="3"/>
  <c r="Z530" i="3"/>
  <c r="AB530" i="3"/>
  <c r="AD530" i="3"/>
  <c r="AF530" i="3"/>
  <c r="AH530" i="3"/>
  <c r="AJ530" i="3"/>
  <c r="AL530" i="3"/>
  <c r="AN530" i="3"/>
  <c r="AP530" i="3"/>
  <c r="AR530" i="3"/>
  <c r="AT530" i="3"/>
  <c r="AV530" i="3"/>
  <c r="AX530" i="3"/>
  <c r="AZ530" i="3"/>
  <c r="BB530" i="3"/>
  <c r="BD530" i="3"/>
  <c r="BF530" i="3"/>
  <c r="BH530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N531" i="3"/>
  <c r="P531" i="3"/>
  <c r="R531" i="3"/>
  <c r="T531" i="3"/>
  <c r="V531" i="3"/>
  <c r="X531" i="3"/>
  <c r="Z531" i="3"/>
  <c r="AB531" i="3"/>
  <c r="AD531" i="3"/>
  <c r="AF531" i="3"/>
  <c r="AH531" i="3"/>
  <c r="AJ531" i="3"/>
  <c r="AL531" i="3"/>
  <c r="AN531" i="3"/>
  <c r="AP531" i="3"/>
  <c r="AR531" i="3"/>
  <c r="AT531" i="3"/>
  <c r="AV531" i="3"/>
  <c r="AX531" i="3"/>
  <c r="AZ531" i="3"/>
  <c r="BB531" i="3"/>
  <c r="BD531" i="3"/>
  <c r="BF531" i="3"/>
  <c r="BH531" i="3"/>
  <c r="M531" i="3"/>
  <c r="O531" i="3"/>
  <c r="Q531" i="3"/>
  <c r="S531" i="3"/>
  <c r="U531" i="3"/>
  <c r="W531" i="3"/>
  <c r="Y531" i="3"/>
  <c r="AA531" i="3"/>
  <c r="AC531" i="3"/>
  <c r="AE531" i="3"/>
  <c r="AG531" i="3"/>
  <c r="AI531" i="3"/>
  <c r="AK531" i="3"/>
  <c r="AM531" i="3"/>
  <c r="AO531" i="3"/>
  <c r="AQ531" i="3"/>
  <c r="AS531" i="3"/>
  <c r="AU531" i="3"/>
  <c r="AW531" i="3"/>
  <c r="AY531" i="3"/>
  <c r="BA531" i="3"/>
  <c r="BC531" i="3"/>
  <c r="BE531" i="3"/>
  <c r="BG531" i="3"/>
  <c r="BI531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N545" i="3"/>
  <c r="P545" i="3"/>
  <c r="R545" i="3"/>
  <c r="T545" i="3"/>
  <c r="V545" i="3"/>
  <c r="X545" i="3"/>
  <c r="Z545" i="3"/>
  <c r="AB545" i="3"/>
  <c r="AD545" i="3"/>
  <c r="AF545" i="3"/>
  <c r="AH545" i="3"/>
  <c r="AJ545" i="3"/>
  <c r="AL545" i="3"/>
  <c r="AN545" i="3"/>
  <c r="AP545" i="3"/>
  <c r="AR545" i="3"/>
  <c r="AT545" i="3"/>
  <c r="AV545" i="3"/>
  <c r="AX545" i="3"/>
  <c r="AZ545" i="3"/>
  <c r="BB545" i="3"/>
  <c r="BD545" i="3"/>
  <c r="BF545" i="3"/>
  <c r="BH545" i="3"/>
  <c r="M545" i="3"/>
  <c r="O545" i="3"/>
  <c r="Q545" i="3"/>
  <c r="S545" i="3"/>
  <c r="U545" i="3"/>
  <c r="W545" i="3"/>
  <c r="Y545" i="3"/>
  <c r="AA545" i="3"/>
  <c r="AC545" i="3"/>
  <c r="AE545" i="3"/>
  <c r="AG545" i="3"/>
  <c r="AI545" i="3"/>
  <c r="AK545" i="3"/>
  <c r="AM545" i="3"/>
  <c r="AO545" i="3"/>
  <c r="AQ545" i="3"/>
  <c r="AS545" i="3"/>
  <c r="AU545" i="3"/>
  <c r="AW545" i="3"/>
  <c r="AY545" i="3"/>
  <c r="BA545" i="3"/>
  <c r="BC545" i="3"/>
  <c r="BE545" i="3"/>
  <c r="BG545" i="3"/>
  <c r="BI545" i="3"/>
  <c r="BM516" i="3"/>
  <c r="BK516" i="3"/>
  <c r="BN520" i="3"/>
  <c r="BI532" i="3"/>
  <c r="BE532" i="3"/>
  <c r="BA532" i="3"/>
  <c r="AW532" i="3"/>
  <c r="AS532" i="3"/>
  <c r="AO532" i="3"/>
  <c r="AK532" i="3"/>
  <c r="AG532" i="3"/>
  <c r="AC532" i="3"/>
  <c r="Y532" i="3"/>
  <c r="U532" i="3"/>
  <c r="Q532" i="3"/>
  <c r="M532" i="3"/>
  <c r="BF532" i="3"/>
  <c r="BB532" i="3"/>
  <c r="AX532" i="3"/>
  <c r="AT532" i="3"/>
  <c r="AP532" i="3"/>
  <c r="AL532" i="3"/>
  <c r="AH532" i="3"/>
  <c r="AD532" i="3"/>
  <c r="Z532" i="3"/>
  <c r="V532" i="3"/>
  <c r="R532" i="3"/>
  <c r="N532" i="3"/>
  <c r="BG532" i="3"/>
  <c r="BC532" i="3"/>
  <c r="AY532" i="3"/>
  <c r="AU532" i="3"/>
  <c r="AQ532" i="3"/>
  <c r="AM532" i="3"/>
  <c r="AI532" i="3"/>
  <c r="AE532" i="3"/>
  <c r="AA532" i="3"/>
  <c r="W532" i="3"/>
  <c r="S532" i="3"/>
  <c r="O532" i="3"/>
  <c r="BH532" i="3"/>
  <c r="BD532" i="3"/>
  <c r="AZ532" i="3"/>
  <c r="AV532" i="3"/>
  <c r="AR532" i="3"/>
  <c r="AN532" i="3"/>
  <c r="AJ532" i="3"/>
  <c r="AF532" i="3"/>
  <c r="AB532" i="3"/>
  <c r="X532" i="3"/>
  <c r="T532" i="3"/>
  <c r="BL352" i="3"/>
  <c r="BJ350" i="3"/>
  <c r="BL348" i="3"/>
  <c r="BJ346" i="3"/>
  <c r="BL346" i="3"/>
  <c r="BL344" i="3"/>
  <c r="BJ342" i="3"/>
  <c r="BL342" i="3"/>
  <c r="BN342" i="3"/>
  <c r="BL340" i="3"/>
  <c r="BJ338" i="3"/>
  <c r="BL338" i="3"/>
  <c r="BN338" i="3"/>
  <c r="BJ336" i="3"/>
  <c r="BL336" i="3"/>
  <c r="BN336" i="3"/>
  <c r="BJ334" i="3"/>
  <c r="BL334" i="3"/>
  <c r="BN334" i="3"/>
  <c r="BJ332" i="3"/>
  <c r="BL332" i="3"/>
  <c r="BN332" i="3"/>
  <c r="BJ330" i="3"/>
  <c r="BL330" i="3"/>
  <c r="BN330" i="3"/>
  <c r="BJ328" i="3"/>
  <c r="BL328" i="3"/>
  <c r="BN328" i="3"/>
  <c r="BJ326" i="3"/>
  <c r="BL326" i="3"/>
  <c r="BN326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BL350" i="3" l="1"/>
  <c r="BN350" i="3"/>
  <c r="BL517" i="3"/>
  <c r="BN425" i="3"/>
  <c r="BK451" i="3"/>
  <c r="BN516" i="3"/>
  <c r="BJ411" i="3"/>
  <c r="BN346" i="3"/>
  <c r="BJ377" i="3"/>
  <c r="BM350" i="3"/>
  <c r="BK435" i="3"/>
  <c r="N340" i="3"/>
  <c r="BJ340" i="3" s="1"/>
  <c r="BK419" i="3"/>
  <c r="BJ413" i="3"/>
  <c r="BN433" i="3"/>
  <c r="BJ352" i="3"/>
  <c r="M356" i="3"/>
  <c r="BN467" i="3"/>
  <c r="BJ467" i="3"/>
  <c r="L177" i="3"/>
  <c r="L176" i="3"/>
  <c r="L175" i="3"/>
  <c r="L174" i="3"/>
  <c r="L173" i="3"/>
  <c r="P173" i="3" s="1"/>
  <c r="K173" i="3"/>
  <c r="BK544" i="3"/>
  <c r="BL505" i="3"/>
  <c r="BL448" i="3"/>
  <c r="BJ428" i="3"/>
  <c r="BL456" i="3"/>
  <c r="BN449" i="3"/>
  <c r="BN427" i="3"/>
  <c r="BK469" i="3"/>
  <c r="BJ348" i="3"/>
  <c r="BN348" i="3"/>
  <c r="BJ543" i="3"/>
  <c r="BM543" i="3"/>
  <c r="BL543" i="3"/>
  <c r="BJ515" i="3"/>
  <c r="BM515" i="3"/>
  <c r="BL515" i="3"/>
  <c r="BL487" i="3"/>
  <c r="BJ487" i="3"/>
  <c r="BM442" i="3"/>
  <c r="BJ442" i="3"/>
  <c r="BJ444" i="3"/>
  <c r="BM444" i="3"/>
  <c r="BL444" i="3"/>
  <c r="BL372" i="3"/>
  <c r="BJ372" i="3"/>
  <c r="BJ510" i="3"/>
  <c r="BM510" i="3"/>
  <c r="BL510" i="3"/>
  <c r="BJ478" i="3"/>
  <c r="BM478" i="3"/>
  <c r="BL478" i="3"/>
  <c r="BM512" i="3"/>
  <c r="BJ481" i="3"/>
  <c r="BL453" i="3"/>
  <c r="BJ453" i="3"/>
  <c r="BM385" i="3"/>
  <c r="BK518" i="3"/>
  <c r="K258" i="3"/>
  <c r="L178" i="3"/>
  <c r="BJ542" i="3"/>
  <c r="BM542" i="3"/>
  <c r="BL542" i="3"/>
  <c r="BM487" i="3"/>
  <c r="BL442" i="3"/>
  <c r="BL481" i="3"/>
  <c r="BM372" i="3"/>
  <c r="BL356" i="3"/>
  <c r="BL512" i="3"/>
  <c r="BJ512" i="3"/>
  <c r="BM481" i="3"/>
  <c r="BM453" i="3"/>
  <c r="BL385" i="3"/>
  <c r="BJ385" i="3"/>
  <c r="BJ483" i="3"/>
  <c r="BM483" i="3"/>
  <c r="BL483" i="3"/>
  <c r="BJ344" i="3"/>
  <c r="BN344" i="3"/>
  <c r="BL489" i="3"/>
  <c r="BM489" i="3"/>
  <c r="BL480" i="3"/>
  <c r="BJ464" i="3"/>
  <c r="BL464" i="3"/>
  <c r="BJ436" i="3"/>
  <c r="BL428" i="3"/>
  <c r="BJ394" i="3"/>
  <c r="BL378" i="3"/>
  <c r="BL368" i="3"/>
  <c r="BJ366" i="3"/>
  <c r="BM449" i="3"/>
  <c r="BL382" i="3"/>
  <c r="BK346" i="3"/>
  <c r="BN370" i="3"/>
  <c r="BJ518" i="3"/>
  <c r="K306" i="3"/>
  <c r="L305" i="3"/>
  <c r="K305" i="3"/>
  <c r="AZ305" i="3" s="1"/>
  <c r="L304" i="3"/>
  <c r="K304" i="3"/>
  <c r="L303" i="3"/>
  <c r="K303" i="3"/>
  <c r="AY303" i="3" s="1"/>
  <c r="L302" i="3"/>
  <c r="K302" i="3"/>
  <c r="L301" i="3"/>
  <c r="K301" i="3"/>
  <c r="AO301" i="3" s="1"/>
  <c r="L300" i="3"/>
  <c r="K300" i="3"/>
  <c r="L299" i="3"/>
  <c r="K299" i="3"/>
  <c r="AW299" i="3" s="1"/>
  <c r="L298" i="3"/>
  <c r="K298" i="3"/>
  <c r="L297" i="3"/>
  <c r="K297" i="3"/>
  <c r="AU297" i="3" s="1"/>
  <c r="L296" i="3"/>
  <c r="K296" i="3"/>
  <c r="L295" i="3"/>
  <c r="K295" i="3"/>
  <c r="AT295" i="3" s="1"/>
  <c r="L294" i="3"/>
  <c r="K294" i="3"/>
  <c r="L293" i="3"/>
  <c r="K293" i="3"/>
  <c r="AU293" i="3" s="1"/>
  <c r="L292" i="3"/>
  <c r="K292" i="3"/>
  <c r="L291" i="3"/>
  <c r="K291" i="3"/>
  <c r="AG291" i="3" s="1"/>
  <c r="L290" i="3"/>
  <c r="K290" i="3"/>
  <c r="L289" i="3"/>
  <c r="K289" i="3"/>
  <c r="AN289" i="3" s="1"/>
  <c r="L288" i="3"/>
  <c r="K288" i="3"/>
  <c r="L287" i="3"/>
  <c r="K287" i="3"/>
  <c r="AL287" i="3" s="1"/>
  <c r="L286" i="3"/>
  <c r="K286" i="3"/>
  <c r="L285" i="3"/>
  <c r="K285" i="3"/>
  <c r="AH285" i="3" s="1"/>
  <c r="L284" i="3"/>
  <c r="K284" i="3"/>
  <c r="L283" i="3"/>
  <c r="K283" i="3"/>
  <c r="AP283" i="3" s="1"/>
  <c r="L282" i="3"/>
  <c r="K282" i="3"/>
  <c r="L281" i="3"/>
  <c r="K281" i="3"/>
  <c r="M281" i="3" s="1"/>
  <c r="L280" i="3"/>
  <c r="K280" i="3"/>
  <c r="L279" i="3"/>
  <c r="K279" i="3"/>
  <c r="AU279" i="3" s="1"/>
  <c r="L278" i="3"/>
  <c r="K278" i="3"/>
  <c r="L277" i="3"/>
  <c r="K277" i="3"/>
  <c r="P277" i="3" s="1"/>
  <c r="L276" i="3"/>
  <c r="K276" i="3"/>
  <c r="L275" i="3"/>
  <c r="K275" i="3"/>
  <c r="AX275" i="3" s="1"/>
  <c r="L274" i="3"/>
  <c r="K274" i="3"/>
  <c r="L273" i="3"/>
  <c r="K273" i="3"/>
  <c r="R273" i="3" s="1"/>
  <c r="L272" i="3"/>
  <c r="K272" i="3"/>
  <c r="L271" i="3"/>
  <c r="K271" i="3"/>
  <c r="AZ271" i="3" s="1"/>
  <c r="L270" i="3"/>
  <c r="K270" i="3"/>
  <c r="L269" i="3"/>
  <c r="K269" i="3"/>
  <c r="BH269" i="3" s="1"/>
  <c r="L268" i="3"/>
  <c r="K268" i="3"/>
  <c r="L267" i="3"/>
  <c r="K267" i="3"/>
  <c r="BI267" i="3" s="1"/>
  <c r="L266" i="3"/>
  <c r="K266" i="3"/>
  <c r="L265" i="3"/>
  <c r="K265" i="3"/>
  <c r="AE265" i="3" s="1"/>
  <c r="L264" i="3"/>
  <c r="K264" i="3"/>
  <c r="L263" i="3"/>
  <c r="K263" i="3"/>
  <c r="AG263" i="3" s="1"/>
  <c r="L262" i="3"/>
  <c r="K262" i="3"/>
  <c r="L261" i="3"/>
  <c r="K261" i="3"/>
  <c r="AI261" i="3" s="1"/>
  <c r="L260" i="3"/>
  <c r="K260" i="3"/>
  <c r="L259" i="3"/>
  <c r="K259" i="3"/>
  <c r="AK259" i="3" s="1"/>
  <c r="K179" i="3"/>
  <c r="K176" i="3"/>
  <c r="K175" i="3"/>
  <c r="K174" i="3"/>
  <c r="AG174" i="3" s="1"/>
  <c r="BM505" i="3"/>
  <c r="BL496" i="3"/>
  <c r="BJ473" i="3"/>
  <c r="BM473" i="3"/>
  <c r="BM464" i="3"/>
  <c r="BL457" i="3"/>
  <c r="BM457" i="3"/>
  <c r="BM436" i="3"/>
  <c r="BM428" i="3"/>
  <c r="BL386" i="3"/>
  <c r="BM378" i="3"/>
  <c r="BJ378" i="3"/>
  <c r="BN366" i="3"/>
  <c r="BJ488" i="3"/>
  <c r="BJ504" i="3"/>
  <c r="BJ427" i="3"/>
  <c r="BL377" i="3"/>
  <c r="BL527" i="3"/>
  <c r="BJ354" i="3"/>
  <c r="BK370" i="3"/>
  <c r="L321" i="3"/>
  <c r="L320" i="3"/>
  <c r="L319" i="3"/>
  <c r="K323" i="3"/>
  <c r="K322" i="3"/>
  <c r="K321" i="3"/>
  <c r="K320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178" i="3"/>
  <c r="N173" i="3"/>
  <c r="V173" i="3"/>
  <c r="AD173" i="3"/>
  <c r="AL173" i="3"/>
  <c r="AT173" i="3"/>
  <c r="BB173" i="3"/>
  <c r="M173" i="3"/>
  <c r="U173" i="3"/>
  <c r="AC173" i="3"/>
  <c r="AK173" i="3"/>
  <c r="AS173" i="3"/>
  <c r="BA173" i="3"/>
  <c r="BI173" i="3"/>
  <c r="V306" i="3"/>
  <c r="BD304" i="3"/>
  <c r="X302" i="3"/>
  <c r="BF300" i="3"/>
  <c r="Z300" i="3"/>
  <c r="AP299" i="3"/>
  <c r="BG298" i="3"/>
  <c r="AA298" i="3"/>
  <c r="BH296" i="3"/>
  <c r="AB296" i="3"/>
  <c r="AD294" i="3"/>
  <c r="AF292" i="3"/>
  <c r="AW291" i="3"/>
  <c r="AX290" i="3"/>
  <c r="AH290" i="3"/>
  <c r="R290" i="3"/>
  <c r="S289" i="3"/>
  <c r="BA288" i="3"/>
  <c r="AK288" i="3"/>
  <c r="U288" i="3"/>
  <c r="BB287" i="3"/>
  <c r="BC286" i="3"/>
  <c r="AM286" i="3"/>
  <c r="W286" i="3"/>
  <c r="Y285" i="3"/>
  <c r="BF284" i="3"/>
  <c r="AP284" i="3"/>
  <c r="Z284" i="3"/>
  <c r="BF283" i="3"/>
  <c r="BG282" i="3"/>
  <c r="AQ282" i="3"/>
  <c r="AA282" i="3"/>
  <c r="AC281" i="3"/>
  <c r="AT280" i="3"/>
  <c r="AD280" i="3"/>
  <c r="N280" i="3"/>
  <c r="AV278" i="3"/>
  <c r="AF278" i="3"/>
  <c r="P278" i="3"/>
  <c r="AF277" i="3"/>
  <c r="AW276" i="3"/>
  <c r="AG276" i="3"/>
  <c r="Q276" i="3"/>
  <c r="AX274" i="3"/>
  <c r="AH274" i="3"/>
  <c r="R274" i="3"/>
  <c r="AH273" i="3"/>
  <c r="AY272" i="3"/>
  <c r="AI272" i="3"/>
  <c r="S272" i="3"/>
  <c r="BA270" i="3"/>
  <c r="AQ270" i="3"/>
  <c r="AI270" i="3"/>
  <c r="AA270" i="3"/>
  <c r="S270" i="3"/>
  <c r="AJ269" i="3"/>
  <c r="BH268" i="3"/>
  <c r="AZ268" i="3"/>
  <c r="AR268" i="3"/>
  <c r="AJ268" i="3"/>
  <c r="AB268" i="3"/>
  <c r="T268" i="3"/>
  <c r="AK267" i="3"/>
  <c r="BB266" i="3"/>
  <c r="AT266" i="3"/>
  <c r="AL266" i="3"/>
  <c r="AD266" i="3"/>
  <c r="V266" i="3"/>
  <c r="N266" i="3"/>
  <c r="AM265" i="3"/>
  <c r="BD264" i="3"/>
  <c r="AV264" i="3"/>
  <c r="AN264" i="3"/>
  <c r="AF264" i="3"/>
  <c r="X264" i="3"/>
  <c r="P264" i="3"/>
  <c r="AO263" i="3"/>
  <c r="BF262" i="3"/>
  <c r="AX262" i="3"/>
  <c r="AP262" i="3"/>
  <c r="AH262" i="3"/>
  <c r="Z262" i="3"/>
  <c r="R262" i="3"/>
  <c r="AQ261" i="3"/>
  <c r="BH260" i="3"/>
  <c r="AZ260" i="3"/>
  <c r="AR260" i="3"/>
  <c r="AJ260" i="3"/>
  <c r="AB260" i="3"/>
  <c r="T260" i="3"/>
  <c r="AS259" i="3"/>
  <c r="M259" i="3"/>
  <c r="L323" i="3"/>
  <c r="L322" i="3"/>
  <c r="L258" i="3"/>
  <c r="L256" i="3"/>
  <c r="K256" i="3"/>
  <c r="L254" i="3"/>
  <c r="K254" i="3"/>
  <c r="L252" i="3"/>
  <c r="K252" i="3"/>
  <c r="L250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N179" i="3" s="1"/>
  <c r="T179" i="3"/>
  <c r="AR179" i="3"/>
  <c r="AZ179" i="3"/>
  <c r="AA179" i="3"/>
  <c r="AI179" i="3"/>
  <c r="BG179" i="3"/>
  <c r="K177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BI306" i="3"/>
  <c r="BA306" i="3"/>
  <c r="AS306" i="3"/>
  <c r="AK306" i="3"/>
  <c r="AC306" i="3"/>
  <c r="U306" i="3"/>
  <c r="BH305" i="3"/>
  <c r="AB305" i="3"/>
  <c r="BG304" i="3"/>
  <c r="AY304" i="3"/>
  <c r="AQ304" i="3"/>
  <c r="AI304" i="3"/>
  <c r="AA304" i="3"/>
  <c r="S304" i="3"/>
  <c r="BG303" i="3"/>
  <c r="AA303" i="3"/>
  <c r="BG302" i="3"/>
  <c r="AY302" i="3"/>
  <c r="AQ302" i="3"/>
  <c r="AI302" i="3"/>
  <c r="AA302" i="3"/>
  <c r="S302" i="3"/>
  <c r="BF301" i="3"/>
  <c r="Z301" i="3"/>
  <c r="BE300" i="3"/>
  <c r="AW300" i="3"/>
  <c r="AO300" i="3"/>
  <c r="AG300" i="3"/>
  <c r="Y300" i="3"/>
  <c r="Q300" i="3"/>
  <c r="BE299" i="3"/>
  <c r="Y299" i="3"/>
  <c r="BD298" i="3"/>
  <c r="AV298" i="3"/>
  <c r="AN298" i="3"/>
  <c r="AF298" i="3"/>
  <c r="X298" i="3"/>
  <c r="P298" i="3"/>
  <c r="BC297" i="3"/>
  <c r="W297" i="3"/>
  <c r="BC296" i="3"/>
  <c r="AU296" i="3"/>
  <c r="AM296" i="3"/>
  <c r="AE296" i="3"/>
  <c r="W296" i="3"/>
  <c r="O296" i="3"/>
  <c r="BB295" i="3"/>
  <c r="V295" i="3"/>
  <c r="BI294" i="3"/>
  <c r="BA294" i="3"/>
  <c r="AS294" i="3"/>
  <c r="AK294" i="3"/>
  <c r="AC294" i="3"/>
  <c r="U294" i="3"/>
  <c r="AZ293" i="3"/>
  <c r="T293" i="3"/>
  <c r="BG292" i="3"/>
  <c r="AY292" i="3"/>
  <c r="AQ292" i="3"/>
  <c r="AI292" i="3"/>
  <c r="AA292" i="3"/>
  <c r="S292" i="3"/>
  <c r="AX291" i="3"/>
  <c r="R291" i="3"/>
  <c r="BE290" i="3"/>
  <c r="AW290" i="3"/>
  <c r="AO290" i="3"/>
  <c r="AG290" i="3"/>
  <c r="Y290" i="3"/>
  <c r="Q290" i="3"/>
  <c r="AV289" i="3"/>
  <c r="P289" i="3"/>
  <c r="BB288" i="3"/>
  <c r="AT288" i="3"/>
  <c r="AL288" i="3"/>
  <c r="AD288" i="3"/>
  <c r="V288" i="3"/>
  <c r="AS287" i="3"/>
  <c r="BH286" i="3"/>
  <c r="AZ286" i="3"/>
  <c r="AR286" i="3"/>
  <c r="AJ286" i="3"/>
  <c r="AB286" i="3"/>
  <c r="T286" i="3"/>
  <c r="AP285" i="3"/>
  <c r="BE284" i="3"/>
  <c r="AW284" i="3"/>
  <c r="AO284" i="3"/>
  <c r="AG284" i="3"/>
  <c r="Y284" i="3"/>
  <c r="Q284" i="3"/>
  <c r="AO283" i="3"/>
  <c r="BD282" i="3"/>
  <c r="AV282" i="3"/>
  <c r="AN282" i="3"/>
  <c r="AF282" i="3"/>
  <c r="X282" i="3"/>
  <c r="P282" i="3"/>
  <c r="AL281" i="3"/>
  <c r="BI280" i="3"/>
  <c r="BA280" i="3"/>
  <c r="AS280" i="3"/>
  <c r="AK280" i="3"/>
  <c r="AC280" i="3"/>
  <c r="U280" i="3"/>
  <c r="AJ279" i="3"/>
  <c r="BG278" i="3"/>
  <c r="AY278" i="3"/>
  <c r="AQ278" i="3"/>
  <c r="AI278" i="3"/>
  <c r="AA278" i="3"/>
  <c r="S278" i="3"/>
  <c r="AI277" i="3"/>
  <c r="BF276" i="3"/>
  <c r="AX276" i="3"/>
  <c r="AP276" i="3"/>
  <c r="AH276" i="3"/>
  <c r="Z276" i="3"/>
  <c r="R276" i="3"/>
  <c r="AQ275" i="3"/>
  <c r="AA275" i="3"/>
  <c r="BG274" i="3"/>
  <c r="BC274" i="3"/>
  <c r="AY274" i="3"/>
  <c r="AU274" i="3"/>
  <c r="AQ274" i="3"/>
  <c r="AM274" i="3"/>
  <c r="AI274" i="3"/>
  <c r="AE274" i="3"/>
  <c r="AA274" i="3"/>
  <c r="W274" i="3"/>
  <c r="S274" i="3"/>
  <c r="O274" i="3"/>
  <c r="BG273" i="3"/>
  <c r="AQ273" i="3"/>
  <c r="AA273" i="3"/>
  <c r="BF272" i="3"/>
  <c r="BB272" i="3"/>
  <c r="AX272" i="3"/>
  <c r="AT272" i="3"/>
  <c r="AP272" i="3"/>
  <c r="AL272" i="3"/>
  <c r="AH272" i="3"/>
  <c r="AD272" i="3"/>
  <c r="Z272" i="3"/>
  <c r="V272" i="3"/>
  <c r="R272" i="3"/>
  <c r="BE271" i="3"/>
  <c r="AO271" i="3"/>
  <c r="Y271" i="3"/>
  <c r="BH270" i="3"/>
  <c r="BD270" i="3"/>
  <c r="AZ270" i="3"/>
  <c r="AV270" i="3"/>
  <c r="AR270" i="3"/>
  <c r="AN270" i="3"/>
  <c r="AJ270" i="3"/>
  <c r="AF270" i="3"/>
  <c r="AB270" i="3"/>
  <c r="X270" i="3"/>
  <c r="T270" i="3"/>
  <c r="P270" i="3"/>
  <c r="BC269" i="3"/>
  <c r="AM269" i="3"/>
  <c r="W269" i="3"/>
  <c r="BG268" i="3"/>
  <c r="BC268" i="3"/>
  <c r="AY268" i="3"/>
  <c r="AU268" i="3"/>
  <c r="AQ268" i="3"/>
  <c r="AM268" i="3"/>
  <c r="AI268" i="3"/>
  <c r="AE268" i="3"/>
  <c r="AA268" i="3"/>
  <c r="W268" i="3"/>
  <c r="S268" i="3"/>
  <c r="O268" i="3"/>
  <c r="BB267" i="3"/>
  <c r="AL267" i="3"/>
  <c r="V267" i="3"/>
  <c r="BI266" i="3"/>
  <c r="BE266" i="3"/>
  <c r="BA266" i="3"/>
  <c r="AW266" i="3"/>
  <c r="AS266" i="3"/>
  <c r="AO266" i="3"/>
  <c r="AK266" i="3"/>
  <c r="AG266" i="3"/>
  <c r="AC266" i="3"/>
  <c r="Y266" i="3"/>
  <c r="U266" i="3"/>
  <c r="Q266" i="3"/>
  <c r="AZ265" i="3"/>
  <c r="AJ265" i="3"/>
  <c r="T265" i="3"/>
  <c r="BG264" i="3"/>
  <c r="BC264" i="3"/>
  <c r="AY264" i="3"/>
  <c r="AU264" i="3"/>
  <c r="AQ264" i="3"/>
  <c r="AM264" i="3"/>
  <c r="AI264" i="3"/>
  <c r="AE264" i="3"/>
  <c r="AA264" i="3"/>
  <c r="W264" i="3"/>
  <c r="S264" i="3"/>
  <c r="O264" i="3"/>
  <c r="AX263" i="3"/>
  <c r="AH263" i="3"/>
  <c r="R263" i="3"/>
  <c r="BI262" i="3"/>
  <c r="BE262" i="3"/>
  <c r="BA262" i="3"/>
  <c r="AW262" i="3"/>
  <c r="AS262" i="3"/>
  <c r="AO262" i="3"/>
  <c r="AK262" i="3"/>
  <c r="AG262" i="3"/>
  <c r="AC262" i="3"/>
  <c r="Y262" i="3"/>
  <c r="U262" i="3"/>
  <c r="Q262" i="3"/>
  <c r="AV261" i="3"/>
  <c r="AF261" i="3"/>
  <c r="P261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AT259" i="3"/>
  <c r="AD259" i="3"/>
  <c r="BL532" i="3"/>
  <c r="BN532" i="3"/>
  <c r="BK532" i="3"/>
  <c r="BL545" i="3"/>
  <c r="BJ545" i="3"/>
  <c r="BN545" i="3"/>
  <c r="BK545" i="3"/>
  <c r="BJ544" i="3"/>
  <c r="BM544" i="3"/>
  <c r="BL544" i="3"/>
  <c r="BN543" i="3"/>
  <c r="BK543" i="3"/>
  <c r="BJ541" i="3"/>
  <c r="BN541" i="3"/>
  <c r="BK541" i="3"/>
  <c r="BM540" i="3"/>
  <c r="BL540" i="3"/>
  <c r="BJ531" i="3"/>
  <c r="BN531" i="3"/>
  <c r="BK531" i="3"/>
  <c r="BM530" i="3"/>
  <c r="BL530" i="3"/>
  <c r="BK529" i="3"/>
  <c r="BJ529" i="3"/>
  <c r="BM528" i="3"/>
  <c r="BL528" i="3"/>
  <c r="BM496" i="3"/>
  <c r="BJ496" i="3"/>
  <c r="BJ489" i="3"/>
  <c r="BM448" i="3"/>
  <c r="BK448" i="3"/>
  <c r="BL436" i="3"/>
  <c r="BM394" i="3"/>
  <c r="BM386" i="3"/>
  <c r="BJ386" i="3"/>
  <c r="BM366" i="3"/>
  <c r="BN515" i="3"/>
  <c r="BK515" i="3"/>
  <c r="BM513" i="3"/>
  <c r="BL513" i="3"/>
  <c r="BM511" i="3"/>
  <c r="BN511" i="3"/>
  <c r="BK511" i="3"/>
  <c r="BM509" i="3"/>
  <c r="BL509" i="3"/>
  <c r="BK500" i="3"/>
  <c r="BN500" i="3"/>
  <c r="BL500" i="3"/>
  <c r="BL493" i="3"/>
  <c r="BJ493" i="3"/>
  <c r="BM484" i="3"/>
  <c r="BK484" i="3"/>
  <c r="BN484" i="3"/>
  <c r="BM477" i="3"/>
  <c r="BL477" i="3"/>
  <c r="BK471" i="3"/>
  <c r="BN471" i="3"/>
  <c r="BL470" i="3"/>
  <c r="BK468" i="3"/>
  <c r="BK461" i="3"/>
  <c r="BM461" i="3"/>
  <c r="BN461" i="3"/>
  <c r="BL461" i="3"/>
  <c r="BN455" i="3"/>
  <c r="BL455" i="3"/>
  <c r="BM454" i="3"/>
  <c r="BJ454" i="3"/>
  <c r="BL452" i="3"/>
  <c r="BK452" i="3"/>
  <c r="BN452" i="3"/>
  <c r="BL445" i="3"/>
  <c r="BM445" i="3"/>
  <c r="BN445" i="3"/>
  <c r="BK439" i="3"/>
  <c r="BM439" i="3"/>
  <c r="BM431" i="3"/>
  <c r="BJ431" i="3"/>
  <c r="BN431" i="3"/>
  <c r="BM417" i="3"/>
  <c r="BL417" i="3"/>
  <c r="BK417" i="3"/>
  <c r="BN417" i="3"/>
  <c r="BM415" i="3"/>
  <c r="BK409" i="3"/>
  <c r="BN409" i="3"/>
  <c r="BL405" i="3"/>
  <c r="BJ401" i="3"/>
  <c r="BK401" i="3"/>
  <c r="BN401" i="3"/>
  <c r="BL397" i="3"/>
  <c r="BN392" i="3"/>
  <c r="BK392" i="3"/>
  <c r="BL392" i="3"/>
  <c r="BJ392" i="3"/>
  <c r="BL389" i="3"/>
  <c r="BM389" i="3"/>
  <c r="BN384" i="3"/>
  <c r="BK384" i="3"/>
  <c r="BM381" i="3"/>
  <c r="BN376" i="3"/>
  <c r="BK376" i="3"/>
  <c r="BK373" i="3"/>
  <c r="BN373" i="3"/>
  <c r="BM373" i="3"/>
  <c r="BM371" i="3"/>
  <c r="BK371" i="3"/>
  <c r="BN371" i="3"/>
  <c r="BJ364" i="3"/>
  <c r="BM364" i="3"/>
  <c r="BL364" i="3"/>
  <c r="BL506" i="3"/>
  <c r="BJ506" i="3"/>
  <c r="BK498" i="3"/>
  <c r="BN498" i="3"/>
  <c r="BL498" i="3"/>
  <c r="BM490" i="3"/>
  <c r="BL490" i="3"/>
  <c r="BJ482" i="3"/>
  <c r="BK482" i="3"/>
  <c r="BN482" i="3"/>
  <c r="BM474" i="3"/>
  <c r="BL474" i="3"/>
  <c r="BN503" i="3"/>
  <c r="BK503" i="3"/>
  <c r="BL503" i="3"/>
  <c r="BL495" i="3"/>
  <c r="BJ495" i="3"/>
  <c r="BN487" i="3"/>
  <c r="BK487" i="3"/>
  <c r="BL479" i="3"/>
  <c r="BJ479" i="3"/>
  <c r="BL440" i="3"/>
  <c r="BK440" i="3"/>
  <c r="BN440" i="3"/>
  <c r="BN416" i="3"/>
  <c r="BJ416" i="3"/>
  <c r="BM416" i="3"/>
  <c r="BL416" i="3"/>
  <c r="BN408" i="3"/>
  <c r="BK408" i="3"/>
  <c r="BJ408" i="3"/>
  <c r="BL400" i="3"/>
  <c r="BM400" i="3"/>
  <c r="BJ437" i="3"/>
  <c r="BK437" i="3"/>
  <c r="BN429" i="3"/>
  <c r="BM429" i="3"/>
  <c r="BL429" i="3"/>
  <c r="BK442" i="3"/>
  <c r="BN442" i="3"/>
  <c r="BJ434" i="3"/>
  <c r="BL434" i="3"/>
  <c r="BM426" i="3"/>
  <c r="BK426" i="3"/>
  <c r="BN426" i="3"/>
  <c r="BJ418" i="3"/>
  <c r="BL418" i="3"/>
  <c r="BK410" i="3"/>
  <c r="BN410" i="3"/>
  <c r="BJ410" i="3"/>
  <c r="BJ402" i="3"/>
  <c r="BM402" i="3"/>
  <c r="BL402" i="3"/>
  <c r="BJ497" i="3"/>
  <c r="BN465" i="3"/>
  <c r="BL465" i="3"/>
  <c r="BN464" i="3"/>
  <c r="BM398" i="3"/>
  <c r="BM382" i="3"/>
  <c r="BK505" i="3"/>
  <c r="BJ514" i="3"/>
  <c r="BK514" i="3"/>
  <c r="BN514" i="3"/>
  <c r="BM504" i="3"/>
  <c r="BN497" i="3"/>
  <c r="BK497" i="3"/>
  <c r="BJ492" i="3"/>
  <c r="BM492" i="3"/>
  <c r="BL492" i="3"/>
  <c r="BN485" i="3"/>
  <c r="BK485" i="3"/>
  <c r="BL485" i="3"/>
  <c r="BL472" i="3"/>
  <c r="BJ472" i="3"/>
  <c r="BJ469" i="3"/>
  <c r="BM469" i="3"/>
  <c r="BN469" i="3"/>
  <c r="BL469" i="3"/>
  <c r="BN463" i="3"/>
  <c r="BL463" i="3"/>
  <c r="BK449" i="3"/>
  <c r="BL449" i="3"/>
  <c r="BJ449" i="3"/>
  <c r="BJ447" i="3"/>
  <c r="BN447" i="3"/>
  <c r="BL447" i="3"/>
  <c r="BK444" i="3"/>
  <c r="BN444" i="3"/>
  <c r="BK396" i="3"/>
  <c r="BN396" i="3"/>
  <c r="BN388" i="3"/>
  <c r="BK388" i="3"/>
  <c r="BK377" i="3"/>
  <c r="BN377" i="3"/>
  <c r="BK365" i="3"/>
  <c r="BN365" i="3"/>
  <c r="BJ365" i="3"/>
  <c r="BL358" i="3"/>
  <c r="BK510" i="3"/>
  <c r="BN510" i="3"/>
  <c r="BJ494" i="3"/>
  <c r="BM494" i="3"/>
  <c r="BK478" i="3"/>
  <c r="BN478" i="3"/>
  <c r="BJ507" i="3"/>
  <c r="BM507" i="3"/>
  <c r="BJ491" i="3"/>
  <c r="BN491" i="3"/>
  <c r="BK491" i="3"/>
  <c r="BM475" i="3"/>
  <c r="BL475" i="3"/>
  <c r="BK424" i="3"/>
  <c r="BN424" i="3"/>
  <c r="BM424" i="3"/>
  <c r="BL424" i="3"/>
  <c r="BJ424" i="3"/>
  <c r="BJ412" i="3"/>
  <c r="BM412" i="3"/>
  <c r="BL412" i="3"/>
  <c r="BK441" i="3"/>
  <c r="BL441" i="3"/>
  <c r="BM438" i="3"/>
  <c r="BJ438" i="3"/>
  <c r="BL430" i="3"/>
  <c r="BK430" i="3"/>
  <c r="BN430" i="3"/>
  <c r="BK406" i="3"/>
  <c r="BJ406" i="3"/>
  <c r="BM406" i="3"/>
  <c r="BL406" i="3"/>
  <c r="BM354" i="3"/>
  <c r="BN537" i="3"/>
  <c r="BK537" i="3"/>
  <c r="BM536" i="3"/>
  <c r="BL536" i="3"/>
  <c r="BJ535" i="3"/>
  <c r="BN535" i="3"/>
  <c r="BK535" i="3"/>
  <c r="BK488" i="3"/>
  <c r="BN488" i="3"/>
  <c r="BM456" i="3"/>
  <c r="BK394" i="3"/>
  <c r="BM390" i="3"/>
  <c r="BJ382" i="3"/>
  <c r="BJ367" i="3"/>
  <c r="BL361" i="3"/>
  <c r="BL360" i="3"/>
  <c r="BN489" i="3"/>
  <c r="BK328" i="3"/>
  <c r="BM332" i="3"/>
  <c r="BK340" i="3"/>
  <c r="BM344" i="3"/>
  <c r="BK348" i="3"/>
  <c r="BM352" i="3"/>
  <c r="BN354" i="3"/>
  <c r="BJ374" i="3"/>
  <c r="BJ370" i="3"/>
  <c r="BM370" i="3"/>
  <c r="BM360" i="3"/>
  <c r="BL504" i="3"/>
  <c r="BM508" i="3"/>
  <c r="BK508" i="3"/>
  <c r="BN508" i="3"/>
  <c r="BJ508" i="3"/>
  <c r="BJ501" i="3"/>
  <c r="BM501" i="3"/>
  <c r="BM488" i="3"/>
  <c r="BN481" i="3"/>
  <c r="BK481" i="3"/>
  <c r="BM476" i="3"/>
  <c r="BL476" i="3"/>
  <c r="BM462" i="3"/>
  <c r="BJ462" i="3"/>
  <c r="BK453" i="3"/>
  <c r="BN453" i="3"/>
  <c r="BN446" i="3"/>
  <c r="BM446" i="3"/>
  <c r="BM435" i="3"/>
  <c r="BJ435" i="3"/>
  <c r="BK423" i="3"/>
  <c r="BL423" i="3"/>
  <c r="BK398" i="3"/>
  <c r="BL393" i="3"/>
  <c r="BK393" i="3"/>
  <c r="BN393" i="3"/>
  <c r="BK380" i="3"/>
  <c r="BN380" i="3"/>
  <c r="BL367" i="3"/>
  <c r="BK367" i="3"/>
  <c r="BN367" i="3"/>
  <c r="BJ363" i="3"/>
  <c r="BK359" i="3"/>
  <c r="BN359" i="3"/>
  <c r="BJ359" i="3"/>
  <c r="BL502" i="3"/>
  <c r="BJ502" i="3"/>
  <c r="BM486" i="3"/>
  <c r="BK486" i="3"/>
  <c r="BN486" i="3"/>
  <c r="BL499" i="3"/>
  <c r="BJ499" i="3"/>
  <c r="BN483" i="3"/>
  <c r="BK483" i="3"/>
  <c r="BK420" i="3"/>
  <c r="BN420" i="3"/>
  <c r="BM420" i="3"/>
  <c r="BL420" i="3"/>
  <c r="BJ420" i="3"/>
  <c r="BM404" i="3"/>
  <c r="BK433" i="3"/>
  <c r="BJ425" i="3"/>
  <c r="BM425" i="3"/>
  <c r="BL425" i="3"/>
  <c r="BL422" i="3"/>
  <c r="BK422" i="3"/>
  <c r="BN422" i="3"/>
  <c r="BJ414" i="3"/>
  <c r="BM414" i="3"/>
  <c r="BL414" i="3"/>
  <c r="BJ356" i="3"/>
  <c r="BK326" i="3"/>
  <c r="BM330" i="3"/>
  <c r="BK334" i="3"/>
  <c r="BK338" i="3"/>
  <c r="AW325" i="3"/>
  <c r="AG325" i="3"/>
  <c r="Q325" i="3"/>
  <c r="BC325" i="3"/>
  <c r="AU325" i="3"/>
  <c r="AM325" i="3"/>
  <c r="AE325" i="3"/>
  <c r="W325" i="3"/>
  <c r="O325" i="3"/>
  <c r="BA325" i="3"/>
  <c r="AK325" i="3"/>
  <c r="U325" i="3"/>
  <c r="BH325" i="3"/>
  <c r="BD325" i="3"/>
  <c r="AZ325" i="3"/>
  <c r="AV325" i="3"/>
  <c r="AR325" i="3"/>
  <c r="AN325" i="3"/>
  <c r="AJ325" i="3"/>
  <c r="AF325" i="3"/>
  <c r="AB325" i="3"/>
  <c r="X325" i="3"/>
  <c r="T325" i="3"/>
  <c r="P325" i="3"/>
  <c r="BD329" i="3"/>
  <c r="AN329" i="3"/>
  <c r="AB329" i="3"/>
  <c r="BF329" i="3"/>
  <c r="AX329" i="3"/>
  <c r="AP329" i="3"/>
  <c r="AH329" i="3"/>
  <c r="Z329" i="3"/>
  <c r="R329" i="3"/>
  <c r="BH329" i="3"/>
  <c r="AR329" i="3"/>
  <c r="X329" i="3"/>
  <c r="BI329" i="3"/>
  <c r="BE329" i="3"/>
  <c r="BA329" i="3"/>
  <c r="AW329" i="3"/>
  <c r="AS329" i="3"/>
  <c r="AO329" i="3"/>
  <c r="AK329" i="3"/>
  <c r="AG329" i="3"/>
  <c r="AC329" i="3"/>
  <c r="Y329" i="3"/>
  <c r="U329" i="3"/>
  <c r="Q329" i="3"/>
  <c r="M329" i="3"/>
  <c r="AT333" i="3"/>
  <c r="AD333" i="3"/>
  <c r="N333" i="3"/>
  <c r="BD333" i="3"/>
  <c r="AV333" i="3"/>
  <c r="AN333" i="3"/>
  <c r="AF333" i="3"/>
  <c r="X333" i="3"/>
  <c r="P333" i="3"/>
  <c r="AX333" i="3"/>
  <c r="AH333" i="3"/>
  <c r="R333" i="3"/>
  <c r="BG333" i="3"/>
  <c r="BC333" i="3"/>
  <c r="AY333" i="3"/>
  <c r="AU333" i="3"/>
  <c r="AQ333" i="3"/>
  <c r="AM333" i="3"/>
  <c r="AI333" i="3"/>
  <c r="AE333" i="3"/>
  <c r="AA333" i="3"/>
  <c r="W333" i="3"/>
  <c r="S333" i="3"/>
  <c r="O333" i="3"/>
  <c r="BD337" i="3"/>
  <c r="AN337" i="3"/>
  <c r="X337" i="3"/>
  <c r="BB337" i="3"/>
  <c r="AT337" i="3"/>
  <c r="AL337" i="3"/>
  <c r="AD337" i="3"/>
  <c r="V337" i="3"/>
  <c r="N337" i="3"/>
  <c r="AZ337" i="3"/>
  <c r="AJ337" i="3"/>
  <c r="T337" i="3"/>
  <c r="BI337" i="3"/>
  <c r="BE337" i="3"/>
  <c r="BA337" i="3"/>
  <c r="AW337" i="3"/>
  <c r="AS337" i="3"/>
  <c r="AO337" i="3"/>
  <c r="AK337" i="3"/>
  <c r="AG337" i="3"/>
  <c r="AC337" i="3"/>
  <c r="Y337" i="3"/>
  <c r="U337" i="3"/>
  <c r="Q337" i="3"/>
  <c r="M337" i="3"/>
  <c r="BC341" i="3"/>
  <c r="AS341" i="3"/>
  <c r="AK341" i="3"/>
  <c r="AC341" i="3"/>
  <c r="U341" i="3"/>
  <c r="O341" i="3"/>
  <c r="BH341" i="3"/>
  <c r="BD341" i="3"/>
  <c r="AZ341" i="3"/>
  <c r="AV341" i="3"/>
  <c r="AR341" i="3"/>
  <c r="AN341" i="3"/>
  <c r="AJ341" i="3"/>
  <c r="AF341" i="3"/>
  <c r="AB341" i="3"/>
  <c r="X341" i="3"/>
  <c r="T341" i="3"/>
  <c r="P341" i="3"/>
  <c r="BI341" i="3"/>
  <c r="BA341" i="3"/>
  <c r="AU341" i="3"/>
  <c r="AM341" i="3"/>
  <c r="AE341" i="3"/>
  <c r="W341" i="3"/>
  <c r="BI345" i="3"/>
  <c r="BA345" i="3"/>
  <c r="AS345" i="3"/>
  <c r="AK345" i="3"/>
  <c r="AC345" i="3"/>
  <c r="U345" i="3"/>
  <c r="O345" i="3"/>
  <c r="BH345" i="3"/>
  <c r="BD345" i="3"/>
  <c r="AZ345" i="3"/>
  <c r="AV345" i="3"/>
  <c r="AR345" i="3"/>
  <c r="AN345" i="3"/>
  <c r="AJ345" i="3"/>
  <c r="AF345" i="3"/>
  <c r="AB345" i="3"/>
  <c r="X345" i="3"/>
  <c r="T345" i="3"/>
  <c r="P345" i="3"/>
  <c r="BG345" i="3"/>
  <c r="AY345" i="3"/>
  <c r="AQ345" i="3"/>
  <c r="AI345" i="3"/>
  <c r="AA345" i="3"/>
  <c r="S345" i="3"/>
  <c r="BC349" i="3"/>
  <c r="AU349" i="3"/>
  <c r="AM349" i="3"/>
  <c r="AE349" i="3"/>
  <c r="W349" i="3"/>
  <c r="Q349" i="3"/>
  <c r="M349" i="3"/>
  <c r="BF349" i="3"/>
  <c r="BB349" i="3"/>
  <c r="AX349" i="3"/>
  <c r="AT349" i="3"/>
  <c r="AP349" i="3"/>
  <c r="AL349" i="3"/>
  <c r="AH349" i="3"/>
  <c r="AD349" i="3"/>
  <c r="Z349" i="3"/>
  <c r="V349" i="3"/>
  <c r="R349" i="3"/>
  <c r="N349" i="3"/>
  <c r="BE349" i="3"/>
  <c r="AW349" i="3"/>
  <c r="AO349" i="3"/>
  <c r="AG349" i="3"/>
  <c r="Y349" i="3"/>
  <c r="BF353" i="3"/>
  <c r="AX353" i="3"/>
  <c r="AL353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H353" i="3"/>
  <c r="AZ353" i="3"/>
  <c r="AT353" i="3"/>
  <c r="AN353" i="3"/>
  <c r="AH353" i="3"/>
  <c r="AD353" i="3"/>
  <c r="Z353" i="3"/>
  <c r="V353" i="3"/>
  <c r="R353" i="3"/>
  <c r="N353" i="3"/>
  <c r="BH357" i="3"/>
  <c r="BD357" i="3"/>
  <c r="AZ357" i="3"/>
  <c r="AV357" i="3"/>
  <c r="AR357" i="3"/>
  <c r="AN357" i="3"/>
  <c r="AJ357" i="3"/>
  <c r="AF357" i="3"/>
  <c r="AB357" i="3"/>
  <c r="X357" i="3"/>
  <c r="T357" i="3"/>
  <c r="P357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27" i="3"/>
  <c r="AS327" i="3"/>
  <c r="AC327" i="3"/>
  <c r="M327" i="3"/>
  <c r="BC327" i="3"/>
  <c r="AU327" i="3"/>
  <c r="AM327" i="3"/>
  <c r="AE327" i="3"/>
  <c r="W327" i="3"/>
  <c r="O327" i="3"/>
  <c r="AW327" i="3"/>
  <c r="AG327" i="3"/>
  <c r="Q327" i="3"/>
  <c r="BF327" i="3"/>
  <c r="BB327" i="3"/>
  <c r="AX327" i="3"/>
  <c r="AT327" i="3"/>
  <c r="AP327" i="3"/>
  <c r="AL327" i="3"/>
  <c r="AH327" i="3"/>
  <c r="AD327" i="3"/>
  <c r="Z327" i="3"/>
  <c r="V327" i="3"/>
  <c r="R327" i="3"/>
  <c r="N327" i="3"/>
  <c r="AY331" i="3"/>
  <c r="AI331" i="3"/>
  <c r="W331" i="3"/>
  <c r="O331" i="3"/>
  <c r="BE331" i="3"/>
  <c r="AW331" i="3"/>
  <c r="AO331" i="3"/>
  <c r="AG331" i="3"/>
  <c r="Y331" i="3"/>
  <c r="Q331" i="3"/>
  <c r="BC331" i="3"/>
  <c r="AM331" i="3"/>
  <c r="BH331" i="3"/>
  <c r="BD331" i="3"/>
  <c r="AZ331" i="3"/>
  <c r="AV331" i="3"/>
  <c r="AR331" i="3"/>
  <c r="AN331" i="3"/>
  <c r="AJ331" i="3"/>
  <c r="AF331" i="3"/>
  <c r="AB331" i="3"/>
  <c r="X331" i="3"/>
  <c r="T331" i="3"/>
  <c r="P331" i="3"/>
  <c r="BE335" i="3"/>
  <c r="AO335" i="3"/>
  <c r="Y335" i="3"/>
  <c r="BG335" i="3"/>
  <c r="AY335" i="3"/>
  <c r="AQ335" i="3"/>
  <c r="AI335" i="3"/>
  <c r="AA335" i="3"/>
  <c r="S335" i="3"/>
  <c r="BI335" i="3"/>
  <c r="AS335" i="3"/>
  <c r="AC335" i="3"/>
  <c r="M335" i="3"/>
  <c r="BF335" i="3"/>
  <c r="BB335" i="3"/>
  <c r="AX335" i="3"/>
  <c r="AT335" i="3"/>
  <c r="AP335" i="3"/>
  <c r="AL335" i="3"/>
  <c r="AH335" i="3"/>
  <c r="AD335" i="3"/>
  <c r="Z335" i="3"/>
  <c r="V335" i="3"/>
  <c r="R335" i="3"/>
  <c r="N335" i="3"/>
  <c r="BF351" i="3"/>
  <c r="AX351" i="3"/>
  <c r="AP351" i="3"/>
  <c r="AH351" i="3"/>
  <c r="Z351" i="3"/>
  <c r="R351" i="3"/>
  <c r="BI351" i="3"/>
  <c r="BE351" i="3"/>
  <c r="BA351" i="3"/>
  <c r="AW351" i="3"/>
  <c r="AS351" i="3"/>
  <c r="AO351" i="3"/>
  <c r="AK351" i="3"/>
  <c r="AG351" i="3"/>
  <c r="AC351" i="3"/>
  <c r="Y351" i="3"/>
  <c r="U351" i="3"/>
  <c r="Q351" i="3"/>
  <c r="M351" i="3"/>
  <c r="BD351" i="3"/>
  <c r="AV351" i="3"/>
  <c r="AN351" i="3"/>
  <c r="AF351" i="3"/>
  <c r="X351" i="3"/>
  <c r="P351" i="3"/>
  <c r="BF339" i="3"/>
  <c r="AX339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D339" i="3"/>
  <c r="AV339" i="3"/>
  <c r="AP339" i="3"/>
  <c r="AL339" i="3"/>
  <c r="AH339" i="3"/>
  <c r="AD339" i="3"/>
  <c r="Z339" i="3"/>
  <c r="V339" i="3"/>
  <c r="R339" i="3"/>
  <c r="N339" i="3"/>
  <c r="BB343" i="3"/>
  <c r="AT343" i="3"/>
  <c r="AL343" i="3"/>
  <c r="AD343" i="3"/>
  <c r="V343" i="3"/>
  <c r="N343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H343" i="3"/>
  <c r="AZ343" i="3"/>
  <c r="AR343" i="3"/>
  <c r="AJ343" i="3"/>
  <c r="AB343" i="3"/>
  <c r="T343" i="3"/>
  <c r="BF347" i="3"/>
  <c r="AX347" i="3"/>
  <c r="AR347" i="3"/>
  <c r="AJ347" i="3"/>
  <c r="AB347" i="3"/>
  <c r="T347" i="3"/>
  <c r="N347" i="3"/>
  <c r="BG347" i="3"/>
  <c r="BC347" i="3"/>
  <c r="AY347" i="3"/>
  <c r="AU347" i="3"/>
  <c r="AQ347" i="3"/>
  <c r="AM347" i="3"/>
  <c r="AI347" i="3"/>
  <c r="AE347" i="3"/>
  <c r="AA347" i="3"/>
  <c r="W347" i="3"/>
  <c r="S347" i="3"/>
  <c r="O347" i="3"/>
  <c r="BH347" i="3"/>
  <c r="AZ347" i="3"/>
  <c r="AP347" i="3"/>
  <c r="AH347" i="3"/>
  <c r="Z347" i="3"/>
  <c r="R347" i="3"/>
  <c r="BF355" i="3"/>
  <c r="BB355" i="3"/>
  <c r="AX355" i="3"/>
  <c r="AT355" i="3"/>
  <c r="AP355" i="3"/>
  <c r="AL355" i="3"/>
  <c r="AH355" i="3"/>
  <c r="AD355" i="3"/>
  <c r="Z355" i="3"/>
  <c r="V355" i="3"/>
  <c r="R355" i="3"/>
  <c r="N355" i="3"/>
  <c r="BG355" i="3"/>
  <c r="BC355" i="3"/>
  <c r="AY355" i="3"/>
  <c r="AU355" i="3"/>
  <c r="AQ355" i="3"/>
  <c r="AM355" i="3"/>
  <c r="AI355" i="3"/>
  <c r="AE355" i="3"/>
  <c r="AA355" i="3"/>
  <c r="W355" i="3"/>
  <c r="S355" i="3"/>
  <c r="O355" i="3"/>
  <c r="BM532" i="3"/>
  <c r="BJ532" i="3"/>
  <c r="BM545" i="3"/>
  <c r="BN544" i="3"/>
  <c r="BK542" i="3"/>
  <c r="BN542" i="3"/>
  <c r="BM541" i="3"/>
  <c r="BL541" i="3"/>
  <c r="BJ540" i="3"/>
  <c r="BN540" i="3"/>
  <c r="BK540" i="3"/>
  <c r="BM531" i="3"/>
  <c r="BL531" i="3"/>
  <c r="BJ530" i="3"/>
  <c r="BN530" i="3"/>
  <c r="BK530" i="3"/>
  <c r="BM529" i="3"/>
  <c r="BL529" i="3"/>
  <c r="BN529" i="3"/>
  <c r="BJ528" i="3"/>
  <c r="BN528" i="3"/>
  <c r="BK528" i="3"/>
  <c r="BM480" i="3"/>
  <c r="BJ480" i="3"/>
  <c r="BL473" i="3"/>
  <c r="BJ457" i="3"/>
  <c r="BJ448" i="3"/>
  <c r="BK436" i="3"/>
  <c r="BN436" i="3"/>
  <c r="BL394" i="3"/>
  <c r="BM368" i="3"/>
  <c r="BJ368" i="3"/>
  <c r="BL366" i="3"/>
  <c r="BJ505" i="3"/>
  <c r="BJ513" i="3"/>
  <c r="BN513" i="3"/>
  <c r="BK513" i="3"/>
  <c r="BL511" i="3"/>
  <c r="BJ511" i="3"/>
  <c r="BJ509" i="3"/>
  <c r="BN509" i="3"/>
  <c r="BK509" i="3"/>
  <c r="BJ500" i="3"/>
  <c r="BM500" i="3"/>
  <c r="BM493" i="3"/>
  <c r="BN493" i="3"/>
  <c r="BK493" i="3"/>
  <c r="BL484" i="3"/>
  <c r="BJ484" i="3"/>
  <c r="BJ477" i="3"/>
  <c r="BN477" i="3"/>
  <c r="BK477" i="3"/>
  <c r="BJ471" i="3"/>
  <c r="BM471" i="3"/>
  <c r="BL471" i="3"/>
  <c r="BM470" i="3"/>
  <c r="BJ470" i="3"/>
  <c r="BN470" i="3"/>
  <c r="BK470" i="3"/>
  <c r="BN468" i="3"/>
  <c r="BJ468" i="3"/>
  <c r="BM468" i="3"/>
  <c r="BL468" i="3"/>
  <c r="BJ461" i="3"/>
  <c r="BM455" i="3"/>
  <c r="BJ455" i="3"/>
  <c r="BK455" i="3"/>
  <c r="BL454" i="3"/>
  <c r="BK454" i="3"/>
  <c r="BN454" i="3"/>
  <c r="BM452" i="3"/>
  <c r="BJ452" i="3"/>
  <c r="BK445" i="3"/>
  <c r="BJ445" i="3"/>
  <c r="BL439" i="3"/>
  <c r="BJ439" i="3"/>
  <c r="BN439" i="3"/>
  <c r="BK431" i="3"/>
  <c r="BL431" i="3"/>
  <c r="BJ417" i="3"/>
  <c r="BL415" i="3"/>
  <c r="BN415" i="3"/>
  <c r="BK415" i="3"/>
  <c r="BJ415" i="3"/>
  <c r="BL409" i="3"/>
  <c r="BJ409" i="3"/>
  <c r="BM409" i="3"/>
  <c r="BM405" i="3"/>
  <c r="BJ405" i="3"/>
  <c r="BK405" i="3"/>
  <c r="BN405" i="3"/>
  <c r="BM401" i="3"/>
  <c r="BL401" i="3"/>
  <c r="BM397" i="3"/>
  <c r="BJ397" i="3"/>
  <c r="BK397" i="3"/>
  <c r="BN397" i="3"/>
  <c r="BM392" i="3"/>
  <c r="BK389" i="3"/>
  <c r="BN389" i="3"/>
  <c r="BJ389" i="3"/>
  <c r="BJ384" i="3"/>
  <c r="BM384" i="3"/>
  <c r="BL384" i="3"/>
  <c r="BL381" i="3"/>
  <c r="BJ381" i="3"/>
  <c r="BK381" i="3"/>
  <c r="BN381" i="3"/>
  <c r="BJ376" i="3"/>
  <c r="BM376" i="3"/>
  <c r="BL376" i="3"/>
  <c r="BL373" i="3"/>
  <c r="BJ373" i="3"/>
  <c r="BL371" i="3"/>
  <c r="BJ371" i="3"/>
  <c r="BN364" i="3"/>
  <c r="BK364" i="3"/>
  <c r="BM506" i="3"/>
  <c r="BK506" i="3"/>
  <c r="BN506" i="3"/>
  <c r="BJ498" i="3"/>
  <c r="BM498" i="3"/>
  <c r="BJ490" i="3"/>
  <c r="BK490" i="3"/>
  <c r="BN490" i="3"/>
  <c r="BM482" i="3"/>
  <c r="BL482" i="3"/>
  <c r="BJ474" i="3"/>
  <c r="BK474" i="3"/>
  <c r="BN474" i="3"/>
  <c r="BJ503" i="3"/>
  <c r="BM503" i="3"/>
  <c r="BM495" i="3"/>
  <c r="BN495" i="3"/>
  <c r="BK495" i="3"/>
  <c r="BM479" i="3"/>
  <c r="BN479" i="3"/>
  <c r="BK479" i="3"/>
  <c r="BM440" i="3"/>
  <c r="BJ440" i="3"/>
  <c r="BK416" i="3"/>
  <c r="BM408" i="3"/>
  <c r="BL408" i="3"/>
  <c r="BN400" i="3"/>
  <c r="BK400" i="3"/>
  <c r="BJ400" i="3"/>
  <c r="BN437" i="3"/>
  <c r="BM437" i="3"/>
  <c r="BL437" i="3"/>
  <c r="BJ429" i="3"/>
  <c r="BK429" i="3"/>
  <c r="BM434" i="3"/>
  <c r="BK434" i="3"/>
  <c r="BN434" i="3"/>
  <c r="BL426" i="3"/>
  <c r="BJ426" i="3"/>
  <c r="BM418" i="3"/>
  <c r="BK418" i="3"/>
  <c r="BN418" i="3"/>
  <c r="BL410" i="3"/>
  <c r="BM410" i="3"/>
  <c r="BK402" i="3"/>
  <c r="BN402" i="3"/>
  <c r="BL497" i="3"/>
  <c r="BK496" i="3"/>
  <c r="BM472" i="3"/>
  <c r="BN448" i="3"/>
  <c r="BK428" i="3"/>
  <c r="BM427" i="3"/>
  <c r="BL390" i="3"/>
  <c r="BN378" i="3"/>
  <c r="BN505" i="3"/>
  <c r="BM514" i="3"/>
  <c r="BL514" i="3"/>
  <c r="BK504" i="3"/>
  <c r="BN504" i="3"/>
  <c r="BM497" i="3"/>
  <c r="BK492" i="3"/>
  <c r="BN492" i="3"/>
  <c r="BJ485" i="3"/>
  <c r="BM485" i="3"/>
  <c r="BM463" i="3"/>
  <c r="BJ463" i="3"/>
  <c r="BK463" i="3"/>
  <c r="BK460" i="3"/>
  <c r="BN460" i="3"/>
  <c r="BM460" i="3"/>
  <c r="BL460" i="3"/>
  <c r="BJ460" i="3"/>
  <c r="BM447" i="3"/>
  <c r="BK447" i="3"/>
  <c r="BK427" i="3"/>
  <c r="BJ396" i="3"/>
  <c r="BM396" i="3"/>
  <c r="BL396" i="3"/>
  <c r="BN390" i="3"/>
  <c r="BK390" i="3"/>
  <c r="BJ390" i="3"/>
  <c r="BJ388" i="3"/>
  <c r="BM388" i="3"/>
  <c r="BL388" i="3"/>
  <c r="BK382" i="3"/>
  <c r="BN382" i="3"/>
  <c r="BM377" i="3"/>
  <c r="BN372" i="3"/>
  <c r="BK372" i="3"/>
  <c r="BM365" i="3"/>
  <c r="BL365" i="3"/>
  <c r="BJ358" i="3"/>
  <c r="BM358" i="3"/>
  <c r="BK358" i="3"/>
  <c r="BN358" i="3"/>
  <c r="BK494" i="3"/>
  <c r="BN494" i="3"/>
  <c r="BL494" i="3"/>
  <c r="BN507" i="3"/>
  <c r="BK507" i="3"/>
  <c r="BL507" i="3"/>
  <c r="BM491" i="3"/>
  <c r="BL491" i="3"/>
  <c r="BJ475" i="3"/>
  <c r="BN475" i="3"/>
  <c r="BK475" i="3"/>
  <c r="BK412" i="3"/>
  <c r="BN412" i="3"/>
  <c r="BM441" i="3"/>
  <c r="BJ441" i="3"/>
  <c r="BN441" i="3"/>
  <c r="BL438" i="3"/>
  <c r="BK438" i="3"/>
  <c r="BN438" i="3"/>
  <c r="BM430" i="3"/>
  <c r="BJ430" i="3"/>
  <c r="BN406" i="3"/>
  <c r="BM336" i="3"/>
  <c r="BL537" i="3"/>
  <c r="BN527" i="3"/>
  <c r="BK527" i="3"/>
  <c r="BJ537" i="3"/>
  <c r="BJ536" i="3"/>
  <c r="BN536" i="3"/>
  <c r="BK536" i="3"/>
  <c r="BM535" i="3"/>
  <c r="BL535" i="3"/>
  <c r="BN473" i="3"/>
  <c r="BN472" i="3"/>
  <c r="BK472" i="3"/>
  <c r="BM465" i="3"/>
  <c r="BJ456" i="3"/>
  <c r="BK456" i="3"/>
  <c r="BN456" i="3"/>
  <c r="BL427" i="3"/>
  <c r="BL398" i="3"/>
  <c r="BJ398" i="3"/>
  <c r="BN394" i="3"/>
  <c r="BK386" i="3"/>
  <c r="BK368" i="3"/>
  <c r="BK366" i="3"/>
  <c r="BM361" i="3"/>
  <c r="BJ361" i="3"/>
  <c r="BK361" i="3"/>
  <c r="BN361" i="3"/>
  <c r="BK336" i="3"/>
  <c r="BM340" i="3"/>
  <c r="BK344" i="3"/>
  <c r="BM348" i="3"/>
  <c r="BN352" i="3"/>
  <c r="BK352" i="3"/>
  <c r="BL35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Q324" i="3"/>
  <c r="Y324" i="3"/>
  <c r="AG324" i="3"/>
  <c r="AO324" i="3"/>
  <c r="AW324" i="3"/>
  <c r="BE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M324" i="3"/>
  <c r="U324" i="3"/>
  <c r="AC324" i="3"/>
  <c r="AK324" i="3"/>
  <c r="AS324" i="3"/>
  <c r="BA324" i="3"/>
  <c r="BI324" i="3"/>
  <c r="BM374" i="3"/>
  <c r="BL370" i="3"/>
  <c r="BK512" i="3"/>
  <c r="BN512" i="3"/>
  <c r="BL508" i="3"/>
  <c r="BN501" i="3"/>
  <c r="BK501" i="3"/>
  <c r="BL501" i="3"/>
  <c r="BL488" i="3"/>
  <c r="BJ476" i="3"/>
  <c r="BK476" i="3"/>
  <c r="BN476" i="3"/>
  <c r="BJ465" i="3"/>
  <c r="BL462" i="3"/>
  <c r="BK462" i="3"/>
  <c r="BN462" i="3"/>
  <c r="BK446" i="3"/>
  <c r="BL446" i="3"/>
  <c r="BJ446" i="3"/>
  <c r="BL435" i="3"/>
  <c r="BN435" i="3"/>
  <c r="BM423" i="3"/>
  <c r="BJ423" i="3"/>
  <c r="BN423" i="3"/>
  <c r="BN398" i="3"/>
  <c r="BJ393" i="3"/>
  <c r="BM393" i="3"/>
  <c r="BK385" i="3"/>
  <c r="BN385" i="3"/>
  <c r="BL380" i="3"/>
  <c r="BJ380" i="3"/>
  <c r="BM380" i="3"/>
  <c r="BK374" i="3"/>
  <c r="BN374" i="3"/>
  <c r="BL374" i="3"/>
  <c r="BM367" i="3"/>
  <c r="BM363" i="3"/>
  <c r="BL363" i="3"/>
  <c r="BK363" i="3"/>
  <c r="BN363" i="3"/>
  <c r="BN360" i="3"/>
  <c r="BK360" i="3"/>
  <c r="BJ360" i="3"/>
  <c r="BL359" i="3"/>
  <c r="BM359" i="3"/>
  <c r="BM502" i="3"/>
  <c r="BK502" i="3"/>
  <c r="BN502" i="3"/>
  <c r="BL486" i="3"/>
  <c r="BJ486" i="3"/>
  <c r="BM499" i="3"/>
  <c r="BN499" i="3"/>
  <c r="BK499" i="3"/>
  <c r="BK432" i="3"/>
  <c r="BN432" i="3"/>
  <c r="BM432" i="3"/>
  <c r="BL432" i="3"/>
  <c r="BJ432" i="3"/>
  <c r="BL404" i="3"/>
  <c r="BK404" i="3"/>
  <c r="BJ404" i="3"/>
  <c r="BJ433" i="3"/>
  <c r="BM433" i="3"/>
  <c r="BL433" i="3"/>
  <c r="BK425" i="3"/>
  <c r="BM422" i="3"/>
  <c r="BJ422" i="3"/>
  <c r="BN414" i="3"/>
  <c r="BK414" i="3"/>
  <c r="BM328" i="3"/>
  <c r="BK342" i="3"/>
  <c r="BK350" i="3"/>
  <c r="BK356" i="3"/>
  <c r="BM356" i="3"/>
  <c r="BM326" i="3"/>
  <c r="BK330" i="3"/>
  <c r="BM334" i="3"/>
  <c r="BM338" i="3"/>
  <c r="BN496" i="3"/>
  <c r="BE325" i="3"/>
  <c r="AO325" i="3"/>
  <c r="Y325" i="3"/>
  <c r="BG325" i="3"/>
  <c r="AY325" i="3"/>
  <c r="AQ325" i="3"/>
  <c r="AI325" i="3"/>
  <c r="AA325" i="3"/>
  <c r="S325" i="3"/>
  <c r="BI325" i="3"/>
  <c r="AS325" i="3"/>
  <c r="AC325" i="3"/>
  <c r="M325" i="3"/>
  <c r="BF325" i="3"/>
  <c r="BB325" i="3"/>
  <c r="AX325" i="3"/>
  <c r="AT325" i="3"/>
  <c r="AP325" i="3"/>
  <c r="AL325" i="3"/>
  <c r="AH325" i="3"/>
  <c r="AD325" i="3"/>
  <c r="Z325" i="3"/>
  <c r="V325" i="3"/>
  <c r="R325" i="3"/>
  <c r="AV329" i="3"/>
  <c r="AJ329" i="3"/>
  <c r="T329" i="3"/>
  <c r="BB329" i="3"/>
  <c r="AT329" i="3"/>
  <c r="AL329" i="3"/>
  <c r="AD329" i="3"/>
  <c r="V329" i="3"/>
  <c r="N329" i="3"/>
  <c r="AZ329" i="3"/>
  <c r="AF329" i="3"/>
  <c r="P329" i="3"/>
  <c r="BG329" i="3"/>
  <c r="BC329" i="3"/>
  <c r="AY329" i="3"/>
  <c r="AU329" i="3"/>
  <c r="AQ329" i="3"/>
  <c r="AM329" i="3"/>
  <c r="AI329" i="3"/>
  <c r="AE329" i="3"/>
  <c r="AA329" i="3"/>
  <c r="W329" i="3"/>
  <c r="S329" i="3"/>
  <c r="BB333" i="3"/>
  <c r="AL333" i="3"/>
  <c r="V333" i="3"/>
  <c r="BH333" i="3"/>
  <c r="AZ333" i="3"/>
  <c r="AR333" i="3"/>
  <c r="AJ333" i="3"/>
  <c r="AB333" i="3"/>
  <c r="T333" i="3"/>
  <c r="BF333" i="3"/>
  <c r="AP333" i="3"/>
  <c r="Z333" i="3"/>
  <c r="BI333" i="3"/>
  <c r="BE333" i="3"/>
  <c r="BA333" i="3"/>
  <c r="AW333" i="3"/>
  <c r="AS333" i="3"/>
  <c r="AO333" i="3"/>
  <c r="AK333" i="3"/>
  <c r="AG333" i="3"/>
  <c r="AC333" i="3"/>
  <c r="Y333" i="3"/>
  <c r="U333" i="3"/>
  <c r="Q333" i="3"/>
  <c r="AV337" i="3"/>
  <c r="AF337" i="3"/>
  <c r="BF337" i="3"/>
  <c r="AX337" i="3"/>
  <c r="AP337" i="3"/>
  <c r="AH337" i="3"/>
  <c r="Z337" i="3"/>
  <c r="R337" i="3"/>
  <c r="BH337" i="3"/>
  <c r="AR337" i="3"/>
  <c r="AB337" i="3"/>
  <c r="P337" i="3"/>
  <c r="BG337" i="3"/>
  <c r="BC337" i="3"/>
  <c r="AY337" i="3"/>
  <c r="AU337" i="3"/>
  <c r="AQ337" i="3"/>
  <c r="AM337" i="3"/>
  <c r="AI337" i="3"/>
  <c r="AE337" i="3"/>
  <c r="AA337" i="3"/>
  <c r="W337" i="3"/>
  <c r="S337" i="3"/>
  <c r="BG341" i="3"/>
  <c r="AY341" i="3"/>
  <c r="AO341" i="3"/>
  <c r="AG341" i="3"/>
  <c r="Y341" i="3"/>
  <c r="Q341" i="3"/>
  <c r="M341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E341" i="3"/>
  <c r="AW341" i="3"/>
  <c r="AQ341" i="3"/>
  <c r="AI341" i="3"/>
  <c r="AA341" i="3"/>
  <c r="BE345" i="3"/>
  <c r="AW345" i="3"/>
  <c r="AO345" i="3"/>
  <c r="AG345" i="3"/>
  <c r="Y345" i="3"/>
  <c r="Q345" i="3"/>
  <c r="M345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C345" i="3"/>
  <c r="AU345" i="3"/>
  <c r="AM345" i="3"/>
  <c r="AE345" i="3"/>
  <c r="BG349" i="3"/>
  <c r="AY349" i="3"/>
  <c r="AQ349" i="3"/>
  <c r="AI349" i="3"/>
  <c r="AA349" i="3"/>
  <c r="U349" i="3"/>
  <c r="O349" i="3"/>
  <c r="BH349" i="3"/>
  <c r="BD349" i="3"/>
  <c r="AZ349" i="3"/>
  <c r="AV349" i="3"/>
  <c r="AR349" i="3"/>
  <c r="AN349" i="3"/>
  <c r="AJ349" i="3"/>
  <c r="AF349" i="3"/>
  <c r="AB349" i="3"/>
  <c r="X349" i="3"/>
  <c r="T349" i="3"/>
  <c r="P349" i="3"/>
  <c r="BI349" i="3"/>
  <c r="BA349" i="3"/>
  <c r="AS349" i="3"/>
  <c r="AK349" i="3"/>
  <c r="AC349" i="3"/>
  <c r="BB353" i="3"/>
  <c r="AR353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D353" i="3"/>
  <c r="AV353" i="3"/>
  <c r="AP353" i="3"/>
  <c r="AJ353" i="3"/>
  <c r="AF353" i="3"/>
  <c r="AB353" i="3"/>
  <c r="X353" i="3"/>
  <c r="T353" i="3"/>
  <c r="BN356" i="3"/>
  <c r="BF357" i="3"/>
  <c r="BB357" i="3"/>
  <c r="AX357" i="3"/>
  <c r="AT357" i="3"/>
  <c r="AP357" i="3"/>
  <c r="AL357" i="3"/>
  <c r="AH357" i="3"/>
  <c r="AD357" i="3"/>
  <c r="Z357" i="3"/>
  <c r="V357" i="3"/>
  <c r="R357" i="3"/>
  <c r="N357" i="3"/>
  <c r="BG357" i="3"/>
  <c r="BC357" i="3"/>
  <c r="AY357" i="3"/>
  <c r="AU357" i="3"/>
  <c r="AQ357" i="3"/>
  <c r="AM357" i="3"/>
  <c r="AI357" i="3"/>
  <c r="AE357" i="3"/>
  <c r="AA357" i="3"/>
  <c r="W357" i="3"/>
  <c r="S357" i="3"/>
  <c r="BM357" i="3" s="1"/>
  <c r="BN480" i="3"/>
  <c r="BA327" i="3"/>
  <c r="AK327" i="3"/>
  <c r="U327" i="3"/>
  <c r="BG327" i="3"/>
  <c r="AY327" i="3"/>
  <c r="AQ327" i="3"/>
  <c r="AI327" i="3"/>
  <c r="AA327" i="3"/>
  <c r="S327" i="3"/>
  <c r="BE327" i="3"/>
  <c r="AO327" i="3"/>
  <c r="Y327" i="3"/>
  <c r="BH327" i="3"/>
  <c r="BD327" i="3"/>
  <c r="AZ327" i="3"/>
  <c r="AV327" i="3"/>
  <c r="AR327" i="3"/>
  <c r="AN327" i="3"/>
  <c r="AJ327" i="3"/>
  <c r="AF327" i="3"/>
  <c r="AB327" i="3"/>
  <c r="X327" i="3"/>
  <c r="T327" i="3"/>
  <c r="BG331" i="3"/>
  <c r="AQ331" i="3"/>
  <c r="AE331" i="3"/>
  <c r="S331" i="3"/>
  <c r="BI331" i="3"/>
  <c r="BA331" i="3"/>
  <c r="AS331" i="3"/>
  <c r="AK331" i="3"/>
  <c r="AC331" i="3"/>
  <c r="U331" i="3"/>
  <c r="M331" i="3"/>
  <c r="AU331" i="3"/>
  <c r="AA331" i="3"/>
  <c r="BF331" i="3"/>
  <c r="BB331" i="3"/>
  <c r="AX331" i="3"/>
  <c r="AT331" i="3"/>
  <c r="AP331" i="3"/>
  <c r="AL331" i="3"/>
  <c r="AH331" i="3"/>
  <c r="AD331" i="3"/>
  <c r="Z331" i="3"/>
  <c r="V331" i="3"/>
  <c r="R331" i="3"/>
  <c r="AW335" i="3"/>
  <c r="AG335" i="3"/>
  <c r="Q335" i="3"/>
  <c r="BC335" i="3"/>
  <c r="AU335" i="3"/>
  <c r="AM335" i="3"/>
  <c r="AE335" i="3"/>
  <c r="W335" i="3"/>
  <c r="O335" i="3"/>
  <c r="BA335" i="3"/>
  <c r="AK335" i="3"/>
  <c r="U335" i="3"/>
  <c r="BH335" i="3"/>
  <c r="BD335" i="3"/>
  <c r="AZ335" i="3"/>
  <c r="AV335" i="3"/>
  <c r="AR335" i="3"/>
  <c r="AN335" i="3"/>
  <c r="AJ335" i="3"/>
  <c r="AF335" i="3"/>
  <c r="AB335" i="3"/>
  <c r="X335" i="3"/>
  <c r="T335" i="3"/>
  <c r="BB351" i="3"/>
  <c r="AT351" i="3"/>
  <c r="AL351" i="3"/>
  <c r="AD351" i="3"/>
  <c r="V351" i="3"/>
  <c r="N351" i="3"/>
  <c r="BG351" i="3"/>
  <c r="BC351" i="3"/>
  <c r="AY351" i="3"/>
  <c r="AU351" i="3"/>
  <c r="AQ351" i="3"/>
  <c r="AM351" i="3"/>
  <c r="AI351" i="3"/>
  <c r="AE351" i="3"/>
  <c r="AA351" i="3"/>
  <c r="W351" i="3"/>
  <c r="S351" i="3"/>
  <c r="O351" i="3"/>
  <c r="BH351" i="3"/>
  <c r="AZ351" i="3"/>
  <c r="AR351" i="3"/>
  <c r="AJ351" i="3"/>
  <c r="AB351" i="3"/>
  <c r="BB339" i="3"/>
  <c r="AR339" i="3"/>
  <c r="BG339" i="3"/>
  <c r="BC339" i="3"/>
  <c r="AY339" i="3"/>
  <c r="AU339" i="3"/>
  <c r="AQ339" i="3"/>
  <c r="AM339" i="3"/>
  <c r="AI339" i="3"/>
  <c r="AE339" i="3"/>
  <c r="AA339" i="3"/>
  <c r="W339" i="3"/>
  <c r="S339" i="3"/>
  <c r="O339" i="3"/>
  <c r="BH339" i="3"/>
  <c r="AZ339" i="3"/>
  <c r="AT339" i="3"/>
  <c r="AN339" i="3"/>
  <c r="AJ339" i="3"/>
  <c r="AF339" i="3"/>
  <c r="AB339" i="3"/>
  <c r="X339" i="3"/>
  <c r="T339" i="3"/>
  <c r="BF343" i="3"/>
  <c r="AX343" i="3"/>
  <c r="AP343" i="3"/>
  <c r="AH343" i="3"/>
  <c r="Z343" i="3"/>
  <c r="R343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M343" i="3"/>
  <c r="BD343" i="3"/>
  <c r="AV343" i="3"/>
  <c r="AN343" i="3"/>
  <c r="AF343" i="3"/>
  <c r="X343" i="3"/>
  <c r="BB347" i="3"/>
  <c r="AT347" i="3"/>
  <c r="AN347" i="3"/>
  <c r="AF347" i="3"/>
  <c r="X347" i="3"/>
  <c r="P347" i="3"/>
  <c r="BI347" i="3"/>
  <c r="BE347" i="3"/>
  <c r="BA347" i="3"/>
  <c r="AW347" i="3"/>
  <c r="AS347" i="3"/>
  <c r="AO347" i="3"/>
  <c r="AK347" i="3"/>
  <c r="AG347" i="3"/>
  <c r="AC347" i="3"/>
  <c r="Y347" i="3"/>
  <c r="U347" i="3"/>
  <c r="Q347" i="3"/>
  <c r="M347" i="3"/>
  <c r="BD347" i="3"/>
  <c r="AV347" i="3"/>
  <c r="AL347" i="3"/>
  <c r="AD347" i="3"/>
  <c r="BH355" i="3"/>
  <c r="BD355" i="3"/>
  <c r="AZ355" i="3"/>
  <c r="AV355" i="3"/>
  <c r="AR355" i="3"/>
  <c r="AN355" i="3"/>
  <c r="AJ355" i="3"/>
  <c r="AF355" i="3"/>
  <c r="AB355" i="3"/>
  <c r="X355" i="3"/>
  <c r="T355" i="3"/>
  <c r="P355" i="3"/>
  <c r="BI355" i="3"/>
  <c r="BE355" i="3"/>
  <c r="BA355" i="3"/>
  <c r="AW355" i="3"/>
  <c r="AS355" i="3"/>
  <c r="AO355" i="3"/>
  <c r="AK355" i="3"/>
  <c r="AG355" i="3"/>
  <c r="AC355" i="3"/>
  <c r="Y355" i="3"/>
  <c r="U355" i="3"/>
  <c r="Q355" i="3"/>
  <c r="BJ175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R259" i="3" l="1"/>
  <c r="AH259" i="3"/>
  <c r="AX259" i="3"/>
  <c r="T261" i="3"/>
  <c r="AJ261" i="3"/>
  <c r="AZ261" i="3"/>
  <c r="V263" i="3"/>
  <c r="AL263" i="3"/>
  <c r="BB263" i="3"/>
  <c r="X265" i="3"/>
  <c r="AN265" i="3"/>
  <c r="BD265" i="3"/>
  <c r="Z267" i="3"/>
  <c r="AP267" i="3"/>
  <c r="BF267" i="3"/>
  <c r="AA269" i="3"/>
  <c r="AQ269" i="3"/>
  <c r="BG269" i="3"/>
  <c r="AC271" i="3"/>
  <c r="AS271" i="3"/>
  <c r="BI271" i="3"/>
  <c r="O273" i="3"/>
  <c r="AE273" i="3"/>
  <c r="AU273" i="3"/>
  <c r="O275" i="3"/>
  <c r="AE275" i="3"/>
  <c r="AU275" i="3"/>
  <c r="AQ277" i="3"/>
  <c r="AR279" i="3"/>
  <c r="AT281" i="3"/>
  <c r="Q283" i="3"/>
  <c r="AW283" i="3"/>
  <c r="R285" i="3"/>
  <c r="AX285" i="3"/>
  <c r="U287" i="3"/>
  <c r="BA287" i="3"/>
  <c r="X289" i="3"/>
  <c r="BD289" i="3"/>
  <c r="Z291" i="3"/>
  <c r="BF291" i="3"/>
  <c r="AB293" i="3"/>
  <c r="BH293" i="3"/>
  <c r="AD295" i="3"/>
  <c r="AE297" i="3"/>
  <c r="AG299" i="3"/>
  <c r="AH301" i="3"/>
  <c r="AI303" i="3"/>
  <c r="AJ305" i="3"/>
  <c r="U259" i="3"/>
  <c r="BA259" i="3"/>
  <c r="S261" i="3"/>
  <c r="AY261" i="3"/>
  <c r="Q263" i="3"/>
  <c r="AW263" i="3"/>
  <c r="O265" i="3"/>
  <c r="AU265" i="3"/>
  <c r="M267" i="3"/>
  <c r="AS267" i="3"/>
  <c r="AR269" i="3"/>
  <c r="T271" i="3"/>
  <c r="AX273" i="3"/>
  <c r="R275" i="3"/>
  <c r="AV277" i="3"/>
  <c r="O279" i="3"/>
  <c r="AS281" i="3"/>
  <c r="AO285" i="3"/>
  <c r="AI289" i="3"/>
  <c r="M295" i="3"/>
  <c r="AR297" i="3"/>
  <c r="AN303" i="3"/>
  <c r="BG173" i="3"/>
  <c r="AY173" i="3"/>
  <c r="AQ173" i="3"/>
  <c r="AI173" i="3"/>
  <c r="AA173" i="3"/>
  <c r="S173" i="3"/>
  <c r="BH173" i="3"/>
  <c r="AZ173" i="3"/>
  <c r="AR173" i="3"/>
  <c r="AJ173" i="3"/>
  <c r="AB173" i="3"/>
  <c r="T173" i="3"/>
  <c r="BN340" i="3"/>
  <c r="V259" i="3"/>
  <c r="AL259" i="3"/>
  <c r="BB259" i="3"/>
  <c r="X261" i="3"/>
  <c r="AN261" i="3"/>
  <c r="BD261" i="3"/>
  <c r="Z263" i="3"/>
  <c r="AP263" i="3"/>
  <c r="BF263" i="3"/>
  <c r="AB265" i="3"/>
  <c r="AR265" i="3"/>
  <c r="BH265" i="3"/>
  <c r="AD267" i="3"/>
  <c r="AT267" i="3"/>
  <c r="O269" i="3"/>
  <c r="AE269" i="3"/>
  <c r="AU269" i="3"/>
  <c r="Q271" i="3"/>
  <c r="AG271" i="3"/>
  <c r="AW271" i="3"/>
  <c r="S273" i="3"/>
  <c r="AI273" i="3"/>
  <c r="AY273" i="3"/>
  <c r="S275" i="3"/>
  <c r="AI275" i="3"/>
  <c r="AY275" i="3"/>
  <c r="S277" i="3"/>
  <c r="AY277" i="3"/>
  <c r="T279" i="3"/>
  <c r="AZ279" i="3"/>
  <c r="V281" i="3"/>
  <c r="BB281" i="3"/>
  <c r="Y283" i="3"/>
  <c r="BE283" i="3"/>
  <c r="Z285" i="3"/>
  <c r="BF285" i="3"/>
  <c r="AC287" i="3"/>
  <c r="BI287" i="3"/>
  <c r="AF289" i="3"/>
  <c r="AH291" i="3"/>
  <c r="AJ293" i="3"/>
  <c r="AL295" i="3"/>
  <c r="AM297" i="3"/>
  <c r="AO299" i="3"/>
  <c r="AP301" i="3"/>
  <c r="AQ303" i="3"/>
  <c r="AR305" i="3"/>
  <c r="AC259" i="3"/>
  <c r="BI259" i="3"/>
  <c r="AA261" i="3"/>
  <c r="BG261" i="3"/>
  <c r="Y263" i="3"/>
  <c r="BE263" i="3"/>
  <c r="W265" i="3"/>
  <c r="BC265" i="3"/>
  <c r="U267" i="3"/>
  <c r="BA267" i="3"/>
  <c r="T269" i="3"/>
  <c r="AZ269" i="3"/>
  <c r="AJ271" i="3"/>
  <c r="AH275" i="3"/>
  <c r="AE279" i="3"/>
  <c r="BI281" i="3"/>
  <c r="Z283" i="3"/>
  <c r="BE285" i="3"/>
  <c r="V287" i="3"/>
  <c r="AY289" i="3"/>
  <c r="Q291" i="3"/>
  <c r="O293" i="3"/>
  <c r="AS295" i="3"/>
  <c r="BE173" i="3"/>
  <c r="AW173" i="3"/>
  <c r="AO173" i="3"/>
  <c r="AG173" i="3"/>
  <c r="Y173" i="3"/>
  <c r="Q173" i="3"/>
  <c r="BF173" i="3"/>
  <c r="AX173" i="3"/>
  <c r="AP173" i="3"/>
  <c r="AH173" i="3"/>
  <c r="Z173" i="3"/>
  <c r="R173" i="3"/>
  <c r="Z259" i="3"/>
  <c r="AP259" i="3"/>
  <c r="BF259" i="3"/>
  <c r="AB261" i="3"/>
  <c r="AR261" i="3"/>
  <c r="BH261" i="3"/>
  <c r="AD263" i="3"/>
  <c r="AT263" i="3"/>
  <c r="P265" i="3"/>
  <c r="AF265" i="3"/>
  <c r="AV265" i="3"/>
  <c r="R267" i="3"/>
  <c r="AH267" i="3"/>
  <c r="AX267" i="3"/>
  <c r="S269" i="3"/>
  <c r="AI269" i="3"/>
  <c r="AY269" i="3"/>
  <c r="U271" i="3"/>
  <c r="AK271" i="3"/>
  <c r="BA271" i="3"/>
  <c r="W273" i="3"/>
  <c r="AM273" i="3"/>
  <c r="BC273" i="3"/>
  <c r="W275" i="3"/>
  <c r="AM275" i="3"/>
  <c r="BE275" i="3"/>
  <c r="AA277" i="3"/>
  <c r="BG277" i="3"/>
  <c r="AB279" i="3"/>
  <c r="BH279" i="3"/>
  <c r="AD281" i="3"/>
  <c r="AG283" i="3"/>
  <c r="AK287" i="3"/>
  <c r="AP291" i="3"/>
  <c r="AR293" i="3"/>
  <c r="O297" i="3"/>
  <c r="Q299" i="3"/>
  <c r="R301" i="3"/>
  <c r="AX301" i="3"/>
  <c r="S303" i="3"/>
  <c r="T305" i="3"/>
  <c r="AC267" i="3"/>
  <c r="AB269" i="3"/>
  <c r="BC173" i="3"/>
  <c r="AU173" i="3"/>
  <c r="AM173" i="3"/>
  <c r="AE173" i="3"/>
  <c r="W173" i="3"/>
  <c r="O173" i="3"/>
  <c r="BD173" i="3"/>
  <c r="AV173" i="3"/>
  <c r="AN173" i="3"/>
  <c r="AF173" i="3"/>
  <c r="X173" i="3"/>
  <c r="AY179" i="3"/>
  <c r="S179" i="3"/>
  <c r="AJ179" i="3"/>
  <c r="AQ179" i="3"/>
  <c r="BH179" i="3"/>
  <c r="AB179" i="3"/>
  <c r="BL357" i="3"/>
  <c r="BK175" i="3"/>
  <c r="BC179" i="3"/>
  <c r="AU179" i="3"/>
  <c r="AM179" i="3"/>
  <c r="AE179" i="3"/>
  <c r="W179" i="3"/>
  <c r="O179" i="3"/>
  <c r="BD179" i="3"/>
  <c r="AV179" i="3"/>
  <c r="AN179" i="3"/>
  <c r="AF179" i="3"/>
  <c r="X179" i="3"/>
  <c r="P179" i="3"/>
  <c r="BM175" i="3"/>
  <c r="BL175" i="3"/>
  <c r="O174" i="3"/>
  <c r="M174" i="3"/>
  <c r="U174" i="3"/>
  <c r="AC174" i="3"/>
  <c r="AK174" i="3"/>
  <c r="AS174" i="3"/>
  <c r="BA174" i="3"/>
  <c r="BI174" i="3"/>
  <c r="T174" i="3"/>
  <c r="AB174" i="3"/>
  <c r="AJ174" i="3"/>
  <c r="AR174" i="3"/>
  <c r="AZ174" i="3"/>
  <c r="BH174" i="3"/>
  <c r="Y174" i="3"/>
  <c r="AO174" i="3"/>
  <c r="BE174" i="3"/>
  <c r="X174" i="3"/>
  <c r="AN174" i="3"/>
  <c r="BD174" i="3"/>
  <c r="Q174" i="3"/>
  <c r="AW174" i="3"/>
  <c r="AF174" i="3"/>
  <c r="P174" i="3"/>
  <c r="M176" i="3"/>
  <c r="O176" i="3"/>
  <c r="W176" i="3"/>
  <c r="AE176" i="3"/>
  <c r="AM176" i="3"/>
  <c r="AU176" i="3"/>
  <c r="BC176" i="3"/>
  <c r="N176" i="3"/>
  <c r="V176" i="3"/>
  <c r="AD176" i="3"/>
  <c r="AL176" i="3"/>
  <c r="AT176" i="3"/>
  <c r="BB176" i="3"/>
  <c r="AA176" i="3"/>
  <c r="AQ176" i="3"/>
  <c r="BG176" i="3"/>
  <c r="Z176" i="3"/>
  <c r="AP176" i="3"/>
  <c r="BF176" i="3"/>
  <c r="S176" i="3"/>
  <c r="AY176" i="3"/>
  <c r="AH176" i="3"/>
  <c r="AI176" i="3"/>
  <c r="AX176" i="3"/>
  <c r="N259" i="3"/>
  <c r="BG259" i="3"/>
  <c r="BC259" i="3"/>
  <c r="AY259" i="3"/>
  <c r="AU259" i="3"/>
  <c r="AQ259" i="3"/>
  <c r="AM259" i="3"/>
  <c r="AI259" i="3"/>
  <c r="AE259" i="3"/>
  <c r="AA259" i="3"/>
  <c r="W259" i="3"/>
  <c r="S259" i="3"/>
  <c r="O259" i="3"/>
  <c r="M260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N261" i="3"/>
  <c r="BI261" i="3"/>
  <c r="BE261" i="3"/>
  <c r="BA261" i="3"/>
  <c r="AW261" i="3"/>
  <c r="AS261" i="3"/>
  <c r="AO261" i="3"/>
  <c r="AK261" i="3"/>
  <c r="AG261" i="3"/>
  <c r="AC261" i="3"/>
  <c r="Y261" i="3"/>
  <c r="U261" i="3"/>
  <c r="Q261" i="3"/>
  <c r="M261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N263" i="3"/>
  <c r="BG263" i="3"/>
  <c r="BC263" i="3"/>
  <c r="AY263" i="3"/>
  <c r="AU263" i="3"/>
  <c r="AQ263" i="3"/>
  <c r="AM263" i="3"/>
  <c r="AI263" i="3"/>
  <c r="AE263" i="3"/>
  <c r="AA263" i="3"/>
  <c r="W263" i="3"/>
  <c r="S263" i="3"/>
  <c r="O263" i="3"/>
  <c r="M264" i="3"/>
  <c r="BF264" i="3"/>
  <c r="BB264" i="3"/>
  <c r="AX264" i="3"/>
  <c r="AT264" i="3"/>
  <c r="AP264" i="3"/>
  <c r="AL264" i="3"/>
  <c r="AH264" i="3"/>
  <c r="AD264" i="3"/>
  <c r="Z264" i="3"/>
  <c r="V264" i="3"/>
  <c r="R264" i="3"/>
  <c r="N264" i="3"/>
  <c r="N265" i="3"/>
  <c r="BI265" i="3"/>
  <c r="BE265" i="3"/>
  <c r="BA265" i="3"/>
  <c r="AW265" i="3"/>
  <c r="AS265" i="3"/>
  <c r="AO265" i="3"/>
  <c r="AK265" i="3"/>
  <c r="AG265" i="3"/>
  <c r="AC265" i="3"/>
  <c r="Y265" i="3"/>
  <c r="U265" i="3"/>
  <c r="Q265" i="3"/>
  <c r="M265" i="3"/>
  <c r="M266" i="3"/>
  <c r="BH266" i="3"/>
  <c r="BD266" i="3"/>
  <c r="AZ266" i="3"/>
  <c r="AV266" i="3"/>
  <c r="AR266" i="3"/>
  <c r="AN266" i="3"/>
  <c r="AJ266" i="3"/>
  <c r="AF266" i="3"/>
  <c r="AB266" i="3"/>
  <c r="X266" i="3"/>
  <c r="T266" i="3"/>
  <c r="P266" i="3"/>
  <c r="N267" i="3"/>
  <c r="BG267" i="3"/>
  <c r="BC267" i="3"/>
  <c r="AY267" i="3"/>
  <c r="AU267" i="3"/>
  <c r="AQ267" i="3"/>
  <c r="AM267" i="3"/>
  <c r="AI267" i="3"/>
  <c r="AE267" i="3"/>
  <c r="AA267" i="3"/>
  <c r="W267" i="3"/>
  <c r="S267" i="3"/>
  <c r="O267" i="3"/>
  <c r="M268" i="3"/>
  <c r="BF268" i="3"/>
  <c r="BB268" i="3"/>
  <c r="AX268" i="3"/>
  <c r="AT268" i="3"/>
  <c r="AP268" i="3"/>
  <c r="AL268" i="3"/>
  <c r="AH268" i="3"/>
  <c r="AD268" i="3"/>
  <c r="Z268" i="3"/>
  <c r="V268" i="3"/>
  <c r="R268" i="3"/>
  <c r="N268" i="3"/>
  <c r="M269" i="3"/>
  <c r="BF269" i="3"/>
  <c r="BB269" i="3"/>
  <c r="AX269" i="3"/>
  <c r="AT269" i="3"/>
  <c r="AP269" i="3"/>
  <c r="AL269" i="3"/>
  <c r="AH269" i="3"/>
  <c r="AD269" i="3"/>
  <c r="Z269" i="3"/>
  <c r="V269" i="3"/>
  <c r="R269" i="3"/>
  <c r="N269" i="3"/>
  <c r="N270" i="3"/>
  <c r="BG270" i="3"/>
  <c r="BC270" i="3"/>
  <c r="AY270" i="3"/>
  <c r="BE270" i="3"/>
  <c r="AW270" i="3"/>
  <c r="AS270" i="3"/>
  <c r="AO270" i="3"/>
  <c r="AK270" i="3"/>
  <c r="AG270" i="3"/>
  <c r="AC270" i="3"/>
  <c r="Y270" i="3"/>
  <c r="U270" i="3"/>
  <c r="Q270" i="3"/>
  <c r="M270" i="3"/>
  <c r="M271" i="3"/>
  <c r="BF271" i="3"/>
  <c r="BB271" i="3"/>
  <c r="AX271" i="3"/>
  <c r="AT271" i="3"/>
  <c r="AP271" i="3"/>
  <c r="AL271" i="3"/>
  <c r="AH271" i="3"/>
  <c r="AD271" i="3"/>
  <c r="Z271" i="3"/>
  <c r="V271" i="3"/>
  <c r="R271" i="3"/>
  <c r="N271" i="3"/>
  <c r="BD271" i="3"/>
  <c r="AV271" i="3"/>
  <c r="AN271" i="3"/>
  <c r="AF271" i="3"/>
  <c r="X271" i="3"/>
  <c r="P271" i="3"/>
  <c r="N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M272" i="3"/>
  <c r="BC272" i="3"/>
  <c r="AU272" i="3"/>
  <c r="AM272" i="3"/>
  <c r="AE272" i="3"/>
  <c r="W272" i="3"/>
  <c r="O272" i="3"/>
  <c r="M273" i="3"/>
  <c r="BH273" i="3"/>
  <c r="BD273" i="3"/>
  <c r="AZ273" i="3"/>
  <c r="AV273" i="3"/>
  <c r="AR273" i="3"/>
  <c r="AN273" i="3"/>
  <c r="AJ273" i="3"/>
  <c r="AF273" i="3"/>
  <c r="AB273" i="3"/>
  <c r="X273" i="3"/>
  <c r="T273" i="3"/>
  <c r="P273" i="3"/>
  <c r="BB273" i="3"/>
  <c r="AT273" i="3"/>
  <c r="AL273" i="3"/>
  <c r="AD273" i="3"/>
  <c r="V273" i="3"/>
  <c r="N273" i="3"/>
  <c r="M274" i="3"/>
  <c r="BH274" i="3"/>
  <c r="BD274" i="3"/>
  <c r="AZ274" i="3"/>
  <c r="AV274" i="3"/>
  <c r="AR274" i="3"/>
  <c r="AN274" i="3"/>
  <c r="AJ274" i="3"/>
  <c r="AF274" i="3"/>
  <c r="AB274" i="3"/>
  <c r="X274" i="3"/>
  <c r="T274" i="3"/>
  <c r="P274" i="3"/>
  <c r="BB274" i="3"/>
  <c r="AT274" i="3"/>
  <c r="AL274" i="3"/>
  <c r="AD274" i="3"/>
  <c r="V274" i="3"/>
  <c r="N274" i="3"/>
  <c r="M275" i="3"/>
  <c r="BH275" i="3"/>
  <c r="BD275" i="3"/>
  <c r="AZ275" i="3"/>
  <c r="AV275" i="3"/>
  <c r="AR275" i="3"/>
  <c r="AN275" i="3"/>
  <c r="AJ275" i="3"/>
  <c r="AF275" i="3"/>
  <c r="AB275" i="3"/>
  <c r="X275" i="3"/>
  <c r="T275" i="3"/>
  <c r="P275" i="3"/>
  <c r="BB275" i="3"/>
  <c r="AT275" i="3"/>
  <c r="AL275" i="3"/>
  <c r="AD275" i="3"/>
  <c r="V275" i="3"/>
  <c r="N275" i="3"/>
  <c r="BG275" i="3"/>
  <c r="BC275" i="3"/>
  <c r="N276" i="3"/>
  <c r="BG276" i="3"/>
  <c r="BC276" i="3"/>
  <c r="AY276" i="3"/>
  <c r="AU276" i="3"/>
  <c r="AQ276" i="3"/>
  <c r="AM276" i="3"/>
  <c r="AI276" i="3"/>
  <c r="AE276" i="3"/>
  <c r="AA276" i="3"/>
  <c r="W276" i="3"/>
  <c r="S276" i="3"/>
  <c r="O276" i="3"/>
  <c r="BI276" i="3"/>
  <c r="BA276" i="3"/>
  <c r="AS276" i="3"/>
  <c r="AK276" i="3"/>
  <c r="AC276" i="3"/>
  <c r="U276" i="3"/>
  <c r="M276" i="3"/>
  <c r="BH276" i="3"/>
  <c r="BD276" i="3"/>
  <c r="AZ276" i="3"/>
  <c r="AV276" i="3"/>
  <c r="AR276" i="3"/>
  <c r="AN276" i="3"/>
  <c r="AJ276" i="3"/>
  <c r="AF276" i="3"/>
  <c r="AB276" i="3"/>
  <c r="X276" i="3"/>
  <c r="T276" i="3"/>
  <c r="P276" i="3"/>
  <c r="M277" i="3"/>
  <c r="BF277" i="3"/>
  <c r="BB277" i="3"/>
  <c r="AX277" i="3"/>
  <c r="AT277" i="3"/>
  <c r="AP277" i="3"/>
  <c r="AL277" i="3"/>
  <c r="AH277" i="3"/>
  <c r="AD277" i="3"/>
  <c r="Z277" i="3"/>
  <c r="V277" i="3"/>
  <c r="R277" i="3"/>
  <c r="N277" i="3"/>
  <c r="BH277" i="3"/>
  <c r="AZ277" i="3"/>
  <c r="AR277" i="3"/>
  <c r="AJ277" i="3"/>
  <c r="AB277" i="3"/>
  <c r="T277" i="3"/>
  <c r="BI277" i="3"/>
  <c r="BE277" i="3"/>
  <c r="BA277" i="3"/>
  <c r="AW277" i="3"/>
  <c r="AS277" i="3"/>
  <c r="AO277" i="3"/>
  <c r="AK277" i="3"/>
  <c r="AG277" i="3"/>
  <c r="AC277" i="3"/>
  <c r="Y277" i="3"/>
  <c r="U277" i="3"/>
  <c r="Q277" i="3"/>
  <c r="M278" i="3"/>
  <c r="BF278" i="3"/>
  <c r="BB278" i="3"/>
  <c r="AX278" i="3"/>
  <c r="AT278" i="3"/>
  <c r="AP278" i="3"/>
  <c r="AL278" i="3"/>
  <c r="AH278" i="3"/>
  <c r="AD278" i="3"/>
  <c r="Z278" i="3"/>
  <c r="V278" i="3"/>
  <c r="R278" i="3"/>
  <c r="N278" i="3"/>
  <c r="BH278" i="3"/>
  <c r="AZ278" i="3"/>
  <c r="AR278" i="3"/>
  <c r="AJ278" i="3"/>
  <c r="AB278" i="3"/>
  <c r="T278" i="3"/>
  <c r="BI278" i="3"/>
  <c r="BE278" i="3"/>
  <c r="BA278" i="3"/>
  <c r="AW278" i="3"/>
  <c r="AS278" i="3"/>
  <c r="AO278" i="3"/>
  <c r="AK278" i="3"/>
  <c r="AG278" i="3"/>
  <c r="AC278" i="3"/>
  <c r="Y278" i="3"/>
  <c r="U278" i="3"/>
  <c r="Q278" i="3"/>
  <c r="N279" i="3"/>
  <c r="BI279" i="3"/>
  <c r="BE279" i="3"/>
  <c r="BA279" i="3"/>
  <c r="AW279" i="3"/>
  <c r="AS279" i="3"/>
  <c r="AO279" i="3"/>
  <c r="AK279" i="3"/>
  <c r="AG279" i="3"/>
  <c r="AC279" i="3"/>
  <c r="Y279" i="3"/>
  <c r="U279" i="3"/>
  <c r="Q279" i="3"/>
  <c r="M279" i="3"/>
  <c r="BG279" i="3"/>
  <c r="AY279" i="3"/>
  <c r="AQ279" i="3"/>
  <c r="AI279" i="3"/>
  <c r="AA279" i="3"/>
  <c r="S279" i="3"/>
  <c r="BF279" i="3"/>
  <c r="BB279" i="3"/>
  <c r="AX279" i="3"/>
  <c r="AT279" i="3"/>
  <c r="AP279" i="3"/>
  <c r="AL279" i="3"/>
  <c r="AH279" i="3"/>
  <c r="AD279" i="3"/>
  <c r="Z279" i="3"/>
  <c r="V279" i="3"/>
  <c r="R279" i="3"/>
  <c r="M280" i="3"/>
  <c r="BH280" i="3"/>
  <c r="BD280" i="3"/>
  <c r="AZ280" i="3"/>
  <c r="AV280" i="3"/>
  <c r="AR280" i="3"/>
  <c r="AN280" i="3"/>
  <c r="AJ280" i="3"/>
  <c r="AF280" i="3"/>
  <c r="AB280" i="3"/>
  <c r="X280" i="3"/>
  <c r="T280" i="3"/>
  <c r="P280" i="3"/>
  <c r="BF280" i="3"/>
  <c r="AX280" i="3"/>
  <c r="AP280" i="3"/>
  <c r="AH280" i="3"/>
  <c r="Z280" i="3"/>
  <c r="R280" i="3"/>
  <c r="BG280" i="3"/>
  <c r="BC280" i="3"/>
  <c r="AY280" i="3"/>
  <c r="AU280" i="3"/>
  <c r="AQ280" i="3"/>
  <c r="AM280" i="3"/>
  <c r="AI280" i="3"/>
  <c r="AE280" i="3"/>
  <c r="AA280" i="3"/>
  <c r="W280" i="3"/>
  <c r="S280" i="3"/>
  <c r="O280" i="3"/>
  <c r="N281" i="3"/>
  <c r="BG281" i="3"/>
  <c r="BC281" i="3"/>
  <c r="AY281" i="3"/>
  <c r="AU281" i="3"/>
  <c r="AQ281" i="3"/>
  <c r="AM281" i="3"/>
  <c r="AI281" i="3"/>
  <c r="AE281" i="3"/>
  <c r="AA281" i="3"/>
  <c r="W281" i="3"/>
  <c r="S281" i="3"/>
  <c r="O281" i="3"/>
  <c r="BE281" i="3"/>
  <c r="AW281" i="3"/>
  <c r="AO281" i="3"/>
  <c r="AG281" i="3"/>
  <c r="Y281" i="3"/>
  <c r="Q281" i="3"/>
  <c r="BH281" i="3"/>
  <c r="BD281" i="3"/>
  <c r="AZ281" i="3"/>
  <c r="AV281" i="3"/>
  <c r="AR281" i="3"/>
  <c r="AN281" i="3"/>
  <c r="AJ281" i="3"/>
  <c r="AF281" i="3"/>
  <c r="AB281" i="3"/>
  <c r="X281" i="3"/>
  <c r="T281" i="3"/>
  <c r="P281" i="3"/>
  <c r="N282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BC282" i="3"/>
  <c r="AU282" i="3"/>
  <c r="AM282" i="3"/>
  <c r="AE282" i="3"/>
  <c r="W282" i="3"/>
  <c r="O282" i="3"/>
  <c r="BF282" i="3"/>
  <c r="BB282" i="3"/>
  <c r="AX282" i="3"/>
  <c r="AT282" i="3"/>
  <c r="AP282" i="3"/>
  <c r="AL282" i="3"/>
  <c r="AH282" i="3"/>
  <c r="AD282" i="3"/>
  <c r="Z282" i="3"/>
  <c r="V282" i="3"/>
  <c r="R282" i="3"/>
  <c r="M283" i="3"/>
  <c r="BH283" i="3"/>
  <c r="BD283" i="3"/>
  <c r="AZ283" i="3"/>
  <c r="AV283" i="3"/>
  <c r="AR283" i="3"/>
  <c r="AN283" i="3"/>
  <c r="AJ283" i="3"/>
  <c r="AF283" i="3"/>
  <c r="AB283" i="3"/>
  <c r="X283" i="3"/>
  <c r="T283" i="3"/>
  <c r="P283" i="3"/>
  <c r="BB283" i="3"/>
  <c r="AT283" i="3"/>
  <c r="AL283" i="3"/>
  <c r="AD283" i="3"/>
  <c r="V283" i="3"/>
  <c r="N283" i="3"/>
  <c r="BG283" i="3"/>
  <c r="BC283" i="3"/>
  <c r="AY283" i="3"/>
  <c r="AU283" i="3"/>
  <c r="AQ283" i="3"/>
  <c r="AM283" i="3"/>
  <c r="AI283" i="3"/>
  <c r="AE283" i="3"/>
  <c r="AA283" i="3"/>
  <c r="W283" i="3"/>
  <c r="S283" i="3"/>
  <c r="O283" i="3"/>
  <c r="M284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B284" i="3"/>
  <c r="AT284" i="3"/>
  <c r="AL284" i="3"/>
  <c r="AD284" i="3"/>
  <c r="V284" i="3"/>
  <c r="N284" i="3"/>
  <c r="BG284" i="3"/>
  <c r="BC284" i="3"/>
  <c r="AY284" i="3"/>
  <c r="AU284" i="3"/>
  <c r="AQ284" i="3"/>
  <c r="AM284" i="3"/>
  <c r="AI284" i="3"/>
  <c r="AE284" i="3"/>
  <c r="AA284" i="3"/>
  <c r="W284" i="3"/>
  <c r="S284" i="3"/>
  <c r="O284" i="3"/>
  <c r="N285" i="3"/>
  <c r="BG285" i="3"/>
  <c r="BC285" i="3"/>
  <c r="AY285" i="3"/>
  <c r="AU285" i="3"/>
  <c r="AQ285" i="3"/>
  <c r="AM285" i="3"/>
  <c r="AI285" i="3"/>
  <c r="AE285" i="3"/>
  <c r="AA285" i="3"/>
  <c r="W285" i="3"/>
  <c r="S285" i="3"/>
  <c r="O285" i="3"/>
  <c r="BI285" i="3"/>
  <c r="BA285" i="3"/>
  <c r="AS285" i="3"/>
  <c r="AK285" i="3"/>
  <c r="AC285" i="3"/>
  <c r="U285" i="3"/>
  <c r="M285" i="3"/>
  <c r="BH285" i="3"/>
  <c r="BD285" i="3"/>
  <c r="AZ285" i="3"/>
  <c r="AV285" i="3"/>
  <c r="AR285" i="3"/>
  <c r="AN285" i="3"/>
  <c r="AJ285" i="3"/>
  <c r="AF285" i="3"/>
  <c r="AB285" i="3"/>
  <c r="X285" i="3"/>
  <c r="T285" i="3"/>
  <c r="P285" i="3"/>
  <c r="N286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M286" i="3"/>
  <c r="BG286" i="3"/>
  <c r="AY286" i="3"/>
  <c r="AQ286" i="3"/>
  <c r="AI286" i="3"/>
  <c r="AA286" i="3"/>
  <c r="S286" i="3"/>
  <c r="BF286" i="3"/>
  <c r="BB286" i="3"/>
  <c r="AX286" i="3"/>
  <c r="AT286" i="3"/>
  <c r="AP286" i="3"/>
  <c r="AL286" i="3"/>
  <c r="AH286" i="3"/>
  <c r="AD286" i="3"/>
  <c r="Z286" i="3"/>
  <c r="V286" i="3"/>
  <c r="R286" i="3"/>
  <c r="M287" i="3"/>
  <c r="BH287" i="3"/>
  <c r="BD287" i="3"/>
  <c r="AZ287" i="3"/>
  <c r="AV287" i="3"/>
  <c r="AR287" i="3"/>
  <c r="AN287" i="3"/>
  <c r="AJ287" i="3"/>
  <c r="AF287" i="3"/>
  <c r="AB287" i="3"/>
  <c r="X287" i="3"/>
  <c r="T287" i="3"/>
  <c r="P287" i="3"/>
  <c r="BF287" i="3"/>
  <c r="AX287" i="3"/>
  <c r="AP287" i="3"/>
  <c r="AH287" i="3"/>
  <c r="Z287" i="3"/>
  <c r="R287" i="3"/>
  <c r="BG287" i="3"/>
  <c r="BC287" i="3"/>
  <c r="AY287" i="3"/>
  <c r="AU287" i="3"/>
  <c r="AQ287" i="3"/>
  <c r="AM287" i="3"/>
  <c r="AI287" i="3"/>
  <c r="AE287" i="3"/>
  <c r="AA287" i="3"/>
  <c r="W287" i="3"/>
  <c r="S287" i="3"/>
  <c r="O287" i="3"/>
  <c r="N288" i="3"/>
  <c r="BG288" i="3"/>
  <c r="BC288" i="3"/>
  <c r="AY288" i="3"/>
  <c r="AU288" i="3"/>
  <c r="AQ288" i="3"/>
  <c r="AM288" i="3"/>
  <c r="AI288" i="3"/>
  <c r="AE288" i="3"/>
  <c r="AA288" i="3"/>
  <c r="W288" i="3"/>
  <c r="S288" i="3"/>
  <c r="O288" i="3"/>
  <c r="BE288" i="3"/>
  <c r="AW288" i="3"/>
  <c r="AO288" i="3"/>
  <c r="AG288" i="3"/>
  <c r="Y288" i="3"/>
  <c r="Q288" i="3"/>
  <c r="BH288" i="3"/>
  <c r="BD288" i="3"/>
  <c r="AZ288" i="3"/>
  <c r="AV288" i="3"/>
  <c r="AR288" i="3"/>
  <c r="AN288" i="3"/>
  <c r="AJ288" i="3"/>
  <c r="AF288" i="3"/>
  <c r="AB288" i="3"/>
  <c r="X288" i="3"/>
  <c r="T288" i="3"/>
  <c r="P288" i="3"/>
  <c r="N289" i="3"/>
  <c r="BI289" i="3"/>
  <c r="BE289" i="3"/>
  <c r="BA289" i="3"/>
  <c r="AW289" i="3"/>
  <c r="AS289" i="3"/>
  <c r="AO289" i="3"/>
  <c r="AK289" i="3"/>
  <c r="AG289" i="3"/>
  <c r="AC289" i="3"/>
  <c r="Y289" i="3"/>
  <c r="U289" i="3"/>
  <c r="Q289" i="3"/>
  <c r="M289" i="3"/>
  <c r="BC289" i="3"/>
  <c r="AU289" i="3"/>
  <c r="AM289" i="3"/>
  <c r="AE289" i="3"/>
  <c r="W289" i="3"/>
  <c r="O289" i="3"/>
  <c r="BF289" i="3"/>
  <c r="BB289" i="3"/>
  <c r="AX289" i="3"/>
  <c r="AT289" i="3"/>
  <c r="AP289" i="3"/>
  <c r="AL289" i="3"/>
  <c r="AH289" i="3"/>
  <c r="AD289" i="3"/>
  <c r="Z289" i="3"/>
  <c r="V289" i="3"/>
  <c r="R289" i="3"/>
  <c r="M290" i="3"/>
  <c r="BH290" i="3"/>
  <c r="BD290" i="3"/>
  <c r="AZ290" i="3"/>
  <c r="AV290" i="3"/>
  <c r="AR290" i="3"/>
  <c r="AN290" i="3"/>
  <c r="AJ290" i="3"/>
  <c r="AF290" i="3"/>
  <c r="AB290" i="3"/>
  <c r="X290" i="3"/>
  <c r="T290" i="3"/>
  <c r="P290" i="3"/>
  <c r="BB290" i="3"/>
  <c r="AT290" i="3"/>
  <c r="AL290" i="3"/>
  <c r="AD290" i="3"/>
  <c r="V290" i="3"/>
  <c r="N290" i="3"/>
  <c r="BG290" i="3"/>
  <c r="BC290" i="3"/>
  <c r="AY290" i="3"/>
  <c r="AU290" i="3"/>
  <c r="AQ290" i="3"/>
  <c r="AM290" i="3"/>
  <c r="AI290" i="3"/>
  <c r="AE290" i="3"/>
  <c r="AA290" i="3"/>
  <c r="W290" i="3"/>
  <c r="S290" i="3"/>
  <c r="O290" i="3"/>
  <c r="N291" i="3"/>
  <c r="BG291" i="3"/>
  <c r="BC291" i="3"/>
  <c r="AY291" i="3"/>
  <c r="BI291" i="3"/>
  <c r="BA291" i="3"/>
  <c r="AU291" i="3"/>
  <c r="AQ291" i="3"/>
  <c r="AM291" i="3"/>
  <c r="AI291" i="3"/>
  <c r="AE291" i="3"/>
  <c r="AA291" i="3"/>
  <c r="W291" i="3"/>
  <c r="S291" i="3"/>
  <c r="O291" i="3"/>
  <c r="BE291" i="3"/>
  <c r="AS291" i="3"/>
  <c r="AK291" i="3"/>
  <c r="AC291" i="3"/>
  <c r="U291" i="3"/>
  <c r="M291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M292" i="3"/>
  <c r="BF292" i="3"/>
  <c r="BB292" i="3"/>
  <c r="AX292" i="3"/>
  <c r="AT292" i="3"/>
  <c r="AP292" i="3"/>
  <c r="AL292" i="3"/>
  <c r="AH292" i="3"/>
  <c r="AD292" i="3"/>
  <c r="Z292" i="3"/>
  <c r="V292" i="3"/>
  <c r="R292" i="3"/>
  <c r="N292" i="3"/>
  <c r="BH292" i="3"/>
  <c r="AZ292" i="3"/>
  <c r="AR292" i="3"/>
  <c r="AJ292" i="3"/>
  <c r="AB292" i="3"/>
  <c r="T292" i="3"/>
  <c r="BD292" i="3"/>
  <c r="AN292" i="3"/>
  <c r="X292" i="3"/>
  <c r="BI292" i="3"/>
  <c r="BE292" i="3"/>
  <c r="BA292" i="3"/>
  <c r="AW292" i="3"/>
  <c r="AS292" i="3"/>
  <c r="AO292" i="3"/>
  <c r="AK292" i="3"/>
  <c r="AG292" i="3"/>
  <c r="AC292" i="3"/>
  <c r="Y292" i="3"/>
  <c r="U292" i="3"/>
  <c r="Q292" i="3"/>
  <c r="N293" i="3"/>
  <c r="BI293" i="3"/>
  <c r="BE293" i="3"/>
  <c r="BA293" i="3"/>
  <c r="AW293" i="3"/>
  <c r="AS293" i="3"/>
  <c r="AO293" i="3"/>
  <c r="AK293" i="3"/>
  <c r="AG293" i="3"/>
  <c r="AC293" i="3"/>
  <c r="Y293" i="3"/>
  <c r="U293" i="3"/>
  <c r="Q293" i="3"/>
  <c r="M293" i="3"/>
  <c r="BG293" i="3"/>
  <c r="AY293" i="3"/>
  <c r="AQ293" i="3"/>
  <c r="AI293" i="3"/>
  <c r="AA293" i="3"/>
  <c r="S293" i="3"/>
  <c r="BC293" i="3"/>
  <c r="AM293" i="3"/>
  <c r="W293" i="3"/>
  <c r="BF293" i="3"/>
  <c r="BB293" i="3"/>
  <c r="AX293" i="3"/>
  <c r="AT293" i="3"/>
  <c r="AP293" i="3"/>
  <c r="AL293" i="3"/>
  <c r="AH293" i="3"/>
  <c r="AD293" i="3"/>
  <c r="Z293" i="3"/>
  <c r="V293" i="3"/>
  <c r="R293" i="3"/>
  <c r="M294" i="3"/>
  <c r="BH294" i="3"/>
  <c r="BD294" i="3"/>
  <c r="AZ294" i="3"/>
  <c r="AV294" i="3"/>
  <c r="AR294" i="3"/>
  <c r="AN294" i="3"/>
  <c r="AJ294" i="3"/>
  <c r="AF294" i="3"/>
  <c r="AB294" i="3"/>
  <c r="X294" i="3"/>
  <c r="T294" i="3"/>
  <c r="P294" i="3"/>
  <c r="BF294" i="3"/>
  <c r="AX294" i="3"/>
  <c r="AP294" i="3"/>
  <c r="AH294" i="3"/>
  <c r="Z294" i="3"/>
  <c r="R294" i="3"/>
  <c r="BB294" i="3"/>
  <c r="AL294" i="3"/>
  <c r="V294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N295" i="3"/>
  <c r="BG295" i="3"/>
  <c r="BC295" i="3"/>
  <c r="AY295" i="3"/>
  <c r="AU295" i="3"/>
  <c r="AQ295" i="3"/>
  <c r="AM295" i="3"/>
  <c r="AI295" i="3"/>
  <c r="AE295" i="3"/>
  <c r="AA295" i="3"/>
  <c r="W295" i="3"/>
  <c r="S295" i="3"/>
  <c r="O295" i="3"/>
  <c r="BE295" i="3"/>
  <c r="AW295" i="3"/>
  <c r="AO295" i="3"/>
  <c r="AG295" i="3"/>
  <c r="Y295" i="3"/>
  <c r="Q295" i="3"/>
  <c r="BA295" i="3"/>
  <c r="AK295" i="3"/>
  <c r="U295" i="3"/>
  <c r="BH295" i="3"/>
  <c r="BD295" i="3"/>
  <c r="AZ295" i="3"/>
  <c r="AV295" i="3"/>
  <c r="AR295" i="3"/>
  <c r="AN295" i="3"/>
  <c r="AJ295" i="3"/>
  <c r="AF295" i="3"/>
  <c r="AB295" i="3"/>
  <c r="X295" i="3"/>
  <c r="T295" i="3"/>
  <c r="P295" i="3"/>
  <c r="M296" i="3"/>
  <c r="BF296" i="3"/>
  <c r="BB296" i="3"/>
  <c r="AX296" i="3"/>
  <c r="AT296" i="3"/>
  <c r="AP296" i="3"/>
  <c r="AL296" i="3"/>
  <c r="AH296" i="3"/>
  <c r="AD296" i="3"/>
  <c r="Z296" i="3"/>
  <c r="V296" i="3"/>
  <c r="R296" i="3"/>
  <c r="N296" i="3"/>
  <c r="BD296" i="3"/>
  <c r="AV296" i="3"/>
  <c r="AN296" i="3"/>
  <c r="AF296" i="3"/>
  <c r="X296" i="3"/>
  <c r="P296" i="3"/>
  <c r="AZ296" i="3"/>
  <c r="AJ296" i="3"/>
  <c r="T296" i="3"/>
  <c r="BI296" i="3"/>
  <c r="BE296" i="3"/>
  <c r="BA296" i="3"/>
  <c r="AW296" i="3"/>
  <c r="AS296" i="3"/>
  <c r="AO296" i="3"/>
  <c r="AK296" i="3"/>
  <c r="AG296" i="3"/>
  <c r="AC296" i="3"/>
  <c r="Y296" i="3"/>
  <c r="U296" i="3"/>
  <c r="Q296" i="3"/>
  <c r="M297" i="3"/>
  <c r="BF297" i="3"/>
  <c r="BB297" i="3"/>
  <c r="AX297" i="3"/>
  <c r="AT297" i="3"/>
  <c r="AP297" i="3"/>
  <c r="AL297" i="3"/>
  <c r="AH297" i="3"/>
  <c r="AD297" i="3"/>
  <c r="Z297" i="3"/>
  <c r="V297" i="3"/>
  <c r="R297" i="3"/>
  <c r="BN297" i="3" s="1"/>
  <c r="N297" i="3"/>
  <c r="BD297" i="3"/>
  <c r="AV297" i="3"/>
  <c r="AN297" i="3"/>
  <c r="AF297" i="3"/>
  <c r="X297" i="3"/>
  <c r="P297" i="3"/>
  <c r="AZ297" i="3"/>
  <c r="AJ297" i="3"/>
  <c r="T297" i="3"/>
  <c r="BI297" i="3"/>
  <c r="BE297" i="3"/>
  <c r="BA297" i="3"/>
  <c r="AW297" i="3"/>
  <c r="AS297" i="3"/>
  <c r="AO297" i="3"/>
  <c r="AK297" i="3"/>
  <c r="AG297" i="3"/>
  <c r="AC297" i="3"/>
  <c r="Y297" i="3"/>
  <c r="U297" i="3"/>
  <c r="Q297" i="3"/>
  <c r="N298" i="3"/>
  <c r="BI298" i="3"/>
  <c r="BE298" i="3"/>
  <c r="BA298" i="3"/>
  <c r="AW298" i="3"/>
  <c r="AS298" i="3"/>
  <c r="AO298" i="3"/>
  <c r="AK298" i="3"/>
  <c r="AG298" i="3"/>
  <c r="AC298" i="3"/>
  <c r="Y298" i="3"/>
  <c r="U298" i="3"/>
  <c r="Q298" i="3"/>
  <c r="M298" i="3"/>
  <c r="BC298" i="3"/>
  <c r="AU298" i="3"/>
  <c r="AM298" i="3"/>
  <c r="AE298" i="3"/>
  <c r="W298" i="3"/>
  <c r="O298" i="3"/>
  <c r="AY298" i="3"/>
  <c r="AI298" i="3"/>
  <c r="S298" i="3"/>
  <c r="BF298" i="3"/>
  <c r="BB298" i="3"/>
  <c r="AX298" i="3"/>
  <c r="AT298" i="3"/>
  <c r="AP298" i="3"/>
  <c r="AL298" i="3"/>
  <c r="AH298" i="3"/>
  <c r="AD298" i="3"/>
  <c r="Z298" i="3"/>
  <c r="V298" i="3"/>
  <c r="R298" i="3"/>
  <c r="M299" i="3"/>
  <c r="BH299" i="3"/>
  <c r="BD299" i="3"/>
  <c r="AZ299" i="3"/>
  <c r="AV299" i="3"/>
  <c r="AR299" i="3"/>
  <c r="AN299" i="3"/>
  <c r="AJ299" i="3"/>
  <c r="AF299" i="3"/>
  <c r="AB299" i="3"/>
  <c r="X299" i="3"/>
  <c r="T299" i="3"/>
  <c r="P299" i="3"/>
  <c r="BB299" i="3"/>
  <c r="AT299" i="3"/>
  <c r="AL299" i="3"/>
  <c r="AD299" i="3"/>
  <c r="V299" i="3"/>
  <c r="N299" i="3"/>
  <c r="AX299" i="3"/>
  <c r="AH299" i="3"/>
  <c r="R299" i="3"/>
  <c r="BG299" i="3"/>
  <c r="BC299" i="3"/>
  <c r="AY299" i="3"/>
  <c r="AU299" i="3"/>
  <c r="AQ299" i="3"/>
  <c r="AM299" i="3"/>
  <c r="AI299" i="3"/>
  <c r="AE299" i="3"/>
  <c r="AA299" i="3"/>
  <c r="W299" i="3"/>
  <c r="S299" i="3"/>
  <c r="O299" i="3"/>
  <c r="M300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B300" i="3"/>
  <c r="AT300" i="3"/>
  <c r="AL300" i="3"/>
  <c r="AD300" i="3"/>
  <c r="V300" i="3"/>
  <c r="N300" i="3"/>
  <c r="AX300" i="3"/>
  <c r="AH300" i="3"/>
  <c r="R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01" i="3"/>
  <c r="BG301" i="3"/>
  <c r="BC301" i="3"/>
  <c r="AY301" i="3"/>
  <c r="AU301" i="3"/>
  <c r="AQ301" i="3"/>
  <c r="AM301" i="3"/>
  <c r="AI301" i="3"/>
  <c r="AE301" i="3"/>
  <c r="AA301" i="3"/>
  <c r="W301" i="3"/>
  <c r="S301" i="3"/>
  <c r="O301" i="3"/>
  <c r="BI301" i="3"/>
  <c r="BA301" i="3"/>
  <c r="AS301" i="3"/>
  <c r="AK301" i="3"/>
  <c r="AC301" i="3"/>
  <c r="U301" i="3"/>
  <c r="M301" i="3"/>
  <c r="BN301" i="3" s="1"/>
  <c r="AW301" i="3"/>
  <c r="AG301" i="3"/>
  <c r="Q301" i="3"/>
  <c r="BH301" i="3"/>
  <c r="BD301" i="3"/>
  <c r="AZ301" i="3"/>
  <c r="AV301" i="3"/>
  <c r="AR301" i="3"/>
  <c r="AN301" i="3"/>
  <c r="AJ301" i="3"/>
  <c r="AF301" i="3"/>
  <c r="AB301" i="3"/>
  <c r="X301" i="3"/>
  <c r="T301" i="3"/>
  <c r="P301" i="3"/>
  <c r="M302" i="3"/>
  <c r="BF302" i="3"/>
  <c r="BB302" i="3"/>
  <c r="AX302" i="3"/>
  <c r="AT302" i="3"/>
  <c r="AP302" i="3"/>
  <c r="AL302" i="3"/>
  <c r="AH302" i="3"/>
  <c r="AD302" i="3"/>
  <c r="Z302" i="3"/>
  <c r="BH302" i="3"/>
  <c r="AZ302" i="3"/>
  <c r="AR302" i="3"/>
  <c r="AJ302" i="3"/>
  <c r="AB302" i="3"/>
  <c r="V302" i="3"/>
  <c r="R302" i="3"/>
  <c r="N302" i="3"/>
  <c r="AV302" i="3"/>
  <c r="AF302" i="3"/>
  <c r="T302" i="3"/>
  <c r="BJ302" i="3" s="1"/>
  <c r="AN302" i="3"/>
  <c r="P302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3" i="3"/>
  <c r="BF303" i="3"/>
  <c r="BB303" i="3"/>
  <c r="AX303" i="3"/>
  <c r="AT303" i="3"/>
  <c r="AP303" i="3"/>
  <c r="AL303" i="3"/>
  <c r="AH303" i="3"/>
  <c r="AD303" i="3"/>
  <c r="Z303" i="3"/>
  <c r="V303" i="3"/>
  <c r="R303" i="3"/>
  <c r="N303" i="3"/>
  <c r="BH303" i="3"/>
  <c r="AZ303" i="3"/>
  <c r="AR303" i="3"/>
  <c r="AJ303" i="3"/>
  <c r="AB303" i="3"/>
  <c r="T303" i="3"/>
  <c r="AV303" i="3"/>
  <c r="AF303" i="3"/>
  <c r="P303" i="3"/>
  <c r="BD303" i="3"/>
  <c r="X303" i="3"/>
  <c r="BI303" i="3"/>
  <c r="BE303" i="3"/>
  <c r="BA303" i="3"/>
  <c r="AW303" i="3"/>
  <c r="AS303" i="3"/>
  <c r="AO303" i="3"/>
  <c r="AK303" i="3"/>
  <c r="AG303" i="3"/>
  <c r="AC303" i="3"/>
  <c r="Y303" i="3"/>
  <c r="U303" i="3"/>
  <c r="Q303" i="3"/>
  <c r="M304" i="3"/>
  <c r="BF304" i="3"/>
  <c r="BB304" i="3"/>
  <c r="AX304" i="3"/>
  <c r="AT304" i="3"/>
  <c r="AP304" i="3"/>
  <c r="AL304" i="3"/>
  <c r="AH304" i="3"/>
  <c r="AD304" i="3"/>
  <c r="Z304" i="3"/>
  <c r="V304" i="3"/>
  <c r="R304" i="3"/>
  <c r="N304" i="3"/>
  <c r="BH304" i="3"/>
  <c r="AZ304" i="3"/>
  <c r="AR304" i="3"/>
  <c r="AJ304" i="3"/>
  <c r="AB304" i="3"/>
  <c r="T304" i="3"/>
  <c r="AV304" i="3"/>
  <c r="AF304" i="3"/>
  <c r="P304" i="3"/>
  <c r="AN304" i="3"/>
  <c r="BI304" i="3"/>
  <c r="BE304" i="3"/>
  <c r="BA304" i="3"/>
  <c r="AW304" i="3"/>
  <c r="AS304" i="3"/>
  <c r="AO304" i="3"/>
  <c r="AK304" i="3"/>
  <c r="AG304" i="3"/>
  <c r="AC304" i="3"/>
  <c r="Y304" i="3"/>
  <c r="U304" i="3"/>
  <c r="Q304" i="3"/>
  <c r="N305" i="3"/>
  <c r="BI305" i="3"/>
  <c r="BE305" i="3"/>
  <c r="BA305" i="3"/>
  <c r="AW305" i="3"/>
  <c r="AS305" i="3"/>
  <c r="AO305" i="3"/>
  <c r="AK305" i="3"/>
  <c r="AG305" i="3"/>
  <c r="AC305" i="3"/>
  <c r="Y305" i="3"/>
  <c r="U305" i="3"/>
  <c r="Q305" i="3"/>
  <c r="M305" i="3"/>
  <c r="BG305" i="3"/>
  <c r="AY305" i="3"/>
  <c r="AQ305" i="3"/>
  <c r="AI305" i="3"/>
  <c r="AA305" i="3"/>
  <c r="S305" i="3"/>
  <c r="AU305" i="3"/>
  <c r="AE305" i="3"/>
  <c r="O305" i="3"/>
  <c r="BC305" i="3"/>
  <c r="W305" i="3"/>
  <c r="BF305" i="3"/>
  <c r="BB305" i="3"/>
  <c r="AX305" i="3"/>
  <c r="AT305" i="3"/>
  <c r="AP305" i="3"/>
  <c r="AL305" i="3"/>
  <c r="AH305" i="3"/>
  <c r="AD305" i="3"/>
  <c r="Z305" i="3"/>
  <c r="V305" i="3"/>
  <c r="R305" i="3"/>
  <c r="BH306" i="3"/>
  <c r="BD306" i="3"/>
  <c r="AZ306" i="3"/>
  <c r="AV306" i="3"/>
  <c r="AR306" i="3"/>
  <c r="AN306" i="3"/>
  <c r="AJ306" i="3"/>
  <c r="AF306" i="3"/>
  <c r="AB306" i="3"/>
  <c r="X306" i="3"/>
  <c r="T306" i="3"/>
  <c r="P306" i="3"/>
  <c r="BF306" i="3"/>
  <c r="AX306" i="3"/>
  <c r="AP306" i="3"/>
  <c r="AH306" i="3"/>
  <c r="Z306" i="3"/>
  <c r="R306" i="3"/>
  <c r="AT306" i="3"/>
  <c r="AD306" i="3"/>
  <c r="N306" i="3"/>
  <c r="AL306" i="3"/>
  <c r="BG306" i="3"/>
  <c r="BC306" i="3"/>
  <c r="AY306" i="3"/>
  <c r="AU306" i="3"/>
  <c r="AQ306" i="3"/>
  <c r="AM306" i="3"/>
  <c r="AI306" i="3"/>
  <c r="AE306" i="3"/>
  <c r="AA306" i="3"/>
  <c r="W306" i="3"/>
  <c r="S306" i="3"/>
  <c r="O306" i="3"/>
  <c r="BJ357" i="3"/>
  <c r="P259" i="3"/>
  <c r="T259" i="3"/>
  <c r="X259" i="3"/>
  <c r="AB259" i="3"/>
  <c r="BL259" i="3" s="1"/>
  <c r="AF259" i="3"/>
  <c r="AJ259" i="3"/>
  <c r="AN259" i="3"/>
  <c r="AR259" i="3"/>
  <c r="AV259" i="3"/>
  <c r="AZ259" i="3"/>
  <c r="BD259" i="3"/>
  <c r="BH259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R261" i="3"/>
  <c r="V261" i="3"/>
  <c r="Z261" i="3"/>
  <c r="AD261" i="3"/>
  <c r="AH261" i="3"/>
  <c r="AL261" i="3"/>
  <c r="AP261" i="3"/>
  <c r="AT261" i="3"/>
  <c r="AX261" i="3"/>
  <c r="BB261" i="3"/>
  <c r="BF261" i="3"/>
  <c r="O262" i="3"/>
  <c r="S262" i="3"/>
  <c r="W262" i="3"/>
  <c r="AA262" i="3"/>
  <c r="AE262" i="3"/>
  <c r="AI262" i="3"/>
  <c r="AM262" i="3"/>
  <c r="AQ262" i="3"/>
  <c r="AU262" i="3"/>
  <c r="AY262" i="3"/>
  <c r="BC262" i="3"/>
  <c r="BG262" i="3"/>
  <c r="P263" i="3"/>
  <c r="T263" i="3"/>
  <c r="X263" i="3"/>
  <c r="AB263" i="3"/>
  <c r="AF263" i="3"/>
  <c r="AJ263" i="3"/>
  <c r="AN263" i="3"/>
  <c r="AR263" i="3"/>
  <c r="AV263" i="3"/>
  <c r="AZ263" i="3"/>
  <c r="BD263" i="3"/>
  <c r="BH263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R265" i="3"/>
  <c r="BN265" i="3" s="1"/>
  <c r="V265" i="3"/>
  <c r="Z265" i="3"/>
  <c r="AD265" i="3"/>
  <c r="AH265" i="3"/>
  <c r="AL265" i="3"/>
  <c r="AP265" i="3"/>
  <c r="AT265" i="3"/>
  <c r="AX265" i="3"/>
  <c r="BB265" i="3"/>
  <c r="BF265" i="3"/>
  <c r="O266" i="3"/>
  <c r="S266" i="3"/>
  <c r="W266" i="3"/>
  <c r="AA266" i="3"/>
  <c r="AE266" i="3"/>
  <c r="AI266" i="3"/>
  <c r="AM266" i="3"/>
  <c r="AQ266" i="3"/>
  <c r="AU266" i="3"/>
  <c r="AY266" i="3"/>
  <c r="BC266" i="3"/>
  <c r="BG266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R270" i="3"/>
  <c r="V270" i="3"/>
  <c r="Z270" i="3"/>
  <c r="AD270" i="3"/>
  <c r="AH270" i="3"/>
  <c r="AL270" i="3"/>
  <c r="AP270" i="3"/>
  <c r="AT270" i="3"/>
  <c r="AX270" i="3"/>
  <c r="BB270" i="3"/>
  <c r="BF270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2" i="3"/>
  <c r="BN272" i="3" s="1"/>
  <c r="T272" i="3"/>
  <c r="X272" i="3"/>
  <c r="BM272" i="3" s="1"/>
  <c r="AB272" i="3"/>
  <c r="AF272" i="3"/>
  <c r="AJ272" i="3"/>
  <c r="AN272" i="3"/>
  <c r="AR272" i="3"/>
  <c r="AV272" i="3"/>
  <c r="AZ272" i="3"/>
  <c r="BD272" i="3"/>
  <c r="BH272" i="3"/>
  <c r="Q273" i="3"/>
  <c r="BN273" i="3" s="1"/>
  <c r="U273" i="3"/>
  <c r="Y273" i="3"/>
  <c r="AC273" i="3"/>
  <c r="AG273" i="3"/>
  <c r="AK273" i="3"/>
  <c r="AO273" i="3"/>
  <c r="AS273" i="3"/>
  <c r="AW273" i="3"/>
  <c r="BA273" i="3"/>
  <c r="BE273" i="3"/>
  <c r="BL273" i="3" s="1"/>
  <c r="BI273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Q275" i="3"/>
  <c r="BN275" i="3" s="1"/>
  <c r="U275" i="3"/>
  <c r="Y275" i="3"/>
  <c r="AC275" i="3"/>
  <c r="AG275" i="3"/>
  <c r="AK275" i="3"/>
  <c r="AO275" i="3"/>
  <c r="AS275" i="3"/>
  <c r="AW275" i="3"/>
  <c r="BA275" i="3"/>
  <c r="BI275" i="3"/>
  <c r="V276" i="3"/>
  <c r="AD276" i="3"/>
  <c r="AL276" i="3"/>
  <c r="AT276" i="3"/>
  <c r="BB276" i="3"/>
  <c r="O277" i="3"/>
  <c r="BN277" i="3" s="1"/>
  <c r="W277" i="3"/>
  <c r="AE277" i="3"/>
  <c r="AM277" i="3"/>
  <c r="AU277" i="3"/>
  <c r="BC277" i="3"/>
  <c r="O278" i="3"/>
  <c r="W278" i="3"/>
  <c r="AE278" i="3"/>
  <c r="AM278" i="3"/>
  <c r="AU278" i="3"/>
  <c r="BC278" i="3"/>
  <c r="P279" i="3"/>
  <c r="BK279" i="3" s="1"/>
  <c r="X279" i="3"/>
  <c r="AF279" i="3"/>
  <c r="AN279" i="3"/>
  <c r="AV279" i="3"/>
  <c r="BD279" i="3"/>
  <c r="Q280" i="3"/>
  <c r="Y280" i="3"/>
  <c r="AG280" i="3"/>
  <c r="AO280" i="3"/>
  <c r="AW280" i="3"/>
  <c r="BE280" i="3"/>
  <c r="R281" i="3"/>
  <c r="BN281" i="3" s="1"/>
  <c r="Z281" i="3"/>
  <c r="AH281" i="3"/>
  <c r="AP281" i="3"/>
  <c r="AX281" i="3"/>
  <c r="BF281" i="3"/>
  <c r="T282" i="3"/>
  <c r="AB282" i="3"/>
  <c r="AJ282" i="3"/>
  <c r="AR282" i="3"/>
  <c r="AZ282" i="3"/>
  <c r="BH282" i="3"/>
  <c r="U283" i="3"/>
  <c r="AC283" i="3"/>
  <c r="AK283" i="3"/>
  <c r="AS283" i="3"/>
  <c r="BA283" i="3"/>
  <c r="BI283" i="3"/>
  <c r="U284" i="3"/>
  <c r="AC284" i="3"/>
  <c r="AK284" i="3"/>
  <c r="AS284" i="3"/>
  <c r="BA284" i="3"/>
  <c r="BI284" i="3"/>
  <c r="V285" i="3"/>
  <c r="AD285" i="3"/>
  <c r="AL285" i="3"/>
  <c r="AT285" i="3"/>
  <c r="BB285" i="3"/>
  <c r="P286" i="3"/>
  <c r="X286" i="3"/>
  <c r="AF286" i="3"/>
  <c r="AN286" i="3"/>
  <c r="AV286" i="3"/>
  <c r="BD286" i="3"/>
  <c r="Q287" i="3"/>
  <c r="Y287" i="3"/>
  <c r="AG287" i="3"/>
  <c r="AO287" i="3"/>
  <c r="AW287" i="3"/>
  <c r="BE287" i="3"/>
  <c r="R288" i="3"/>
  <c r="Z288" i="3"/>
  <c r="AH288" i="3"/>
  <c r="AP288" i="3"/>
  <c r="AX288" i="3"/>
  <c r="BF288" i="3"/>
  <c r="T289" i="3"/>
  <c r="AB289" i="3"/>
  <c r="AJ289" i="3"/>
  <c r="AR289" i="3"/>
  <c r="AZ289" i="3"/>
  <c r="BH289" i="3"/>
  <c r="U290" i="3"/>
  <c r="AC290" i="3"/>
  <c r="BK290" i="3" s="1"/>
  <c r="AK290" i="3"/>
  <c r="AS290" i="3"/>
  <c r="BA290" i="3"/>
  <c r="BI290" i="3"/>
  <c r="V291" i="3"/>
  <c r="AD291" i="3"/>
  <c r="AL291" i="3"/>
  <c r="AT291" i="3"/>
  <c r="BB291" i="3"/>
  <c r="O292" i="3"/>
  <c r="W292" i="3"/>
  <c r="AE292" i="3"/>
  <c r="BM292" i="3" s="1"/>
  <c r="AM292" i="3"/>
  <c r="AU292" i="3"/>
  <c r="BC292" i="3"/>
  <c r="P293" i="3"/>
  <c r="BN293" i="3" s="1"/>
  <c r="X293" i="3"/>
  <c r="AF293" i="3"/>
  <c r="AN293" i="3"/>
  <c r="AV293" i="3"/>
  <c r="BD293" i="3"/>
  <c r="Q294" i="3"/>
  <c r="Y294" i="3"/>
  <c r="AG294" i="3"/>
  <c r="AO294" i="3"/>
  <c r="AW294" i="3"/>
  <c r="BE294" i="3"/>
  <c r="R295" i="3"/>
  <c r="Z295" i="3"/>
  <c r="AH295" i="3"/>
  <c r="AP295" i="3"/>
  <c r="AX295" i="3"/>
  <c r="BF295" i="3"/>
  <c r="S296" i="3"/>
  <c r="AA296" i="3"/>
  <c r="AI296" i="3"/>
  <c r="BL296" i="3" s="1"/>
  <c r="AQ296" i="3"/>
  <c r="AY296" i="3"/>
  <c r="BG296" i="3"/>
  <c r="S297" i="3"/>
  <c r="BM297" i="3" s="1"/>
  <c r="AA297" i="3"/>
  <c r="AI297" i="3"/>
  <c r="AQ297" i="3"/>
  <c r="AY297" i="3"/>
  <c r="BG297" i="3"/>
  <c r="T298" i="3"/>
  <c r="AB298" i="3"/>
  <c r="AJ298" i="3"/>
  <c r="AR298" i="3"/>
  <c r="AZ298" i="3"/>
  <c r="BH298" i="3"/>
  <c r="U299" i="3"/>
  <c r="AC299" i="3"/>
  <c r="AK299" i="3"/>
  <c r="AS299" i="3"/>
  <c r="BA299" i="3"/>
  <c r="BI299" i="3"/>
  <c r="U300" i="3"/>
  <c r="AC300" i="3"/>
  <c r="AK300" i="3"/>
  <c r="AS300" i="3"/>
  <c r="BA300" i="3"/>
  <c r="BI300" i="3"/>
  <c r="V301" i="3"/>
  <c r="AD301" i="3"/>
  <c r="AL301" i="3"/>
  <c r="AT301" i="3"/>
  <c r="BB301" i="3"/>
  <c r="O302" i="3"/>
  <c r="W302" i="3"/>
  <c r="AE302" i="3"/>
  <c r="AM302" i="3"/>
  <c r="AU302" i="3"/>
  <c r="BC302" i="3"/>
  <c r="O303" i="3"/>
  <c r="W303" i="3"/>
  <c r="AE303" i="3"/>
  <c r="AM303" i="3"/>
  <c r="AU303" i="3"/>
  <c r="BC303" i="3"/>
  <c r="O304" i="3"/>
  <c r="W304" i="3"/>
  <c r="AE304" i="3"/>
  <c r="AM304" i="3"/>
  <c r="AU304" i="3"/>
  <c r="BC304" i="3"/>
  <c r="P305" i="3"/>
  <c r="X305" i="3"/>
  <c r="AF305" i="3"/>
  <c r="AN305" i="3"/>
  <c r="AV305" i="3"/>
  <c r="BD305" i="3"/>
  <c r="Q306" i="3"/>
  <c r="Y306" i="3"/>
  <c r="AG306" i="3"/>
  <c r="AO306" i="3"/>
  <c r="AW306" i="3"/>
  <c r="BE306" i="3"/>
  <c r="Q259" i="3"/>
  <c r="Y259" i="3"/>
  <c r="AG259" i="3"/>
  <c r="AO259" i="3"/>
  <c r="AW259" i="3"/>
  <c r="BE259" i="3"/>
  <c r="P260" i="3"/>
  <c r="X260" i="3"/>
  <c r="AF260" i="3"/>
  <c r="AN260" i="3"/>
  <c r="AV260" i="3"/>
  <c r="BD260" i="3"/>
  <c r="O261" i="3"/>
  <c r="W261" i="3"/>
  <c r="AE261" i="3"/>
  <c r="AM261" i="3"/>
  <c r="AU261" i="3"/>
  <c r="BC261" i="3"/>
  <c r="N262" i="3"/>
  <c r="V262" i="3"/>
  <c r="AD262" i="3"/>
  <c r="AL262" i="3"/>
  <c r="AT262" i="3"/>
  <c r="BB262" i="3"/>
  <c r="M263" i="3"/>
  <c r="U263" i="3"/>
  <c r="AC263" i="3"/>
  <c r="AK263" i="3"/>
  <c r="AS263" i="3"/>
  <c r="BA263" i="3"/>
  <c r="BI263" i="3"/>
  <c r="T264" i="3"/>
  <c r="AB264" i="3"/>
  <c r="AJ264" i="3"/>
  <c r="AR264" i="3"/>
  <c r="AZ264" i="3"/>
  <c r="BH264" i="3"/>
  <c r="S265" i="3"/>
  <c r="AA265" i="3"/>
  <c r="AI265" i="3"/>
  <c r="AQ265" i="3"/>
  <c r="AY265" i="3"/>
  <c r="BG265" i="3"/>
  <c r="R266" i="3"/>
  <c r="Z266" i="3"/>
  <c r="AH266" i="3"/>
  <c r="AP266" i="3"/>
  <c r="AX266" i="3"/>
  <c r="BF266" i="3"/>
  <c r="Q267" i="3"/>
  <c r="Y267" i="3"/>
  <c r="AG267" i="3"/>
  <c r="AO267" i="3"/>
  <c r="AW267" i="3"/>
  <c r="BE267" i="3"/>
  <c r="P268" i="3"/>
  <c r="X268" i="3"/>
  <c r="AF268" i="3"/>
  <c r="AN268" i="3"/>
  <c r="AV268" i="3"/>
  <c r="BD268" i="3"/>
  <c r="P269" i="3"/>
  <c r="X269" i="3"/>
  <c r="AF269" i="3"/>
  <c r="AN269" i="3"/>
  <c r="AV269" i="3"/>
  <c r="BD269" i="3"/>
  <c r="O270" i="3"/>
  <c r="W270" i="3"/>
  <c r="AE270" i="3"/>
  <c r="AM270" i="3"/>
  <c r="AU270" i="3"/>
  <c r="BI270" i="3"/>
  <c r="AB271" i="3"/>
  <c r="AR271" i="3"/>
  <c r="BH271" i="3"/>
  <c r="AA272" i="3"/>
  <c r="AQ272" i="3"/>
  <c r="BG272" i="3"/>
  <c r="Z273" i="3"/>
  <c r="AP273" i="3"/>
  <c r="BF273" i="3"/>
  <c r="Z274" i="3"/>
  <c r="AP274" i="3"/>
  <c r="BF274" i="3"/>
  <c r="Z275" i="3"/>
  <c r="AP275" i="3"/>
  <c r="BF275" i="3"/>
  <c r="Y276" i="3"/>
  <c r="AO276" i="3"/>
  <c r="BE276" i="3"/>
  <c r="X277" i="3"/>
  <c r="AN277" i="3"/>
  <c r="BD277" i="3"/>
  <c r="X278" i="3"/>
  <c r="AN278" i="3"/>
  <c r="BD278" i="3"/>
  <c r="W279" i="3"/>
  <c r="AM279" i="3"/>
  <c r="BC279" i="3"/>
  <c r="V280" i="3"/>
  <c r="AL280" i="3"/>
  <c r="BB280" i="3"/>
  <c r="U281" i="3"/>
  <c r="AK281" i="3"/>
  <c r="BA281" i="3"/>
  <c r="S282" i="3"/>
  <c r="AI282" i="3"/>
  <c r="AY282" i="3"/>
  <c r="BK282" i="3" s="1"/>
  <c r="R283" i="3"/>
  <c r="AH283" i="3"/>
  <c r="AX283" i="3"/>
  <c r="R284" i="3"/>
  <c r="AH284" i="3"/>
  <c r="AX284" i="3"/>
  <c r="Q285" i="3"/>
  <c r="AG285" i="3"/>
  <c r="AW285" i="3"/>
  <c r="O286" i="3"/>
  <c r="AE286" i="3"/>
  <c r="AU286" i="3"/>
  <c r="N287" i="3"/>
  <c r="BJ287" i="3" s="1"/>
  <c r="AD287" i="3"/>
  <c r="AT287" i="3"/>
  <c r="M288" i="3"/>
  <c r="BN288" i="3" s="1"/>
  <c r="AC288" i="3"/>
  <c r="AS288" i="3"/>
  <c r="BI288" i="3"/>
  <c r="AA289" i="3"/>
  <c r="AQ289" i="3"/>
  <c r="BG289" i="3"/>
  <c r="Z290" i="3"/>
  <c r="AP290" i="3"/>
  <c r="BF290" i="3"/>
  <c r="Y291" i="3"/>
  <c r="AO291" i="3"/>
  <c r="P292" i="3"/>
  <c r="AV292" i="3"/>
  <c r="AE293" i="3"/>
  <c r="N294" i="3"/>
  <c r="AT294" i="3"/>
  <c r="AC295" i="3"/>
  <c r="BI295" i="3"/>
  <c r="AR296" i="3"/>
  <c r="AB297" i="3"/>
  <c r="BH297" i="3"/>
  <c r="AQ298" i="3"/>
  <c r="Z299" i="3"/>
  <c r="BF299" i="3"/>
  <c r="AP300" i="3"/>
  <c r="Y301" i="3"/>
  <c r="BE301" i="3"/>
  <c r="BD302" i="3"/>
  <c r="X304" i="3"/>
  <c r="AM305" i="3"/>
  <c r="BB306" i="3"/>
  <c r="AV174" i="3"/>
  <c r="R176" i="3"/>
  <c r="N258" i="3"/>
  <c r="M306" i="3"/>
  <c r="BK306" i="3" s="1"/>
  <c r="BF174" i="3"/>
  <c r="BB174" i="3"/>
  <c r="AX174" i="3"/>
  <c r="AT174" i="3"/>
  <c r="AP174" i="3"/>
  <c r="AL174" i="3"/>
  <c r="AH174" i="3"/>
  <c r="AD174" i="3"/>
  <c r="Z174" i="3"/>
  <c r="V174" i="3"/>
  <c r="R174" i="3"/>
  <c r="N174" i="3"/>
  <c r="BG174" i="3"/>
  <c r="BC174" i="3"/>
  <c r="AY174" i="3"/>
  <c r="AU174" i="3"/>
  <c r="AQ174" i="3"/>
  <c r="AM174" i="3"/>
  <c r="AI174" i="3"/>
  <c r="AE174" i="3"/>
  <c r="AA174" i="3"/>
  <c r="W174" i="3"/>
  <c r="S174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BM349" i="3"/>
  <c r="BL337" i="3"/>
  <c r="BJ331" i="3"/>
  <c r="BK333" i="3"/>
  <c r="BN175" i="3"/>
  <c r="BL265" i="3"/>
  <c r="BK289" i="3"/>
  <c r="BM353" i="3"/>
  <c r="BN353" i="3"/>
  <c r="BM337" i="3"/>
  <c r="BK325" i="3"/>
  <c r="BM341" i="3"/>
  <c r="BL329" i="3"/>
  <c r="BJ325" i="3"/>
  <c r="BL294" i="3"/>
  <c r="BI179" i="3"/>
  <c r="BE179" i="3"/>
  <c r="BA179" i="3"/>
  <c r="AW179" i="3"/>
  <c r="AS179" i="3"/>
  <c r="AO179" i="3"/>
  <c r="AK179" i="3"/>
  <c r="AG179" i="3"/>
  <c r="AC179" i="3"/>
  <c r="Y179" i="3"/>
  <c r="U179" i="3"/>
  <c r="BM179" i="3" s="1"/>
  <c r="Q179" i="3"/>
  <c r="M179" i="3"/>
  <c r="BF179" i="3"/>
  <c r="BB179" i="3"/>
  <c r="AX179" i="3"/>
  <c r="AT179" i="3"/>
  <c r="AP179" i="3"/>
  <c r="AL179" i="3"/>
  <c r="AH179" i="3"/>
  <c r="AD179" i="3"/>
  <c r="Z179" i="3"/>
  <c r="V179" i="3"/>
  <c r="R179" i="3"/>
  <c r="BN306" i="3"/>
  <c r="BM355" i="3"/>
  <c r="BM339" i="3"/>
  <c r="BL351" i="3"/>
  <c r="BJ351" i="3"/>
  <c r="BL335" i="3"/>
  <c r="BK331" i="3"/>
  <c r="BN331" i="3"/>
  <c r="BJ345" i="3"/>
  <c r="BN345" i="3"/>
  <c r="BK345" i="3"/>
  <c r="BJ341" i="3"/>
  <c r="BN341" i="3"/>
  <c r="BK341" i="3"/>
  <c r="BM329" i="3"/>
  <c r="BJ329" i="3"/>
  <c r="BN325" i="3"/>
  <c r="BK324" i="3"/>
  <c r="BN324" i="3"/>
  <c r="BJ324" i="3"/>
  <c r="BL355" i="3"/>
  <c r="BJ355" i="3"/>
  <c r="BL347" i="3"/>
  <c r="BJ347" i="3"/>
  <c r="BM343" i="3"/>
  <c r="BK351" i="3"/>
  <c r="BN351" i="3"/>
  <c r="BL331" i="3"/>
  <c r="BJ327" i="3"/>
  <c r="BJ353" i="3"/>
  <c r="BL353" i="3"/>
  <c r="BJ349" i="3"/>
  <c r="BN349" i="3"/>
  <c r="BK349" i="3"/>
  <c r="BL341" i="3"/>
  <c r="BN337" i="3"/>
  <c r="BK337" i="3"/>
  <c r="BJ337" i="3"/>
  <c r="BM333" i="3"/>
  <c r="BJ333" i="3"/>
  <c r="BN355" i="3"/>
  <c r="BL277" i="3"/>
  <c r="BL303" i="3"/>
  <c r="M177" i="3"/>
  <c r="O177" i="3"/>
  <c r="Q177" i="3"/>
  <c r="S177" i="3"/>
  <c r="U177" i="3"/>
  <c r="W177" i="3"/>
  <c r="Y177" i="3"/>
  <c r="AA177" i="3"/>
  <c r="AC177" i="3"/>
  <c r="AE177" i="3"/>
  <c r="AG177" i="3"/>
  <c r="AI177" i="3"/>
  <c r="AK177" i="3"/>
  <c r="AM177" i="3"/>
  <c r="AO177" i="3"/>
  <c r="AQ177" i="3"/>
  <c r="AS177" i="3"/>
  <c r="AU177" i="3"/>
  <c r="AW177" i="3"/>
  <c r="AY177" i="3"/>
  <c r="BA177" i="3"/>
  <c r="BC177" i="3"/>
  <c r="BE177" i="3"/>
  <c r="BG177" i="3"/>
  <c r="BI177" i="3"/>
  <c r="N177" i="3"/>
  <c r="P177" i="3"/>
  <c r="R177" i="3"/>
  <c r="T177" i="3"/>
  <c r="V177" i="3"/>
  <c r="X177" i="3"/>
  <c r="Z177" i="3"/>
  <c r="AB177" i="3"/>
  <c r="AD177" i="3"/>
  <c r="AF177" i="3"/>
  <c r="AH177" i="3"/>
  <c r="AJ177" i="3"/>
  <c r="AL177" i="3"/>
  <c r="AN177" i="3"/>
  <c r="AP177" i="3"/>
  <c r="AR177" i="3"/>
  <c r="AT177" i="3"/>
  <c r="AV177" i="3"/>
  <c r="AX177" i="3"/>
  <c r="AZ177" i="3"/>
  <c r="BB177" i="3"/>
  <c r="BD177" i="3"/>
  <c r="BF177" i="3"/>
  <c r="BH177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BN333" i="3"/>
  <c r="BJ273" i="3"/>
  <c r="BK285" i="3"/>
  <c r="BJ291" i="3"/>
  <c r="BN299" i="3"/>
  <c r="BJ301" i="3"/>
  <c r="BJ306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BG258" i="3"/>
  <c r="BC258" i="3"/>
  <c r="AY258" i="3"/>
  <c r="AU258" i="3"/>
  <c r="AQ258" i="3"/>
  <c r="AM258" i="3"/>
  <c r="AI258" i="3"/>
  <c r="AE258" i="3"/>
  <c r="AA258" i="3"/>
  <c r="W258" i="3"/>
  <c r="S258" i="3"/>
  <c r="O258" i="3"/>
  <c r="BH258" i="3"/>
  <c r="BD258" i="3"/>
  <c r="AZ258" i="3"/>
  <c r="AV258" i="3"/>
  <c r="AR258" i="3"/>
  <c r="AN258" i="3"/>
  <c r="AJ258" i="3"/>
  <c r="AF258" i="3"/>
  <c r="AB258" i="3"/>
  <c r="X258" i="3"/>
  <c r="T258" i="3"/>
  <c r="P258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N253" i="3"/>
  <c r="AP253" i="3"/>
  <c r="AR253" i="3"/>
  <c r="AT253" i="3"/>
  <c r="AV253" i="3"/>
  <c r="AX253" i="3"/>
  <c r="AZ253" i="3"/>
  <c r="BB253" i="3"/>
  <c r="BD253" i="3"/>
  <c r="BF253" i="3"/>
  <c r="BH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K355" i="3"/>
  <c r="BK347" i="3"/>
  <c r="BN347" i="3"/>
  <c r="BK343" i="3"/>
  <c r="BN343" i="3"/>
  <c r="BL339" i="3"/>
  <c r="BM351" i="3"/>
  <c r="BM331" i="3"/>
  <c r="BM327" i="3"/>
  <c r="BL349" i="3"/>
  <c r="BM325" i="3"/>
  <c r="BL324" i="3"/>
  <c r="BM324" i="3"/>
  <c r="BM347" i="3"/>
  <c r="BL343" i="3"/>
  <c r="BJ343" i="3"/>
  <c r="BJ339" i="3"/>
  <c r="BK339" i="3"/>
  <c r="BN339" i="3"/>
  <c r="BJ335" i="3"/>
  <c r="BK335" i="3"/>
  <c r="BN335" i="3"/>
  <c r="BM335" i="3"/>
  <c r="BL327" i="3"/>
  <c r="BK327" i="3"/>
  <c r="BN327" i="3"/>
  <c r="BK357" i="3"/>
  <c r="BN357" i="3"/>
  <c r="BM345" i="3"/>
  <c r="BL345" i="3"/>
  <c r="BL333" i="3"/>
  <c r="BN329" i="3"/>
  <c r="BK329" i="3"/>
  <c r="BL325" i="3"/>
  <c r="BK179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N181" i="3"/>
  <c r="P181" i="3"/>
  <c r="R181" i="3"/>
  <c r="T181" i="3"/>
  <c r="V181" i="3"/>
  <c r="X181" i="3"/>
  <c r="Z181" i="3"/>
  <c r="AB181" i="3"/>
  <c r="AD181" i="3"/>
  <c r="AF181" i="3"/>
  <c r="AH181" i="3"/>
  <c r="AJ181" i="3"/>
  <c r="AL181" i="3"/>
  <c r="AN181" i="3"/>
  <c r="AP181" i="3"/>
  <c r="AR181" i="3"/>
  <c r="AT181" i="3"/>
  <c r="AV181" i="3"/>
  <c r="AX181" i="3"/>
  <c r="AZ181" i="3"/>
  <c r="BB181" i="3"/>
  <c r="BD181" i="3"/>
  <c r="BF181" i="3"/>
  <c r="BH181" i="3"/>
  <c r="M181" i="3"/>
  <c r="O181" i="3"/>
  <c r="Q181" i="3"/>
  <c r="S181" i="3"/>
  <c r="U181" i="3"/>
  <c r="W181" i="3"/>
  <c r="Y181" i="3"/>
  <c r="AA181" i="3"/>
  <c r="AC181" i="3"/>
  <c r="AE181" i="3"/>
  <c r="AG181" i="3"/>
  <c r="AI181" i="3"/>
  <c r="AK181" i="3"/>
  <c r="AM181" i="3"/>
  <c r="AO181" i="3"/>
  <c r="AQ181" i="3"/>
  <c r="AS181" i="3"/>
  <c r="AU181" i="3"/>
  <c r="AW181" i="3"/>
  <c r="AY181" i="3"/>
  <c r="BA181" i="3"/>
  <c r="BC181" i="3"/>
  <c r="BE181" i="3"/>
  <c r="BG181" i="3"/>
  <c r="BI181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3" i="3"/>
  <c r="O183" i="3"/>
  <c r="Q183" i="3"/>
  <c r="S183" i="3"/>
  <c r="U183" i="3"/>
  <c r="W183" i="3"/>
  <c r="Y183" i="3"/>
  <c r="AA183" i="3"/>
  <c r="AC183" i="3"/>
  <c r="AE183" i="3"/>
  <c r="AG183" i="3"/>
  <c r="AI183" i="3"/>
  <c r="AK183" i="3"/>
  <c r="AM183" i="3"/>
  <c r="AO183" i="3"/>
  <c r="AQ183" i="3"/>
  <c r="AS183" i="3"/>
  <c r="AU183" i="3"/>
  <c r="AW183" i="3"/>
  <c r="AY183" i="3"/>
  <c r="BA183" i="3"/>
  <c r="BC183" i="3"/>
  <c r="BE183" i="3"/>
  <c r="BG183" i="3"/>
  <c r="BI183" i="3"/>
  <c r="N183" i="3"/>
  <c r="P183" i="3"/>
  <c r="R183" i="3"/>
  <c r="T183" i="3"/>
  <c r="V183" i="3"/>
  <c r="X183" i="3"/>
  <c r="Z183" i="3"/>
  <c r="AB183" i="3"/>
  <c r="AD183" i="3"/>
  <c r="AF183" i="3"/>
  <c r="AH183" i="3"/>
  <c r="AJ183" i="3"/>
  <c r="AL183" i="3"/>
  <c r="AN183" i="3"/>
  <c r="AP183" i="3"/>
  <c r="AR183" i="3"/>
  <c r="AT183" i="3"/>
  <c r="AV183" i="3"/>
  <c r="AX183" i="3"/>
  <c r="AZ183" i="3"/>
  <c r="BB183" i="3"/>
  <c r="BD183" i="3"/>
  <c r="BF183" i="3"/>
  <c r="BH183" i="3"/>
  <c r="N184" i="3"/>
  <c r="P184" i="3"/>
  <c r="R184" i="3"/>
  <c r="T184" i="3"/>
  <c r="V184" i="3"/>
  <c r="X184" i="3"/>
  <c r="Z184" i="3"/>
  <c r="AB184" i="3"/>
  <c r="AD184" i="3"/>
  <c r="AF184" i="3"/>
  <c r="AH184" i="3"/>
  <c r="AJ184" i="3"/>
  <c r="AL184" i="3"/>
  <c r="AN184" i="3"/>
  <c r="AP184" i="3"/>
  <c r="AR184" i="3"/>
  <c r="AT184" i="3"/>
  <c r="AV184" i="3"/>
  <c r="AX184" i="3"/>
  <c r="AZ184" i="3"/>
  <c r="BB184" i="3"/>
  <c r="BD184" i="3"/>
  <c r="BF184" i="3"/>
  <c r="BH184" i="3"/>
  <c r="M184" i="3"/>
  <c r="O184" i="3"/>
  <c r="Q184" i="3"/>
  <c r="S184" i="3"/>
  <c r="U184" i="3"/>
  <c r="W184" i="3"/>
  <c r="Y184" i="3"/>
  <c r="AA184" i="3"/>
  <c r="AC184" i="3"/>
  <c r="AE184" i="3"/>
  <c r="AG184" i="3"/>
  <c r="AI184" i="3"/>
  <c r="AK184" i="3"/>
  <c r="AM184" i="3"/>
  <c r="AO184" i="3"/>
  <c r="AQ184" i="3"/>
  <c r="AS184" i="3"/>
  <c r="AU184" i="3"/>
  <c r="AW184" i="3"/>
  <c r="AY184" i="3"/>
  <c r="BA184" i="3"/>
  <c r="BC184" i="3"/>
  <c r="BE184" i="3"/>
  <c r="BG184" i="3"/>
  <c r="BI184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BK353" i="3"/>
  <c r="BJ277" i="3"/>
  <c r="BK280" i="3"/>
  <c r="BM281" i="3"/>
  <c r="BL284" i="3"/>
  <c r="BK286" i="3"/>
  <c r="BN286" i="3"/>
  <c r="BL288" i="3"/>
  <c r="BJ293" i="3"/>
  <c r="BJ297" i="3"/>
  <c r="BL304" i="3"/>
  <c r="BJ305" i="3"/>
  <c r="BL305" i="3"/>
  <c r="BJ174" i="3"/>
  <c r="BJ176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9" i="3"/>
  <c r="O309" i="3"/>
  <c r="Q309" i="3"/>
  <c r="S309" i="3"/>
  <c r="U309" i="3"/>
  <c r="W309" i="3"/>
  <c r="Y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S315" i="3"/>
  <c r="AU315" i="3"/>
  <c r="AW315" i="3"/>
  <c r="AY315" i="3"/>
  <c r="BA315" i="3"/>
  <c r="BC315" i="3"/>
  <c r="BE315" i="3"/>
  <c r="BG315" i="3"/>
  <c r="BI315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BI258" i="3"/>
  <c r="BE258" i="3"/>
  <c r="BA258" i="3"/>
  <c r="AW258" i="3"/>
  <c r="AS258" i="3"/>
  <c r="AO258" i="3"/>
  <c r="AK258" i="3"/>
  <c r="AG258" i="3"/>
  <c r="AC258" i="3"/>
  <c r="Y258" i="3"/>
  <c r="U258" i="3"/>
  <c r="Q258" i="3"/>
  <c r="M258" i="3"/>
  <c r="BF258" i="3"/>
  <c r="BB258" i="3"/>
  <c r="AX258" i="3"/>
  <c r="AT258" i="3"/>
  <c r="AP258" i="3"/>
  <c r="AL258" i="3"/>
  <c r="AH258" i="3"/>
  <c r="AD258" i="3"/>
  <c r="Z258" i="3"/>
  <c r="V258" i="3"/>
  <c r="R258" i="3"/>
  <c r="E172" i="3"/>
  <c r="F172" i="3"/>
  <c r="G172" i="3"/>
  <c r="H172" i="3"/>
  <c r="I172" i="3"/>
  <c r="J172" i="3"/>
  <c r="BM173" i="3" l="1"/>
  <c r="BK173" i="3"/>
  <c r="BJ173" i="3"/>
  <c r="BN173" i="3"/>
  <c r="BL173" i="3"/>
  <c r="BJ179" i="3"/>
  <c r="BN179" i="3"/>
  <c r="BJ304" i="3"/>
  <c r="BJ303" i="3"/>
  <c r="BL299" i="3"/>
  <c r="BN285" i="3"/>
  <c r="BM273" i="3"/>
  <c r="BL264" i="3"/>
  <c r="BL261" i="3"/>
  <c r="BK297" i="3"/>
  <c r="BL306" i="3"/>
  <c r="BL302" i="3"/>
  <c r="BN302" i="3"/>
  <c r="BL300" i="3"/>
  <c r="BJ299" i="3"/>
  <c r="BL297" i="3"/>
  <c r="BJ295" i="3"/>
  <c r="BJ283" i="3"/>
  <c r="BM277" i="3"/>
  <c r="BL179" i="3"/>
  <c r="BM268" i="3"/>
  <c r="BM302" i="3"/>
  <c r="BM293" i="3"/>
  <c r="BL287" i="3"/>
  <c r="BJ284" i="3"/>
  <c r="BM279" i="3"/>
  <c r="BK278" i="3"/>
  <c r="BM274" i="3"/>
  <c r="BL269" i="3"/>
  <c r="BK316" i="3"/>
  <c r="BN212" i="3"/>
  <c r="BK236" i="3"/>
  <c r="BK272" i="3"/>
  <c r="BL176" i="3"/>
  <c r="BN174" i="3"/>
  <c r="BN305" i="3"/>
  <c r="BN303" i="3"/>
  <c r="BK300" i="3"/>
  <c r="BK299" i="3"/>
  <c r="BK284" i="3"/>
  <c r="BL274" i="3"/>
  <c r="BK259" i="3"/>
  <c r="BK304" i="3"/>
  <c r="BK303" i="3"/>
  <c r="BJ300" i="3"/>
  <c r="BN296" i="3"/>
  <c r="BM294" i="3"/>
  <c r="BK292" i="3"/>
  <c r="BJ290" i="3"/>
  <c r="BN289" i="3"/>
  <c r="BJ288" i="3"/>
  <c r="BN283" i="3"/>
  <c r="BK281" i="3"/>
  <c r="BL279" i="3"/>
  <c r="BL268" i="3"/>
  <c r="BJ184" i="3"/>
  <c r="BM258" i="3"/>
  <c r="BJ244" i="3"/>
  <c r="BK176" i="3"/>
  <c r="BL174" i="3"/>
  <c r="BL270" i="3"/>
  <c r="BM265" i="3"/>
  <c r="BK301" i="3"/>
  <c r="BM299" i="3"/>
  <c r="BM296" i="3"/>
  <c r="BJ294" i="3"/>
  <c r="BL292" i="3"/>
  <c r="BM284" i="3"/>
  <c r="BM283" i="3"/>
  <c r="BJ282" i="3"/>
  <c r="BN280" i="3"/>
  <c r="BJ280" i="3"/>
  <c r="BN278" i="3"/>
  <c r="BL278" i="3"/>
  <c r="BJ276" i="3"/>
  <c r="BN271" i="3"/>
  <c r="BL271" i="3"/>
  <c r="BJ270" i="3"/>
  <c r="BM270" i="3"/>
  <c r="BM269" i="3"/>
  <c r="BL267" i="3"/>
  <c r="BM267" i="3"/>
  <c r="BK266" i="3"/>
  <c r="BM266" i="3"/>
  <c r="BN263" i="3"/>
  <c r="BN262" i="3"/>
  <c r="BL262" i="3"/>
  <c r="BJ261" i="3"/>
  <c r="BM261" i="3"/>
  <c r="BM260" i="3"/>
  <c r="BM306" i="3"/>
  <c r="BK302" i="3"/>
  <c r="BM301" i="3"/>
  <c r="BL298" i="3"/>
  <c r="BK298" i="3"/>
  <c r="BK295" i="3"/>
  <c r="BM295" i="3"/>
  <c r="BL293" i="3"/>
  <c r="BK293" i="3"/>
  <c r="BK291" i="3"/>
  <c r="BN291" i="3"/>
  <c r="BL291" i="3"/>
  <c r="BM290" i="3"/>
  <c r="BJ289" i="3"/>
  <c r="BM288" i="3"/>
  <c r="BN287" i="3"/>
  <c r="BM286" i="3"/>
  <c r="BM285" i="3"/>
  <c r="BN284" i="3"/>
  <c r="BL280" i="3"/>
  <c r="BN279" i="3"/>
  <c r="BM278" i="3"/>
  <c r="BK276" i="3"/>
  <c r="BJ275" i="3"/>
  <c r="BK275" i="3"/>
  <c r="BK273" i="3"/>
  <c r="BK270" i="3"/>
  <c r="BJ268" i="3"/>
  <c r="BK268" i="3"/>
  <c r="BN268" i="3"/>
  <c r="BJ265" i="3"/>
  <c r="BJ263" i="3"/>
  <c r="BK261" i="3"/>
  <c r="BJ260" i="3"/>
  <c r="BK260" i="3"/>
  <c r="BN260" i="3"/>
  <c r="BM259" i="3"/>
  <c r="BK288" i="3"/>
  <c r="BN276" i="3"/>
  <c r="BJ307" i="3"/>
  <c r="BM307" i="3"/>
  <c r="BL307" i="3"/>
  <c r="BJ198" i="3"/>
  <c r="BM198" i="3"/>
  <c r="BL198" i="3"/>
  <c r="BM184" i="3"/>
  <c r="BL184" i="3"/>
  <c r="BL258" i="3"/>
  <c r="BJ256" i="3"/>
  <c r="BM256" i="3"/>
  <c r="BL256" i="3"/>
  <c r="BM244" i="3"/>
  <c r="BL244" i="3"/>
  <c r="BJ258" i="3"/>
  <c r="BL286" i="3"/>
  <c r="BM282" i="3"/>
  <c r="BK263" i="3"/>
  <c r="BJ262" i="3"/>
  <c r="BJ292" i="3"/>
  <c r="BL290" i="3"/>
  <c r="BM289" i="3"/>
  <c r="BL282" i="3"/>
  <c r="BJ278" i="3"/>
  <c r="BM276" i="3"/>
  <c r="BM275" i="3"/>
  <c r="BJ272" i="3"/>
  <c r="BM271" i="3"/>
  <c r="BN270" i="3"/>
  <c r="BN269" i="3"/>
  <c r="BN267" i="3"/>
  <c r="BK267" i="3"/>
  <c r="BN266" i="3"/>
  <c r="BL266" i="3"/>
  <c r="BM264" i="3"/>
  <c r="BL263" i="3"/>
  <c r="BM263" i="3"/>
  <c r="BK262" i="3"/>
  <c r="BM262" i="3"/>
  <c r="BN261" i="3"/>
  <c r="BM305" i="3"/>
  <c r="BK305" i="3"/>
  <c r="BM304" i="3"/>
  <c r="BN304" i="3"/>
  <c r="BM303" i="3"/>
  <c r="BL301" i="3"/>
  <c r="BM300" i="3"/>
  <c r="BN300" i="3"/>
  <c r="BM298" i="3"/>
  <c r="BJ298" i="3"/>
  <c r="BJ296" i="3"/>
  <c r="BK296" i="3"/>
  <c r="BL295" i="3"/>
  <c r="BN295" i="3"/>
  <c r="BN294" i="3"/>
  <c r="BN292" i="3"/>
  <c r="BM291" i="3"/>
  <c r="BN290" i="3"/>
  <c r="BL289" i="3"/>
  <c r="BM287" i="3"/>
  <c r="BJ286" i="3"/>
  <c r="BL285" i="3"/>
  <c r="BJ285" i="3"/>
  <c r="BL283" i="3"/>
  <c r="BK283" i="3"/>
  <c r="BN282" i="3"/>
  <c r="BL281" i="3"/>
  <c r="BJ281" i="3"/>
  <c r="BM280" i="3"/>
  <c r="BJ279" i="3"/>
  <c r="BK277" i="3"/>
  <c r="BL276" i="3"/>
  <c r="BJ274" i="3"/>
  <c r="BK274" i="3"/>
  <c r="BN274" i="3"/>
  <c r="BL272" i="3"/>
  <c r="BJ271" i="3"/>
  <c r="BK271" i="3"/>
  <c r="BJ269" i="3"/>
  <c r="BK269" i="3"/>
  <c r="BJ267" i="3"/>
  <c r="BJ266" i="3"/>
  <c r="BK265" i="3"/>
  <c r="BJ264" i="3"/>
  <c r="BK264" i="3"/>
  <c r="BN264" i="3"/>
  <c r="BL260" i="3"/>
  <c r="BN259" i="3"/>
  <c r="BJ259" i="3"/>
  <c r="BN298" i="3"/>
  <c r="BK294" i="3"/>
  <c r="BK287" i="3"/>
  <c r="BL275" i="3"/>
  <c r="BM176" i="3"/>
  <c r="BN176" i="3"/>
  <c r="BK174" i="3"/>
  <c r="BM174" i="3"/>
  <c r="BN193" i="3"/>
  <c r="BK193" i="3"/>
  <c r="BJ193" i="3"/>
  <c r="BM192" i="3"/>
  <c r="BL192" i="3"/>
  <c r="BL191" i="3"/>
  <c r="BK191" i="3"/>
  <c r="BN191" i="3"/>
  <c r="BJ190" i="3"/>
  <c r="BM190" i="3"/>
  <c r="BL190" i="3"/>
  <c r="BN189" i="3"/>
  <c r="BK189" i="3"/>
  <c r="BJ189" i="3"/>
  <c r="BM188" i="3"/>
  <c r="BL188" i="3"/>
  <c r="BN187" i="3"/>
  <c r="BK187" i="3"/>
  <c r="BJ186" i="3"/>
  <c r="BM186" i="3"/>
  <c r="BL186" i="3"/>
  <c r="BN185" i="3"/>
  <c r="BK185" i="3"/>
  <c r="BJ185" i="3"/>
  <c r="BN183" i="3"/>
  <c r="BK183" i="3"/>
  <c r="BJ182" i="3"/>
  <c r="BM182" i="3"/>
  <c r="BL182" i="3"/>
  <c r="BK181" i="3"/>
  <c r="BN181" i="3"/>
  <c r="BJ181" i="3"/>
  <c r="BM180" i="3"/>
  <c r="BL180" i="3"/>
  <c r="BJ257" i="3"/>
  <c r="BM257" i="3"/>
  <c r="BL257" i="3"/>
  <c r="BK255" i="3"/>
  <c r="BN255" i="3"/>
  <c r="BJ255" i="3"/>
  <c r="BK253" i="3"/>
  <c r="BN253" i="3"/>
  <c r="BK251" i="3"/>
  <c r="BN251" i="3"/>
  <c r="BJ251" i="3"/>
  <c r="BJ249" i="3"/>
  <c r="BM249" i="3"/>
  <c r="BL249" i="3"/>
  <c r="BK247" i="3"/>
  <c r="BN247" i="3"/>
  <c r="BJ245" i="3"/>
  <c r="BM245" i="3"/>
  <c r="BL245" i="3"/>
  <c r="BN243" i="3"/>
  <c r="BK243" i="3"/>
  <c r="BJ241" i="3"/>
  <c r="BM241" i="3"/>
  <c r="BL241" i="3"/>
  <c r="BN239" i="3"/>
  <c r="BK239" i="3"/>
  <c r="BJ237" i="3"/>
  <c r="BM237" i="3"/>
  <c r="BL237" i="3"/>
  <c r="BK235" i="3"/>
  <c r="BN235" i="3"/>
  <c r="BJ235" i="3"/>
  <c r="BM233" i="3"/>
  <c r="BL233" i="3"/>
  <c r="BN231" i="3"/>
  <c r="BK231" i="3"/>
  <c r="BJ231" i="3"/>
  <c r="BJ229" i="3"/>
  <c r="BM229" i="3"/>
  <c r="BN227" i="3"/>
  <c r="BK227" i="3"/>
  <c r="BJ227" i="3"/>
  <c r="BM225" i="3"/>
  <c r="BL225" i="3"/>
  <c r="BK223" i="3"/>
  <c r="BN223" i="3"/>
  <c r="BJ223" i="3"/>
  <c r="BJ221" i="3"/>
  <c r="BM221" i="3"/>
  <c r="BL221" i="3"/>
  <c r="BK219" i="3"/>
  <c r="BN219" i="3"/>
  <c r="BJ217" i="3"/>
  <c r="BM217" i="3"/>
  <c r="BL217" i="3"/>
  <c r="BK322" i="3"/>
  <c r="BN320" i="3"/>
  <c r="BJ320" i="3"/>
  <c r="BM320" i="3"/>
  <c r="BN254" i="3"/>
  <c r="BK254" i="3"/>
  <c r="BJ252" i="3"/>
  <c r="BM252" i="3"/>
  <c r="BL252" i="3"/>
  <c r="BN250" i="3"/>
  <c r="BK250" i="3"/>
  <c r="BJ250" i="3"/>
  <c r="BM248" i="3"/>
  <c r="BL248" i="3"/>
  <c r="BK246" i="3"/>
  <c r="BN246" i="3"/>
  <c r="BJ246" i="3"/>
  <c r="BN242" i="3"/>
  <c r="BK242" i="3"/>
  <c r="BJ242" i="3"/>
  <c r="BM240" i="3"/>
  <c r="BL240" i="3"/>
  <c r="BN238" i="3"/>
  <c r="BK238" i="3"/>
  <c r="BJ238" i="3"/>
  <c r="BM236" i="3"/>
  <c r="BL236" i="3"/>
  <c r="BJ234" i="3"/>
  <c r="BN234" i="3"/>
  <c r="BK234" i="3"/>
  <c r="BJ232" i="3"/>
  <c r="BM232" i="3"/>
  <c r="BL232" i="3"/>
  <c r="BN230" i="3"/>
  <c r="BK230" i="3"/>
  <c r="BM228" i="3"/>
  <c r="BL228" i="3"/>
  <c r="BJ228" i="3"/>
  <c r="BN228" i="3"/>
  <c r="BJ226" i="3"/>
  <c r="BK226" i="3"/>
  <c r="BN226" i="3"/>
  <c r="BJ224" i="3"/>
  <c r="BM224" i="3"/>
  <c r="BL224" i="3"/>
  <c r="BN222" i="3"/>
  <c r="BK222" i="3"/>
  <c r="BM220" i="3"/>
  <c r="BL220" i="3"/>
  <c r="BJ218" i="3"/>
  <c r="BN218" i="3"/>
  <c r="BK218" i="3"/>
  <c r="BJ216" i="3"/>
  <c r="BM216" i="3"/>
  <c r="BL216" i="3"/>
  <c r="BL177" i="3"/>
  <c r="BK177" i="3"/>
  <c r="BN177" i="3"/>
  <c r="BK258" i="3"/>
  <c r="BN258" i="3"/>
  <c r="BJ323" i="3"/>
  <c r="BM323" i="3"/>
  <c r="BL323" i="3"/>
  <c r="BN321" i="3"/>
  <c r="BK321" i="3"/>
  <c r="BJ321" i="3"/>
  <c r="BJ319" i="3"/>
  <c r="BM319" i="3"/>
  <c r="BL319" i="3"/>
  <c r="BK318" i="3"/>
  <c r="BM317" i="3"/>
  <c r="BL317" i="3"/>
  <c r="BL316" i="3"/>
  <c r="BJ315" i="3"/>
  <c r="BM315" i="3"/>
  <c r="BL315" i="3"/>
  <c r="BK314" i="3"/>
  <c r="BM313" i="3"/>
  <c r="BL313" i="3"/>
  <c r="BK312" i="3"/>
  <c r="BN312" i="3"/>
  <c r="BM311" i="3"/>
  <c r="BL311" i="3"/>
  <c r="BN311" i="3"/>
  <c r="BN310" i="3"/>
  <c r="BK310" i="3"/>
  <c r="BJ310" i="3"/>
  <c r="BJ309" i="3"/>
  <c r="BM309" i="3"/>
  <c r="BL309" i="3"/>
  <c r="BN308" i="3"/>
  <c r="BK308" i="3"/>
  <c r="BK178" i="3"/>
  <c r="BN178" i="3"/>
  <c r="BJ178" i="3"/>
  <c r="BN215" i="3"/>
  <c r="BK215" i="3"/>
  <c r="BJ215" i="3"/>
  <c r="BM214" i="3"/>
  <c r="BL214" i="3"/>
  <c r="BL213" i="3"/>
  <c r="BN213" i="3"/>
  <c r="BK213" i="3"/>
  <c r="BJ212" i="3"/>
  <c r="BM212" i="3"/>
  <c r="BL212" i="3"/>
  <c r="BN211" i="3"/>
  <c r="BK211" i="3"/>
  <c r="BJ211" i="3"/>
  <c r="BM210" i="3"/>
  <c r="BL210" i="3"/>
  <c r="BK209" i="3"/>
  <c r="BN209" i="3"/>
  <c r="BM208" i="3"/>
  <c r="BL208" i="3"/>
  <c r="BN207" i="3"/>
  <c r="BK207" i="3"/>
  <c r="BM206" i="3"/>
  <c r="BL206" i="3"/>
  <c r="BK205" i="3"/>
  <c r="BN205" i="3"/>
  <c r="BN204" i="3"/>
  <c r="BJ204" i="3"/>
  <c r="BM204" i="3"/>
  <c r="BL204" i="3"/>
  <c r="BK203" i="3"/>
  <c r="BN203" i="3"/>
  <c r="BJ203" i="3"/>
  <c r="BM202" i="3"/>
  <c r="BL202" i="3"/>
  <c r="BL201" i="3"/>
  <c r="BN201" i="3"/>
  <c r="BK201" i="3"/>
  <c r="BJ200" i="3"/>
  <c r="BM200" i="3"/>
  <c r="BL200" i="3"/>
  <c r="BK199" i="3"/>
  <c r="BN199" i="3"/>
  <c r="BK197" i="3"/>
  <c r="BN197" i="3"/>
  <c r="BJ197" i="3"/>
  <c r="BM196" i="3"/>
  <c r="BL196" i="3"/>
  <c r="BN195" i="3"/>
  <c r="BK195" i="3"/>
  <c r="BN194" i="3"/>
  <c r="BJ194" i="3"/>
  <c r="BM194" i="3"/>
  <c r="BL194" i="3"/>
  <c r="K172" i="3"/>
  <c r="BK323" i="3"/>
  <c r="BN323" i="3"/>
  <c r="BM321" i="3"/>
  <c r="BL321" i="3"/>
  <c r="BN319" i="3"/>
  <c r="BK319" i="3"/>
  <c r="BN318" i="3"/>
  <c r="BJ318" i="3"/>
  <c r="BM318" i="3"/>
  <c r="BL318" i="3"/>
  <c r="BK317" i="3"/>
  <c r="BN317" i="3"/>
  <c r="BJ317" i="3"/>
  <c r="BN316" i="3"/>
  <c r="BJ316" i="3"/>
  <c r="BM316" i="3"/>
  <c r="BN315" i="3"/>
  <c r="BK315" i="3"/>
  <c r="BN314" i="3"/>
  <c r="BJ314" i="3"/>
  <c r="BM314" i="3"/>
  <c r="BL314" i="3"/>
  <c r="BN313" i="3"/>
  <c r="BK313" i="3"/>
  <c r="BJ313" i="3"/>
  <c r="BJ312" i="3"/>
  <c r="BM312" i="3"/>
  <c r="BL312" i="3"/>
  <c r="BK311" i="3"/>
  <c r="BJ311" i="3"/>
  <c r="BM310" i="3"/>
  <c r="BL310" i="3"/>
  <c r="BN309" i="3"/>
  <c r="BK309" i="3"/>
  <c r="BJ308" i="3"/>
  <c r="BM308" i="3"/>
  <c r="BL308" i="3"/>
  <c r="BK307" i="3"/>
  <c r="BN307" i="3"/>
  <c r="BM178" i="3"/>
  <c r="BL178" i="3"/>
  <c r="BM215" i="3"/>
  <c r="BL215" i="3"/>
  <c r="BK214" i="3"/>
  <c r="BN214" i="3"/>
  <c r="BJ214" i="3"/>
  <c r="BJ213" i="3"/>
  <c r="BM213" i="3"/>
  <c r="BK212" i="3"/>
  <c r="BM211" i="3"/>
  <c r="BL211" i="3"/>
  <c r="BK210" i="3"/>
  <c r="BN210" i="3"/>
  <c r="BJ210" i="3"/>
  <c r="BJ209" i="3"/>
  <c r="BM209" i="3"/>
  <c r="BL209" i="3"/>
  <c r="BJ208" i="3"/>
  <c r="BK208" i="3"/>
  <c r="BN208" i="3"/>
  <c r="BJ207" i="3"/>
  <c r="BM207" i="3"/>
  <c r="BL207" i="3"/>
  <c r="BJ206" i="3"/>
  <c r="BN206" i="3"/>
  <c r="BK206" i="3"/>
  <c r="BJ205" i="3"/>
  <c r="BM205" i="3"/>
  <c r="BL205" i="3"/>
  <c r="BK204" i="3"/>
  <c r="BM203" i="3"/>
  <c r="BL203" i="3"/>
  <c r="BN202" i="3"/>
  <c r="BK202" i="3"/>
  <c r="BJ202" i="3"/>
  <c r="BJ201" i="3"/>
  <c r="BM201" i="3"/>
  <c r="BN200" i="3"/>
  <c r="BK200" i="3"/>
  <c r="BJ199" i="3"/>
  <c r="BM199" i="3"/>
  <c r="BL199" i="3"/>
  <c r="BK198" i="3"/>
  <c r="BN198" i="3"/>
  <c r="BM197" i="3"/>
  <c r="BL197" i="3"/>
  <c r="BK196" i="3"/>
  <c r="BN196" i="3"/>
  <c r="BJ196" i="3"/>
  <c r="BJ195" i="3"/>
  <c r="BM195" i="3"/>
  <c r="BL195" i="3"/>
  <c r="BK194" i="3"/>
  <c r="BM193" i="3"/>
  <c r="BL193" i="3"/>
  <c r="BK192" i="3"/>
  <c r="BN192" i="3"/>
  <c r="BJ192" i="3"/>
  <c r="BJ191" i="3"/>
  <c r="BM191" i="3"/>
  <c r="BN190" i="3"/>
  <c r="BK190" i="3"/>
  <c r="BM189" i="3"/>
  <c r="BL189" i="3"/>
  <c r="BN188" i="3"/>
  <c r="BK188" i="3"/>
  <c r="BJ188" i="3"/>
  <c r="BJ187" i="3"/>
  <c r="BM187" i="3"/>
  <c r="BL187" i="3"/>
  <c r="BK186" i="3"/>
  <c r="BN186" i="3"/>
  <c r="BM185" i="3"/>
  <c r="BL185" i="3"/>
  <c r="BN184" i="3"/>
  <c r="BK184" i="3"/>
  <c r="BJ183" i="3"/>
  <c r="BM183" i="3"/>
  <c r="BL183" i="3"/>
  <c r="BN182" i="3"/>
  <c r="BK182" i="3"/>
  <c r="BM181" i="3"/>
  <c r="BL181" i="3"/>
  <c r="BN180" i="3"/>
  <c r="BK180" i="3"/>
  <c r="BJ180" i="3"/>
  <c r="BK257" i="3"/>
  <c r="BN257" i="3"/>
  <c r="BM255" i="3"/>
  <c r="BL255" i="3"/>
  <c r="BM253" i="3"/>
  <c r="BL253" i="3"/>
  <c r="BJ253" i="3"/>
  <c r="BM251" i="3"/>
  <c r="BL251" i="3"/>
  <c r="BK249" i="3"/>
  <c r="BN249" i="3"/>
  <c r="BJ247" i="3"/>
  <c r="BM247" i="3"/>
  <c r="BL247" i="3"/>
  <c r="BK245" i="3"/>
  <c r="BN245" i="3"/>
  <c r="BJ243" i="3"/>
  <c r="BM243" i="3"/>
  <c r="BL243" i="3"/>
  <c r="BN241" i="3"/>
  <c r="BK241" i="3"/>
  <c r="BJ239" i="3"/>
  <c r="BM239" i="3"/>
  <c r="BL239" i="3"/>
  <c r="BN237" i="3"/>
  <c r="BK237" i="3"/>
  <c r="BM235" i="3"/>
  <c r="BL235" i="3"/>
  <c r="BN233" i="3"/>
  <c r="BK233" i="3"/>
  <c r="BJ233" i="3"/>
  <c r="BM231" i="3"/>
  <c r="BL231" i="3"/>
  <c r="BL229" i="3"/>
  <c r="BN229" i="3"/>
  <c r="BK229" i="3"/>
  <c r="BM227" i="3"/>
  <c r="BL227" i="3"/>
  <c r="BK225" i="3"/>
  <c r="BN225" i="3"/>
  <c r="BJ225" i="3"/>
  <c r="BM223" i="3"/>
  <c r="BL223" i="3"/>
  <c r="BK221" i="3"/>
  <c r="BN221" i="3"/>
  <c r="BJ219" i="3"/>
  <c r="BM219" i="3"/>
  <c r="BL219" i="3"/>
  <c r="BN217" i="3"/>
  <c r="BK217" i="3"/>
  <c r="BN322" i="3"/>
  <c r="BJ322" i="3"/>
  <c r="BM322" i="3"/>
  <c r="BL322" i="3"/>
  <c r="BL320" i="3"/>
  <c r="BK320" i="3"/>
  <c r="BK256" i="3"/>
  <c r="BN256" i="3"/>
  <c r="BJ254" i="3"/>
  <c r="BM254" i="3"/>
  <c r="BL254" i="3"/>
  <c r="BK252" i="3"/>
  <c r="BN252" i="3"/>
  <c r="BM250" i="3"/>
  <c r="BL250" i="3"/>
  <c r="BK248" i="3"/>
  <c r="BN248" i="3"/>
  <c r="BJ248" i="3"/>
  <c r="BM246" i="3"/>
  <c r="BL246" i="3"/>
  <c r="BN244" i="3"/>
  <c r="BK244" i="3"/>
  <c r="BM242" i="3"/>
  <c r="BL242" i="3"/>
  <c r="BN240" i="3"/>
  <c r="BK240" i="3"/>
  <c r="BJ240" i="3"/>
  <c r="BM238" i="3"/>
  <c r="BL238" i="3"/>
  <c r="BN236" i="3"/>
  <c r="BJ236" i="3"/>
  <c r="BM234" i="3"/>
  <c r="BL234" i="3"/>
  <c r="BN232" i="3"/>
  <c r="BK232" i="3"/>
  <c r="BJ230" i="3"/>
  <c r="BM230" i="3"/>
  <c r="BL230" i="3"/>
  <c r="BK228" i="3"/>
  <c r="BM226" i="3"/>
  <c r="BL226" i="3"/>
  <c r="BN224" i="3"/>
  <c r="BK224" i="3"/>
  <c r="BJ222" i="3"/>
  <c r="BM222" i="3"/>
  <c r="BL222" i="3"/>
  <c r="BJ220" i="3"/>
  <c r="BN220" i="3"/>
  <c r="BK220" i="3"/>
  <c r="BM218" i="3"/>
  <c r="BL218" i="3"/>
  <c r="BN216" i="3"/>
  <c r="BK216" i="3"/>
  <c r="BJ177" i="3"/>
  <c r="BM177" i="3"/>
  <c r="L172" i="3"/>
  <c r="M172" i="3" s="1"/>
  <c r="AQ172" i="3"/>
  <c r="BE172" i="3"/>
  <c r="AO172" i="3"/>
  <c r="Y172" i="3"/>
  <c r="E78" i="3"/>
  <c r="F78" i="3"/>
  <c r="G78" i="3"/>
  <c r="H78" i="3"/>
  <c r="I78" i="3"/>
  <c r="J78" i="3"/>
  <c r="E79" i="3"/>
  <c r="F79" i="3"/>
  <c r="G79" i="3"/>
  <c r="H79" i="3"/>
  <c r="I79" i="3"/>
  <c r="J79" i="3"/>
  <c r="K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BB172" i="3" l="1"/>
  <c r="L163" i="3"/>
  <c r="L159" i="3"/>
  <c r="L155" i="3"/>
  <c r="L164" i="3"/>
  <c r="L171" i="3"/>
  <c r="K171" i="3"/>
  <c r="L170" i="3"/>
  <c r="K170" i="3"/>
  <c r="L169" i="3"/>
  <c r="K169" i="3"/>
  <c r="L168" i="3"/>
  <c r="K168" i="3"/>
  <c r="L167" i="3"/>
  <c r="K167" i="3"/>
  <c r="N167" i="3" s="1"/>
  <c r="L166" i="3"/>
  <c r="K166" i="3"/>
  <c r="K151" i="3"/>
  <c r="K150" i="3"/>
  <c r="K147" i="3"/>
  <c r="L165" i="3"/>
  <c r="K163" i="3"/>
  <c r="K159" i="3"/>
  <c r="K155" i="3"/>
  <c r="K78" i="3"/>
  <c r="K164" i="3"/>
  <c r="K162" i="3"/>
  <c r="K161" i="3"/>
  <c r="K158" i="3"/>
  <c r="K157" i="3"/>
  <c r="K154" i="3"/>
  <c r="K153" i="3"/>
  <c r="L151" i="3"/>
  <c r="N151" i="3" s="1"/>
  <c r="K149" i="3"/>
  <c r="K148" i="3"/>
  <c r="L79" i="3"/>
  <c r="M79" i="3" s="1"/>
  <c r="N163" i="3"/>
  <c r="P163" i="3"/>
  <c r="R163" i="3"/>
  <c r="T163" i="3"/>
  <c r="V163" i="3"/>
  <c r="X163" i="3"/>
  <c r="Z163" i="3"/>
  <c r="AB163" i="3"/>
  <c r="AD163" i="3"/>
  <c r="AF163" i="3"/>
  <c r="AH163" i="3"/>
  <c r="AJ163" i="3"/>
  <c r="AL163" i="3"/>
  <c r="AN163" i="3"/>
  <c r="AP163" i="3"/>
  <c r="AR163" i="3"/>
  <c r="AT163" i="3"/>
  <c r="AV163" i="3"/>
  <c r="AX163" i="3"/>
  <c r="AZ163" i="3"/>
  <c r="BB163" i="3"/>
  <c r="BD163" i="3"/>
  <c r="BF163" i="3"/>
  <c r="BH163" i="3"/>
  <c r="M163" i="3"/>
  <c r="O163" i="3"/>
  <c r="Q163" i="3"/>
  <c r="S163" i="3"/>
  <c r="U163" i="3"/>
  <c r="W163" i="3"/>
  <c r="Y163" i="3"/>
  <c r="AA163" i="3"/>
  <c r="AC163" i="3"/>
  <c r="AE163" i="3"/>
  <c r="AG163" i="3"/>
  <c r="AI163" i="3"/>
  <c r="AK163" i="3"/>
  <c r="AM163" i="3"/>
  <c r="AO163" i="3"/>
  <c r="AQ163" i="3"/>
  <c r="AS163" i="3"/>
  <c r="AU163" i="3"/>
  <c r="AW163" i="3"/>
  <c r="AY163" i="3"/>
  <c r="BA163" i="3"/>
  <c r="BC163" i="3"/>
  <c r="BE163" i="3"/>
  <c r="BG163" i="3"/>
  <c r="BI163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M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BB155" i="3"/>
  <c r="BD155" i="3"/>
  <c r="BF155" i="3"/>
  <c r="BH155" i="3"/>
  <c r="K165" i="3"/>
  <c r="L160" i="3"/>
  <c r="K160" i="3"/>
  <c r="L156" i="3"/>
  <c r="K156" i="3"/>
  <c r="L152" i="3"/>
  <c r="K152" i="3"/>
  <c r="L147" i="3"/>
  <c r="O147" i="3" s="1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8" i="3"/>
  <c r="O78" i="3" s="1"/>
  <c r="BI171" i="3"/>
  <c r="BG171" i="3"/>
  <c r="BE171" i="3"/>
  <c r="BC171" i="3"/>
  <c r="BA171" i="3"/>
  <c r="AY171" i="3"/>
  <c r="AW171" i="3"/>
  <c r="AU171" i="3"/>
  <c r="AS171" i="3"/>
  <c r="AQ171" i="3"/>
  <c r="AO171" i="3"/>
  <c r="AM171" i="3"/>
  <c r="AK171" i="3"/>
  <c r="AI171" i="3"/>
  <c r="AG171" i="3"/>
  <c r="AE171" i="3"/>
  <c r="AC171" i="3"/>
  <c r="AA171" i="3"/>
  <c r="Y171" i="3"/>
  <c r="W171" i="3"/>
  <c r="U171" i="3"/>
  <c r="S171" i="3"/>
  <c r="Q171" i="3"/>
  <c r="O171" i="3"/>
  <c r="M171" i="3"/>
  <c r="BH170" i="3"/>
  <c r="BF170" i="3"/>
  <c r="BD170" i="3"/>
  <c r="BB170" i="3"/>
  <c r="AZ170" i="3"/>
  <c r="AX170" i="3"/>
  <c r="AV170" i="3"/>
  <c r="AT170" i="3"/>
  <c r="AR170" i="3"/>
  <c r="AP170" i="3"/>
  <c r="AN170" i="3"/>
  <c r="AL170" i="3"/>
  <c r="AJ170" i="3"/>
  <c r="AH170" i="3"/>
  <c r="AF170" i="3"/>
  <c r="AD170" i="3"/>
  <c r="AB170" i="3"/>
  <c r="Z170" i="3"/>
  <c r="X170" i="3"/>
  <c r="V170" i="3"/>
  <c r="T170" i="3"/>
  <c r="R170" i="3"/>
  <c r="P170" i="3"/>
  <c r="N170" i="3"/>
  <c r="BI169" i="3"/>
  <c r="BG169" i="3"/>
  <c r="BE169" i="3"/>
  <c r="BC169" i="3"/>
  <c r="BA169" i="3"/>
  <c r="AY169" i="3"/>
  <c r="AW169" i="3"/>
  <c r="AU169" i="3"/>
  <c r="AS169" i="3"/>
  <c r="AQ169" i="3"/>
  <c r="AO169" i="3"/>
  <c r="AM169" i="3"/>
  <c r="AK169" i="3"/>
  <c r="AI169" i="3"/>
  <c r="AG169" i="3"/>
  <c r="AE169" i="3"/>
  <c r="AC169" i="3"/>
  <c r="AA169" i="3"/>
  <c r="Y169" i="3"/>
  <c r="W169" i="3"/>
  <c r="U169" i="3"/>
  <c r="S169" i="3"/>
  <c r="Q169" i="3"/>
  <c r="O169" i="3"/>
  <c r="M169" i="3"/>
  <c r="BI168" i="3"/>
  <c r="BG168" i="3"/>
  <c r="BE168" i="3"/>
  <c r="BC168" i="3"/>
  <c r="BA168" i="3"/>
  <c r="AY168" i="3"/>
  <c r="AW168" i="3"/>
  <c r="AU168" i="3"/>
  <c r="AS168" i="3"/>
  <c r="AQ168" i="3"/>
  <c r="AO168" i="3"/>
  <c r="AM168" i="3"/>
  <c r="AK168" i="3"/>
  <c r="AI168" i="3"/>
  <c r="AG168" i="3"/>
  <c r="AE168" i="3"/>
  <c r="AC168" i="3"/>
  <c r="AA168" i="3"/>
  <c r="Y168" i="3"/>
  <c r="W168" i="3"/>
  <c r="U168" i="3"/>
  <c r="S168" i="3"/>
  <c r="Q168" i="3"/>
  <c r="O168" i="3"/>
  <c r="M168" i="3"/>
  <c r="BI167" i="3"/>
  <c r="BG167" i="3"/>
  <c r="BE167" i="3"/>
  <c r="BC167" i="3"/>
  <c r="BA167" i="3"/>
  <c r="AY167" i="3"/>
  <c r="AW167" i="3"/>
  <c r="AU167" i="3"/>
  <c r="AS167" i="3"/>
  <c r="AQ167" i="3"/>
  <c r="AO167" i="3"/>
  <c r="AM167" i="3"/>
  <c r="AK167" i="3"/>
  <c r="AI167" i="3"/>
  <c r="AG167" i="3"/>
  <c r="AE167" i="3"/>
  <c r="AC167" i="3"/>
  <c r="AA167" i="3"/>
  <c r="Y167" i="3"/>
  <c r="W167" i="3"/>
  <c r="U167" i="3"/>
  <c r="S167" i="3"/>
  <c r="Q167" i="3"/>
  <c r="O167" i="3"/>
  <c r="M167" i="3"/>
  <c r="BH166" i="3"/>
  <c r="BF166" i="3"/>
  <c r="BD166" i="3"/>
  <c r="BB166" i="3"/>
  <c r="AZ166" i="3"/>
  <c r="AX166" i="3"/>
  <c r="AV166" i="3"/>
  <c r="AT166" i="3"/>
  <c r="AR166" i="3"/>
  <c r="AP166" i="3"/>
  <c r="AN166" i="3"/>
  <c r="AL166" i="3"/>
  <c r="AJ166" i="3"/>
  <c r="AH166" i="3"/>
  <c r="AF166" i="3"/>
  <c r="AD166" i="3"/>
  <c r="AB166" i="3"/>
  <c r="Z166" i="3"/>
  <c r="X166" i="3"/>
  <c r="V166" i="3"/>
  <c r="T166" i="3"/>
  <c r="R166" i="3"/>
  <c r="P166" i="3"/>
  <c r="N166" i="3"/>
  <c r="BI164" i="3"/>
  <c r="BG164" i="3"/>
  <c r="BE164" i="3"/>
  <c r="BC164" i="3"/>
  <c r="BA164" i="3"/>
  <c r="AY164" i="3"/>
  <c r="AW164" i="3"/>
  <c r="AU164" i="3"/>
  <c r="AS164" i="3"/>
  <c r="AQ164" i="3"/>
  <c r="AO164" i="3"/>
  <c r="AM164" i="3"/>
  <c r="AK164" i="3"/>
  <c r="AI164" i="3"/>
  <c r="AG164" i="3"/>
  <c r="AE164" i="3"/>
  <c r="AC164" i="3"/>
  <c r="AA164" i="3"/>
  <c r="Y164" i="3"/>
  <c r="W164" i="3"/>
  <c r="U164" i="3"/>
  <c r="S164" i="3"/>
  <c r="Q164" i="3"/>
  <c r="O164" i="3"/>
  <c r="M164" i="3"/>
  <c r="BI151" i="3"/>
  <c r="BG151" i="3"/>
  <c r="BE151" i="3"/>
  <c r="BC151" i="3"/>
  <c r="BA151" i="3"/>
  <c r="AY151" i="3"/>
  <c r="AW151" i="3"/>
  <c r="AU151" i="3"/>
  <c r="AS151" i="3"/>
  <c r="AQ151" i="3"/>
  <c r="AO151" i="3"/>
  <c r="AM151" i="3"/>
  <c r="AK151" i="3"/>
  <c r="AI151" i="3"/>
  <c r="AG151" i="3"/>
  <c r="AE151" i="3"/>
  <c r="AC151" i="3"/>
  <c r="AA151" i="3"/>
  <c r="Y151" i="3"/>
  <c r="W151" i="3"/>
  <c r="U151" i="3"/>
  <c r="S151" i="3"/>
  <c r="Q151" i="3"/>
  <c r="O151" i="3"/>
  <c r="M151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AN172" i="3"/>
  <c r="V172" i="3"/>
  <c r="BH171" i="3"/>
  <c r="BF171" i="3"/>
  <c r="BD171" i="3"/>
  <c r="BB171" i="3"/>
  <c r="AZ171" i="3"/>
  <c r="AX171" i="3"/>
  <c r="AV171" i="3"/>
  <c r="AT171" i="3"/>
  <c r="AR171" i="3"/>
  <c r="AP171" i="3"/>
  <c r="AN171" i="3"/>
  <c r="AL171" i="3"/>
  <c r="AJ171" i="3"/>
  <c r="AH171" i="3"/>
  <c r="AF171" i="3"/>
  <c r="AD171" i="3"/>
  <c r="AB171" i="3"/>
  <c r="Z171" i="3"/>
  <c r="X171" i="3"/>
  <c r="V171" i="3"/>
  <c r="T171" i="3"/>
  <c r="R171" i="3"/>
  <c r="P171" i="3"/>
  <c r="BI170" i="3"/>
  <c r="BG170" i="3"/>
  <c r="BE170" i="3"/>
  <c r="BC170" i="3"/>
  <c r="BA170" i="3"/>
  <c r="AY170" i="3"/>
  <c r="AW170" i="3"/>
  <c r="AU170" i="3"/>
  <c r="AS170" i="3"/>
  <c r="AQ170" i="3"/>
  <c r="AO170" i="3"/>
  <c r="AM170" i="3"/>
  <c r="AK170" i="3"/>
  <c r="AI170" i="3"/>
  <c r="AG170" i="3"/>
  <c r="AE170" i="3"/>
  <c r="AC170" i="3"/>
  <c r="AA170" i="3"/>
  <c r="Y170" i="3"/>
  <c r="W170" i="3"/>
  <c r="U170" i="3"/>
  <c r="S170" i="3"/>
  <c r="Q170" i="3"/>
  <c r="O170" i="3"/>
  <c r="BH169" i="3"/>
  <c r="BF169" i="3"/>
  <c r="BD169" i="3"/>
  <c r="BB169" i="3"/>
  <c r="AZ169" i="3"/>
  <c r="AX169" i="3"/>
  <c r="AV169" i="3"/>
  <c r="AT169" i="3"/>
  <c r="AR169" i="3"/>
  <c r="AP169" i="3"/>
  <c r="AN169" i="3"/>
  <c r="AL169" i="3"/>
  <c r="AJ169" i="3"/>
  <c r="AH169" i="3"/>
  <c r="AF169" i="3"/>
  <c r="AD169" i="3"/>
  <c r="AB169" i="3"/>
  <c r="Z169" i="3"/>
  <c r="X169" i="3"/>
  <c r="V169" i="3"/>
  <c r="T169" i="3"/>
  <c r="R169" i="3"/>
  <c r="P169" i="3"/>
  <c r="BH168" i="3"/>
  <c r="BF168" i="3"/>
  <c r="BD168" i="3"/>
  <c r="BB168" i="3"/>
  <c r="AZ168" i="3"/>
  <c r="AX168" i="3"/>
  <c r="AV168" i="3"/>
  <c r="AT168" i="3"/>
  <c r="AR168" i="3"/>
  <c r="AP168" i="3"/>
  <c r="AN168" i="3"/>
  <c r="AL168" i="3"/>
  <c r="AJ168" i="3"/>
  <c r="AH168" i="3"/>
  <c r="AF168" i="3"/>
  <c r="AD168" i="3"/>
  <c r="AB168" i="3"/>
  <c r="Z168" i="3"/>
  <c r="X168" i="3"/>
  <c r="V168" i="3"/>
  <c r="T168" i="3"/>
  <c r="R168" i="3"/>
  <c r="P168" i="3"/>
  <c r="BH167" i="3"/>
  <c r="BF167" i="3"/>
  <c r="BD167" i="3"/>
  <c r="BB167" i="3"/>
  <c r="AZ167" i="3"/>
  <c r="AX167" i="3"/>
  <c r="AV167" i="3"/>
  <c r="AT167" i="3"/>
  <c r="AR167" i="3"/>
  <c r="AP167" i="3"/>
  <c r="AN167" i="3"/>
  <c r="AL167" i="3"/>
  <c r="AJ167" i="3"/>
  <c r="AH167" i="3"/>
  <c r="AF167" i="3"/>
  <c r="AD167" i="3"/>
  <c r="AB167" i="3"/>
  <c r="Z167" i="3"/>
  <c r="X167" i="3"/>
  <c r="V167" i="3"/>
  <c r="T167" i="3"/>
  <c r="BJ167" i="3" s="1"/>
  <c r="R167" i="3"/>
  <c r="P167" i="3"/>
  <c r="BI166" i="3"/>
  <c r="BG166" i="3"/>
  <c r="BE166" i="3"/>
  <c r="BC166" i="3"/>
  <c r="BA166" i="3"/>
  <c r="AY166" i="3"/>
  <c r="AW166" i="3"/>
  <c r="AU166" i="3"/>
  <c r="AS166" i="3"/>
  <c r="AQ166" i="3"/>
  <c r="AO166" i="3"/>
  <c r="AM166" i="3"/>
  <c r="AK166" i="3"/>
  <c r="AI166" i="3"/>
  <c r="AG166" i="3"/>
  <c r="AE166" i="3"/>
  <c r="AC166" i="3"/>
  <c r="AA166" i="3"/>
  <c r="Y166" i="3"/>
  <c r="W166" i="3"/>
  <c r="U166" i="3"/>
  <c r="S166" i="3"/>
  <c r="Q166" i="3"/>
  <c r="O166" i="3"/>
  <c r="BH164" i="3"/>
  <c r="BF164" i="3"/>
  <c r="BD164" i="3"/>
  <c r="BB164" i="3"/>
  <c r="AZ164" i="3"/>
  <c r="AX164" i="3"/>
  <c r="AV164" i="3"/>
  <c r="AT164" i="3"/>
  <c r="AR164" i="3"/>
  <c r="AP164" i="3"/>
  <c r="AN164" i="3"/>
  <c r="AL164" i="3"/>
  <c r="AJ164" i="3"/>
  <c r="AH164" i="3"/>
  <c r="AF164" i="3"/>
  <c r="AD164" i="3"/>
  <c r="AB164" i="3"/>
  <c r="Z164" i="3"/>
  <c r="X164" i="3"/>
  <c r="V164" i="3"/>
  <c r="T164" i="3"/>
  <c r="R164" i="3"/>
  <c r="P164" i="3"/>
  <c r="BH151" i="3"/>
  <c r="BF151" i="3"/>
  <c r="BD151" i="3"/>
  <c r="BB151" i="3"/>
  <c r="AZ151" i="3"/>
  <c r="AX151" i="3"/>
  <c r="AV151" i="3"/>
  <c r="AT151" i="3"/>
  <c r="AR151" i="3"/>
  <c r="AP151" i="3"/>
  <c r="AN151" i="3"/>
  <c r="AL151" i="3"/>
  <c r="AJ151" i="3"/>
  <c r="AH151" i="3"/>
  <c r="AF151" i="3"/>
  <c r="AD151" i="3"/>
  <c r="AB151" i="3"/>
  <c r="Z151" i="3"/>
  <c r="X151" i="3"/>
  <c r="V151" i="3"/>
  <c r="T151" i="3"/>
  <c r="R151" i="3"/>
  <c r="P151" i="3"/>
  <c r="BI79" i="3"/>
  <c r="BG79" i="3"/>
  <c r="BE79" i="3"/>
  <c r="BC79" i="3"/>
  <c r="BA79" i="3"/>
  <c r="AY79" i="3"/>
  <c r="AW79" i="3"/>
  <c r="AU79" i="3"/>
  <c r="AS79" i="3"/>
  <c r="AQ79" i="3"/>
  <c r="AO79" i="3"/>
  <c r="AM79" i="3"/>
  <c r="AK79" i="3"/>
  <c r="AI79" i="3"/>
  <c r="AG79" i="3"/>
  <c r="AE79" i="3"/>
  <c r="AC79" i="3"/>
  <c r="AA79" i="3"/>
  <c r="Y79" i="3"/>
  <c r="W79" i="3"/>
  <c r="U79" i="3"/>
  <c r="S79" i="3"/>
  <c r="Q79" i="3"/>
  <c r="O79" i="3"/>
  <c r="AC172" i="3"/>
  <c r="AS172" i="3"/>
  <c r="BI172" i="3"/>
  <c r="AA172" i="3"/>
  <c r="BG172" i="3"/>
  <c r="X172" i="3"/>
  <c r="BD172" i="3"/>
  <c r="AP172" i="3"/>
  <c r="O172" i="3"/>
  <c r="AE172" i="3"/>
  <c r="AU172" i="3"/>
  <c r="Z172" i="3"/>
  <c r="Q172" i="3"/>
  <c r="AG172" i="3"/>
  <c r="AW172" i="3"/>
  <c r="AL172" i="3"/>
  <c r="S172" i="3"/>
  <c r="AI172" i="3"/>
  <c r="AY172" i="3"/>
  <c r="P172" i="3"/>
  <c r="BK172" i="3" s="1"/>
  <c r="AF172" i="3"/>
  <c r="AV172" i="3"/>
  <c r="N172" i="3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K159" i="3"/>
  <c r="BK169" i="3"/>
  <c r="BM166" i="3"/>
  <c r="BL163" i="3"/>
  <c r="BM170" i="3"/>
  <c r="BK163" i="3"/>
  <c r="BM155" i="3"/>
  <c r="BL155" i="3"/>
  <c r="BK171" i="3"/>
  <c r="BK167" i="3"/>
  <c r="BN163" i="3"/>
  <c r="BL159" i="3"/>
  <c r="BK155" i="3"/>
  <c r="BM151" i="3"/>
  <c r="BL151" i="3"/>
  <c r="L148" i="3"/>
  <c r="M148" i="3" s="1"/>
  <c r="L161" i="3"/>
  <c r="M161" i="3" s="1"/>
  <c r="L157" i="3"/>
  <c r="M157" i="3" s="1"/>
  <c r="L153" i="3"/>
  <c r="M153" i="3" s="1"/>
  <c r="L149" i="3"/>
  <c r="P149" i="3" s="1"/>
  <c r="L162" i="3"/>
  <c r="P162" i="3" s="1"/>
  <c r="L158" i="3"/>
  <c r="P158" i="3" s="1"/>
  <c r="L154" i="3"/>
  <c r="O154" i="3" s="1"/>
  <c r="L150" i="3"/>
  <c r="N150" i="3" s="1"/>
  <c r="BM79" i="3" l="1"/>
  <c r="BN167" i="3"/>
  <c r="N164" i="3"/>
  <c r="BJ164" i="3" s="1"/>
  <c r="M166" i="3"/>
  <c r="BN166" i="3" s="1"/>
  <c r="BL166" i="3"/>
  <c r="N168" i="3"/>
  <c r="N169" i="3"/>
  <c r="M170" i="3"/>
  <c r="BN170" i="3" s="1"/>
  <c r="N171" i="3"/>
  <c r="BK79" i="3"/>
  <c r="BN79" i="3"/>
  <c r="BN151" i="3"/>
  <c r="BJ151" i="3"/>
  <c r="BJ169" i="3"/>
  <c r="BJ172" i="3"/>
  <c r="BM172" i="3"/>
  <c r="BL172" i="3"/>
  <c r="BL79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BL169" i="3"/>
  <c r="BL170" i="3"/>
  <c r="BN171" i="3"/>
  <c r="BJ171" i="3"/>
  <c r="BL171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BK164" i="3"/>
  <c r="BK166" i="3"/>
  <c r="BM167" i="3"/>
  <c r="BK168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BC96" i="3"/>
  <c r="BE96" i="3"/>
  <c r="BG96" i="3"/>
  <c r="BI96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O123" i="3"/>
  <c r="Q123" i="3"/>
  <c r="S123" i="3"/>
  <c r="U123" i="3"/>
  <c r="W123" i="3"/>
  <c r="Y123" i="3"/>
  <c r="AA123" i="3"/>
  <c r="AC123" i="3"/>
  <c r="AE123" i="3"/>
  <c r="AG123" i="3"/>
  <c r="AI123" i="3"/>
  <c r="AK123" i="3"/>
  <c r="AM123" i="3"/>
  <c r="AO123" i="3"/>
  <c r="AQ123" i="3"/>
  <c r="AS123" i="3"/>
  <c r="AU123" i="3"/>
  <c r="AW123" i="3"/>
  <c r="AY123" i="3"/>
  <c r="BA123" i="3"/>
  <c r="BC123" i="3"/>
  <c r="BE123" i="3"/>
  <c r="BG123" i="3"/>
  <c r="BI123" i="3"/>
  <c r="M124" i="3"/>
  <c r="O124" i="3"/>
  <c r="Q124" i="3"/>
  <c r="S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P150" i="3"/>
  <c r="BN155" i="3"/>
  <c r="BM163" i="3"/>
  <c r="BJ163" i="3"/>
  <c r="BN16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BI78" i="3"/>
  <c r="BE78" i="3"/>
  <c r="BA78" i="3"/>
  <c r="AW78" i="3"/>
  <c r="AS78" i="3"/>
  <c r="AO78" i="3"/>
  <c r="AK78" i="3"/>
  <c r="AG78" i="3"/>
  <c r="AC78" i="3"/>
  <c r="Y78" i="3"/>
  <c r="U78" i="3"/>
  <c r="Q78" i="3"/>
  <c r="M7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H154" i="3"/>
  <c r="BD154" i="3"/>
  <c r="AZ154" i="3"/>
  <c r="AV154" i="3"/>
  <c r="AR154" i="3"/>
  <c r="AN154" i="3"/>
  <c r="AJ154" i="3"/>
  <c r="AF154" i="3"/>
  <c r="AB154" i="3"/>
  <c r="X154" i="3"/>
  <c r="T154" i="3"/>
  <c r="P154" i="3"/>
  <c r="BI154" i="3"/>
  <c r="BE154" i="3"/>
  <c r="BA154" i="3"/>
  <c r="AW154" i="3"/>
  <c r="AS154" i="3"/>
  <c r="AO154" i="3"/>
  <c r="AK154" i="3"/>
  <c r="AG154" i="3"/>
  <c r="AC154" i="3"/>
  <c r="Y154" i="3"/>
  <c r="U154" i="3"/>
  <c r="Q154" i="3"/>
  <c r="M154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M158" i="3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I162" i="3"/>
  <c r="BE162" i="3"/>
  <c r="BA162" i="3"/>
  <c r="AW162" i="3"/>
  <c r="AS162" i="3"/>
  <c r="AO162" i="3"/>
  <c r="AK162" i="3"/>
  <c r="AG162" i="3"/>
  <c r="AC162" i="3"/>
  <c r="Y162" i="3"/>
  <c r="U162" i="3"/>
  <c r="Q162" i="3"/>
  <c r="M162" i="3"/>
  <c r="BF162" i="3"/>
  <c r="BB162" i="3"/>
  <c r="AX162" i="3"/>
  <c r="AT162" i="3"/>
  <c r="AP162" i="3"/>
  <c r="AL162" i="3"/>
  <c r="AH162" i="3"/>
  <c r="AD162" i="3"/>
  <c r="Z162" i="3"/>
  <c r="V162" i="3"/>
  <c r="R162" i="3"/>
  <c r="N162" i="3"/>
  <c r="BN172" i="3"/>
  <c r="BJ79" i="3"/>
  <c r="O148" i="3"/>
  <c r="S148" i="3"/>
  <c r="W148" i="3"/>
  <c r="AA148" i="3"/>
  <c r="AE148" i="3"/>
  <c r="AI148" i="3"/>
  <c r="AM148" i="3"/>
  <c r="AQ148" i="3"/>
  <c r="AU148" i="3"/>
  <c r="AY148" i="3"/>
  <c r="BC148" i="3"/>
  <c r="BG148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BL167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BK151" i="3"/>
  <c r="P153" i="3"/>
  <c r="BK153" i="3" s="1"/>
  <c r="T153" i="3"/>
  <c r="X153" i="3"/>
  <c r="AB153" i="3"/>
  <c r="AF153" i="3"/>
  <c r="AJ153" i="3"/>
  <c r="AN153" i="3"/>
  <c r="AR153" i="3"/>
  <c r="AV153" i="3"/>
  <c r="AZ153" i="3"/>
  <c r="BD153" i="3"/>
  <c r="BH153" i="3"/>
  <c r="P157" i="3"/>
  <c r="BK157" i="3" s="1"/>
  <c r="T157" i="3"/>
  <c r="X157" i="3"/>
  <c r="AB157" i="3"/>
  <c r="AF157" i="3"/>
  <c r="AJ157" i="3"/>
  <c r="AN157" i="3"/>
  <c r="AR157" i="3"/>
  <c r="AV157" i="3"/>
  <c r="AZ157" i="3"/>
  <c r="BD157" i="3"/>
  <c r="BH157" i="3"/>
  <c r="P161" i="3"/>
  <c r="BK161" i="3" s="1"/>
  <c r="T161" i="3"/>
  <c r="X161" i="3"/>
  <c r="AB161" i="3"/>
  <c r="AF161" i="3"/>
  <c r="AJ161" i="3"/>
  <c r="AN161" i="3"/>
  <c r="AR161" i="3"/>
  <c r="AV161" i="3"/>
  <c r="AZ161" i="3"/>
  <c r="BD161" i="3"/>
  <c r="BH161" i="3"/>
  <c r="BN164" i="3"/>
  <c r="BL164" i="3"/>
  <c r="BL168" i="3"/>
  <c r="BJ168" i="3"/>
  <c r="BN169" i="3"/>
  <c r="BM169" i="3"/>
  <c r="BK170" i="3"/>
  <c r="BJ170" i="3"/>
  <c r="BM171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N156" i="3"/>
  <c r="P156" i="3"/>
  <c r="R156" i="3"/>
  <c r="T156" i="3"/>
  <c r="V156" i="3"/>
  <c r="X156" i="3"/>
  <c r="Z156" i="3"/>
  <c r="AB156" i="3"/>
  <c r="AD156" i="3"/>
  <c r="AF156" i="3"/>
  <c r="AH156" i="3"/>
  <c r="AJ156" i="3"/>
  <c r="AL156" i="3"/>
  <c r="AN156" i="3"/>
  <c r="AP156" i="3"/>
  <c r="AR156" i="3"/>
  <c r="AT156" i="3"/>
  <c r="AV156" i="3"/>
  <c r="AX156" i="3"/>
  <c r="AZ156" i="3"/>
  <c r="BB156" i="3"/>
  <c r="BD156" i="3"/>
  <c r="BF156" i="3"/>
  <c r="BH156" i="3"/>
  <c r="M156" i="3"/>
  <c r="O156" i="3"/>
  <c r="Q156" i="3"/>
  <c r="S156" i="3"/>
  <c r="U156" i="3"/>
  <c r="W156" i="3"/>
  <c r="Y156" i="3"/>
  <c r="AA156" i="3"/>
  <c r="AC156" i="3"/>
  <c r="AE156" i="3"/>
  <c r="AG156" i="3"/>
  <c r="AI156" i="3"/>
  <c r="AK156" i="3"/>
  <c r="AM156" i="3"/>
  <c r="AO156" i="3"/>
  <c r="AQ156" i="3"/>
  <c r="AS156" i="3"/>
  <c r="AU156" i="3"/>
  <c r="AW156" i="3"/>
  <c r="AY156" i="3"/>
  <c r="BA156" i="3"/>
  <c r="BC156" i="3"/>
  <c r="BE156" i="3"/>
  <c r="BG156" i="3"/>
  <c r="BI156" i="3"/>
  <c r="N160" i="3"/>
  <c r="P160" i="3"/>
  <c r="R160" i="3"/>
  <c r="T160" i="3"/>
  <c r="V160" i="3"/>
  <c r="X160" i="3"/>
  <c r="Z160" i="3"/>
  <c r="AB160" i="3"/>
  <c r="AD160" i="3"/>
  <c r="AF160" i="3"/>
  <c r="AH160" i="3"/>
  <c r="AJ160" i="3"/>
  <c r="AL160" i="3"/>
  <c r="AN160" i="3"/>
  <c r="AP160" i="3"/>
  <c r="AR160" i="3"/>
  <c r="AT160" i="3"/>
  <c r="AV160" i="3"/>
  <c r="AX160" i="3"/>
  <c r="AZ160" i="3"/>
  <c r="BB160" i="3"/>
  <c r="BD160" i="3"/>
  <c r="BF160" i="3"/>
  <c r="BH160" i="3"/>
  <c r="M160" i="3"/>
  <c r="O160" i="3"/>
  <c r="Q160" i="3"/>
  <c r="S160" i="3"/>
  <c r="U160" i="3"/>
  <c r="W160" i="3"/>
  <c r="Y160" i="3"/>
  <c r="AA160" i="3"/>
  <c r="AC160" i="3"/>
  <c r="AE160" i="3"/>
  <c r="AG160" i="3"/>
  <c r="AI160" i="3"/>
  <c r="AK160" i="3"/>
  <c r="AM160" i="3"/>
  <c r="AO160" i="3"/>
  <c r="AQ160" i="3"/>
  <c r="AS160" i="3"/>
  <c r="AU160" i="3"/>
  <c r="AW160" i="3"/>
  <c r="AY160" i="3"/>
  <c r="BA160" i="3"/>
  <c r="BC160" i="3"/>
  <c r="BE160" i="3"/>
  <c r="BG160" i="3"/>
  <c r="BI160" i="3"/>
  <c r="M165" i="3"/>
  <c r="O165" i="3"/>
  <c r="Q165" i="3"/>
  <c r="S165" i="3"/>
  <c r="U165" i="3"/>
  <c r="W165" i="3"/>
  <c r="Y165" i="3"/>
  <c r="AA165" i="3"/>
  <c r="AC165" i="3"/>
  <c r="AE165" i="3"/>
  <c r="AG165" i="3"/>
  <c r="AI165" i="3"/>
  <c r="AK165" i="3"/>
  <c r="AM165" i="3"/>
  <c r="AO165" i="3"/>
  <c r="AQ165" i="3"/>
  <c r="AS165" i="3"/>
  <c r="AU165" i="3"/>
  <c r="AW165" i="3"/>
  <c r="AY165" i="3"/>
  <c r="BA165" i="3"/>
  <c r="BC165" i="3"/>
  <c r="BE165" i="3"/>
  <c r="BG165" i="3"/>
  <c r="BI165" i="3"/>
  <c r="N165" i="3"/>
  <c r="P165" i="3"/>
  <c r="R165" i="3"/>
  <c r="T165" i="3"/>
  <c r="V165" i="3"/>
  <c r="X165" i="3"/>
  <c r="Z165" i="3"/>
  <c r="AB165" i="3"/>
  <c r="AD165" i="3"/>
  <c r="AF165" i="3"/>
  <c r="AH165" i="3"/>
  <c r="AJ165" i="3"/>
  <c r="AL165" i="3"/>
  <c r="AN165" i="3"/>
  <c r="AP165" i="3"/>
  <c r="AR165" i="3"/>
  <c r="AT165" i="3"/>
  <c r="AV165" i="3"/>
  <c r="AX165" i="3"/>
  <c r="AZ165" i="3"/>
  <c r="BB165" i="3"/>
  <c r="BD165" i="3"/>
  <c r="BF165" i="3"/>
  <c r="BH165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0" i="3"/>
  <c r="BE150" i="3"/>
  <c r="BA150" i="3"/>
  <c r="AW150" i="3"/>
  <c r="AS150" i="3"/>
  <c r="AO150" i="3"/>
  <c r="AK150" i="3"/>
  <c r="AG150" i="3"/>
  <c r="AC150" i="3"/>
  <c r="Y150" i="3"/>
  <c r="U150" i="3"/>
  <c r="Q150" i="3"/>
  <c r="M150" i="3"/>
  <c r="BF150" i="3"/>
  <c r="BB150" i="3"/>
  <c r="AX150" i="3"/>
  <c r="AT150" i="3"/>
  <c r="AP150" i="3"/>
  <c r="AL150" i="3"/>
  <c r="AH150" i="3"/>
  <c r="AD150" i="3"/>
  <c r="Z150" i="3"/>
  <c r="V150" i="3"/>
  <c r="R150" i="3"/>
  <c r="BJ155" i="3"/>
  <c r="BM159" i="3"/>
  <c r="BJ159" i="3"/>
  <c r="BN159" i="3"/>
  <c r="BF78" i="3"/>
  <c r="BB78" i="3"/>
  <c r="AX78" i="3"/>
  <c r="AT78" i="3"/>
  <c r="AP78" i="3"/>
  <c r="AL78" i="3"/>
  <c r="AH78" i="3"/>
  <c r="AD78" i="3"/>
  <c r="Z78" i="3"/>
  <c r="V78" i="3"/>
  <c r="R78" i="3"/>
  <c r="N78" i="3"/>
  <c r="BG78" i="3"/>
  <c r="BC78" i="3"/>
  <c r="AY78" i="3"/>
  <c r="AU78" i="3"/>
  <c r="AQ78" i="3"/>
  <c r="AM78" i="3"/>
  <c r="AI78" i="3"/>
  <c r="AE78" i="3"/>
  <c r="AA78" i="3"/>
  <c r="W78" i="3"/>
  <c r="S7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F154" i="3"/>
  <c r="BB154" i="3"/>
  <c r="AX154" i="3"/>
  <c r="AT154" i="3"/>
  <c r="AP154" i="3"/>
  <c r="AL154" i="3"/>
  <c r="AH154" i="3"/>
  <c r="AD154" i="3"/>
  <c r="Z154" i="3"/>
  <c r="V154" i="3"/>
  <c r="R154" i="3"/>
  <c r="N154" i="3"/>
  <c r="BG154" i="3"/>
  <c r="BC154" i="3"/>
  <c r="AY154" i="3"/>
  <c r="AU154" i="3"/>
  <c r="AQ154" i="3"/>
  <c r="AM154" i="3"/>
  <c r="AI154" i="3"/>
  <c r="AE154" i="3"/>
  <c r="AA154" i="3"/>
  <c r="W154" i="3"/>
  <c r="S154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BH158" i="3"/>
  <c r="BD158" i="3"/>
  <c r="AZ158" i="3"/>
  <c r="AV158" i="3"/>
  <c r="AR158" i="3"/>
  <c r="AN158" i="3"/>
  <c r="AJ158" i="3"/>
  <c r="AF158" i="3"/>
  <c r="AB158" i="3"/>
  <c r="X158" i="3"/>
  <c r="T158" i="3"/>
  <c r="BG162" i="3"/>
  <c r="BC162" i="3"/>
  <c r="AY162" i="3"/>
  <c r="AU162" i="3"/>
  <c r="AQ162" i="3"/>
  <c r="AM162" i="3"/>
  <c r="AI162" i="3"/>
  <c r="AE162" i="3"/>
  <c r="AA162" i="3"/>
  <c r="W162" i="3"/>
  <c r="S162" i="3"/>
  <c r="O162" i="3"/>
  <c r="BH162" i="3"/>
  <c r="BD162" i="3"/>
  <c r="AZ162" i="3"/>
  <c r="AV162" i="3"/>
  <c r="AR162" i="3"/>
  <c r="AN162" i="3"/>
  <c r="AJ162" i="3"/>
  <c r="AF162" i="3"/>
  <c r="AB162" i="3"/>
  <c r="X162" i="3"/>
  <c r="T162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BM147" i="3" l="1"/>
  <c r="BK105" i="3"/>
  <c r="BK148" i="3"/>
  <c r="L77" i="3"/>
  <c r="L76" i="3"/>
  <c r="L69" i="3"/>
  <c r="BM152" i="3"/>
  <c r="BL152" i="3"/>
  <c r="BL148" i="3"/>
  <c r="BM130" i="3"/>
  <c r="BL130" i="3"/>
  <c r="BM122" i="3"/>
  <c r="BL122" i="3"/>
  <c r="BJ82" i="3"/>
  <c r="BM82" i="3"/>
  <c r="BL82" i="3"/>
  <c r="BJ152" i="3"/>
  <c r="BJ148" i="3"/>
  <c r="BM148" i="3"/>
  <c r="BJ130" i="3"/>
  <c r="BJ122" i="3"/>
  <c r="BJ81" i="3"/>
  <c r="BM81" i="3"/>
  <c r="BL81" i="3"/>
  <c r="BN148" i="3"/>
  <c r="BL154" i="3"/>
  <c r="BK158" i="3"/>
  <c r="BJ150" i="3"/>
  <c r="BL147" i="3"/>
  <c r="BN154" i="3"/>
  <c r="BK144" i="3"/>
  <c r="BK140" i="3"/>
  <c r="BK136" i="3"/>
  <c r="BK132" i="3"/>
  <c r="BN124" i="3"/>
  <c r="BN120" i="3"/>
  <c r="BL115" i="3"/>
  <c r="BL113" i="3"/>
  <c r="BL111" i="3"/>
  <c r="BL109" i="3"/>
  <c r="BL107" i="3"/>
  <c r="BL105" i="3"/>
  <c r="BL103" i="3"/>
  <c r="BJ102" i="3"/>
  <c r="BL101" i="3"/>
  <c r="BM91" i="3"/>
  <c r="BM89" i="3"/>
  <c r="BM87" i="3"/>
  <c r="BN161" i="3"/>
  <c r="L72" i="3"/>
  <c r="L71" i="3"/>
  <c r="L70" i="3"/>
  <c r="L67" i="3"/>
  <c r="L65" i="3"/>
  <c r="L63" i="3"/>
  <c r="L61" i="3"/>
  <c r="L59" i="3"/>
  <c r="L57" i="3"/>
  <c r="L55" i="3"/>
  <c r="L53" i="3"/>
  <c r="L51" i="3"/>
  <c r="L49" i="3"/>
  <c r="L47" i="3"/>
  <c r="L45" i="3"/>
  <c r="L42" i="3"/>
  <c r="L41" i="3"/>
  <c r="L38" i="3"/>
  <c r="L37" i="3"/>
  <c r="L34" i="3"/>
  <c r="L33" i="3"/>
  <c r="L30" i="3"/>
  <c r="BM158" i="3"/>
  <c r="BJ154" i="3"/>
  <c r="BM149" i="3"/>
  <c r="BJ165" i="3"/>
  <c r="BM165" i="3"/>
  <c r="BL165" i="3"/>
  <c r="BN160" i="3"/>
  <c r="BJ160" i="3"/>
  <c r="BM156" i="3"/>
  <c r="BL156" i="3"/>
  <c r="BK156" i="3"/>
  <c r="BK152" i="3"/>
  <c r="BN152" i="3"/>
  <c r="BM161" i="3"/>
  <c r="BJ162" i="3"/>
  <c r="BK162" i="3"/>
  <c r="BN162" i="3"/>
  <c r="BK78" i="3"/>
  <c r="BN78" i="3"/>
  <c r="BM150" i="3"/>
  <c r="BJ146" i="3"/>
  <c r="BM145" i="3"/>
  <c r="BL145" i="3"/>
  <c r="BL144" i="3"/>
  <c r="BN144" i="3"/>
  <c r="BM143" i="3"/>
  <c r="BL143" i="3"/>
  <c r="BJ142" i="3"/>
  <c r="BJ141" i="3"/>
  <c r="BM141" i="3"/>
  <c r="BL141" i="3"/>
  <c r="BN139" i="3"/>
  <c r="BJ139" i="3"/>
  <c r="BM139" i="3"/>
  <c r="BL139" i="3"/>
  <c r="BJ138" i="3"/>
  <c r="BM137" i="3"/>
  <c r="BL137" i="3"/>
  <c r="BL136" i="3"/>
  <c r="BN136" i="3"/>
  <c r="BM135" i="3"/>
  <c r="BL135" i="3"/>
  <c r="BJ134" i="3"/>
  <c r="BJ133" i="3"/>
  <c r="BM133" i="3"/>
  <c r="BL133" i="3"/>
  <c r="BN131" i="3"/>
  <c r="BJ131" i="3"/>
  <c r="BM131" i="3"/>
  <c r="BL131" i="3"/>
  <c r="BK130" i="3"/>
  <c r="BN130" i="3"/>
  <c r="BM129" i="3"/>
  <c r="BL129" i="3"/>
  <c r="BL128" i="3"/>
  <c r="BK128" i="3"/>
  <c r="BN127" i="3"/>
  <c r="BJ127" i="3"/>
  <c r="BM127" i="3"/>
  <c r="BL127" i="3"/>
  <c r="BN126" i="3"/>
  <c r="BJ126" i="3"/>
  <c r="BJ125" i="3"/>
  <c r="BM125" i="3"/>
  <c r="BL125" i="3"/>
  <c r="BK124" i="3"/>
  <c r="BK123" i="3"/>
  <c r="BN122" i="3"/>
  <c r="BK122" i="3"/>
  <c r="BK121" i="3"/>
  <c r="BL121" i="3"/>
  <c r="BJ121" i="3"/>
  <c r="BM121" i="3"/>
  <c r="BM120" i="3"/>
  <c r="BK120" i="3"/>
  <c r="BM119" i="3"/>
  <c r="BK118" i="3"/>
  <c r="BJ118" i="3"/>
  <c r="BK117" i="3"/>
  <c r="BL117" i="3"/>
  <c r="BJ117" i="3"/>
  <c r="BM117" i="3"/>
  <c r="BN116" i="3"/>
  <c r="BJ116" i="3"/>
  <c r="BK115" i="3"/>
  <c r="BJ115" i="3"/>
  <c r="BN114" i="3"/>
  <c r="BK113" i="3"/>
  <c r="BJ113" i="3"/>
  <c r="BM113" i="3"/>
  <c r="BN112" i="3"/>
  <c r="BK111" i="3"/>
  <c r="BJ111" i="3"/>
  <c r="BM111" i="3"/>
  <c r="BN110" i="3"/>
  <c r="BK109" i="3"/>
  <c r="BJ109" i="3"/>
  <c r="BM109" i="3"/>
  <c r="BN108" i="3"/>
  <c r="BK108" i="3"/>
  <c r="BM107" i="3"/>
  <c r="BK107" i="3"/>
  <c r="BJ107" i="3"/>
  <c r="BN106" i="3"/>
  <c r="BK106" i="3"/>
  <c r="BM105" i="3"/>
  <c r="BJ105" i="3"/>
  <c r="BK104" i="3"/>
  <c r="BN104" i="3"/>
  <c r="BJ104" i="3"/>
  <c r="BM103" i="3"/>
  <c r="BK103" i="3"/>
  <c r="BJ103" i="3"/>
  <c r="BM102" i="3"/>
  <c r="BK102" i="3"/>
  <c r="BN102" i="3"/>
  <c r="BM101" i="3"/>
  <c r="BJ101" i="3"/>
  <c r="BK100" i="3"/>
  <c r="BN100" i="3"/>
  <c r="BJ100" i="3"/>
  <c r="BM99" i="3"/>
  <c r="BJ99" i="3"/>
  <c r="BL99" i="3"/>
  <c r="BK98" i="3"/>
  <c r="BN98" i="3"/>
  <c r="BJ98" i="3"/>
  <c r="BJ97" i="3"/>
  <c r="BL97" i="3"/>
  <c r="BK96" i="3"/>
  <c r="BN96" i="3"/>
  <c r="BJ96" i="3"/>
  <c r="BJ95" i="3"/>
  <c r="BL95" i="3"/>
  <c r="BK94" i="3"/>
  <c r="BN94" i="3"/>
  <c r="BJ94" i="3"/>
  <c r="BM93" i="3"/>
  <c r="BJ93" i="3"/>
  <c r="BL93" i="3"/>
  <c r="BK92" i="3"/>
  <c r="BN92" i="3"/>
  <c r="BJ92" i="3"/>
  <c r="BJ91" i="3"/>
  <c r="BL91" i="3"/>
  <c r="BK90" i="3"/>
  <c r="BN90" i="3"/>
  <c r="BJ90" i="3"/>
  <c r="BJ89" i="3"/>
  <c r="BL89" i="3"/>
  <c r="BK88" i="3"/>
  <c r="BN88" i="3"/>
  <c r="BJ88" i="3"/>
  <c r="BJ87" i="3"/>
  <c r="BL87" i="3"/>
  <c r="BM86" i="3"/>
  <c r="BK86" i="3"/>
  <c r="BN86" i="3"/>
  <c r="BJ85" i="3"/>
  <c r="BM85" i="3"/>
  <c r="BL85" i="3"/>
  <c r="BK84" i="3"/>
  <c r="BN84" i="3"/>
  <c r="BJ83" i="3"/>
  <c r="BM83" i="3"/>
  <c r="BL83" i="3"/>
  <c r="BK82" i="3"/>
  <c r="BN82" i="3"/>
  <c r="BL80" i="3"/>
  <c r="BK80" i="3"/>
  <c r="BN80" i="3"/>
  <c r="BJ157" i="3"/>
  <c r="BN153" i="3"/>
  <c r="BJ153" i="3"/>
  <c r="BM157" i="3"/>
  <c r="BM153" i="3"/>
  <c r="BN157" i="3"/>
  <c r="L74" i="3"/>
  <c r="K77" i="3"/>
  <c r="L75" i="3"/>
  <c r="K75" i="3"/>
  <c r="L73" i="3"/>
  <c r="L68" i="3"/>
  <c r="K57" i="3"/>
  <c r="K53" i="3"/>
  <c r="K49" i="3"/>
  <c r="K45" i="3"/>
  <c r="K41" i="3"/>
  <c r="K37" i="3"/>
  <c r="K33" i="3"/>
  <c r="K30" i="3"/>
  <c r="BL162" i="3"/>
  <c r="BM162" i="3"/>
  <c r="BN158" i="3"/>
  <c r="BL158" i="3"/>
  <c r="BM154" i="3"/>
  <c r="BL149" i="3"/>
  <c r="BM78" i="3"/>
  <c r="BJ78" i="3"/>
  <c r="BN147" i="3"/>
  <c r="BJ147" i="3"/>
  <c r="BN165" i="3"/>
  <c r="BK165" i="3"/>
  <c r="BM160" i="3"/>
  <c r="BL160" i="3"/>
  <c r="BK160" i="3"/>
  <c r="BN156" i="3"/>
  <c r="BJ156" i="3"/>
  <c r="BJ161" i="3"/>
  <c r="BJ158" i="3"/>
  <c r="BK154" i="3"/>
  <c r="BN149" i="3"/>
  <c r="BJ149" i="3"/>
  <c r="BK149" i="3"/>
  <c r="BL78" i="3"/>
  <c r="BK150" i="3"/>
  <c r="BN150" i="3"/>
  <c r="BL150" i="3"/>
  <c r="BK147" i="3"/>
  <c r="BM146" i="3"/>
  <c r="BN146" i="3"/>
  <c r="BL146" i="3"/>
  <c r="BK146" i="3"/>
  <c r="BK145" i="3"/>
  <c r="BN145" i="3"/>
  <c r="BJ145" i="3"/>
  <c r="BJ144" i="3"/>
  <c r="BM144" i="3"/>
  <c r="BN143" i="3"/>
  <c r="BK143" i="3"/>
  <c r="BJ143" i="3"/>
  <c r="BM142" i="3"/>
  <c r="BN142" i="3"/>
  <c r="BL142" i="3"/>
  <c r="BK142" i="3"/>
  <c r="BK141" i="3"/>
  <c r="BN141" i="3"/>
  <c r="BJ140" i="3"/>
  <c r="BM140" i="3"/>
  <c r="BN140" i="3"/>
  <c r="BL140" i="3"/>
  <c r="BK139" i="3"/>
  <c r="BM138" i="3"/>
  <c r="BN138" i="3"/>
  <c r="BL138" i="3"/>
  <c r="BK138" i="3"/>
  <c r="BK137" i="3"/>
  <c r="BN137" i="3"/>
  <c r="BJ137" i="3"/>
  <c r="BJ136" i="3"/>
  <c r="BM136" i="3"/>
  <c r="BN135" i="3"/>
  <c r="BK135" i="3"/>
  <c r="BJ135" i="3"/>
  <c r="BM134" i="3"/>
  <c r="BN134" i="3"/>
  <c r="BL134" i="3"/>
  <c r="BK134" i="3"/>
  <c r="BK133" i="3"/>
  <c r="BN133" i="3"/>
  <c r="BJ132" i="3"/>
  <c r="BM132" i="3"/>
  <c r="BN132" i="3"/>
  <c r="BL132" i="3"/>
  <c r="BK131" i="3"/>
  <c r="BK129" i="3"/>
  <c r="BN129" i="3"/>
  <c r="BJ129" i="3"/>
  <c r="BJ128" i="3"/>
  <c r="BM128" i="3"/>
  <c r="BN128" i="3"/>
  <c r="BK127" i="3"/>
  <c r="BM126" i="3"/>
  <c r="BL126" i="3"/>
  <c r="BK126" i="3"/>
  <c r="BN125" i="3"/>
  <c r="BK125" i="3"/>
  <c r="BJ124" i="3"/>
  <c r="BM124" i="3"/>
  <c r="BL124" i="3"/>
  <c r="BN123" i="3"/>
  <c r="BM123" i="3"/>
  <c r="BL123" i="3"/>
  <c r="BJ123" i="3"/>
  <c r="BN121" i="3"/>
  <c r="BJ120" i="3"/>
  <c r="BL120" i="3"/>
  <c r="BN119" i="3"/>
  <c r="BK119" i="3"/>
  <c r="BL119" i="3"/>
  <c r="BJ119" i="3"/>
  <c r="BL118" i="3"/>
  <c r="BM118" i="3"/>
  <c r="BN118" i="3"/>
  <c r="BN117" i="3"/>
  <c r="BL116" i="3"/>
  <c r="BM116" i="3"/>
  <c r="BK116" i="3"/>
  <c r="BM115" i="3"/>
  <c r="BN115" i="3"/>
  <c r="BL114" i="3"/>
  <c r="BJ114" i="3"/>
  <c r="BM114" i="3"/>
  <c r="BK114" i="3"/>
  <c r="BN113" i="3"/>
  <c r="BL112" i="3"/>
  <c r="BJ112" i="3"/>
  <c r="BM112" i="3"/>
  <c r="BK112" i="3"/>
  <c r="BN111" i="3"/>
  <c r="BL110" i="3"/>
  <c r="BJ110" i="3"/>
  <c r="BM110" i="3"/>
  <c r="BK110" i="3"/>
  <c r="BN109" i="3"/>
  <c r="BL108" i="3"/>
  <c r="BJ108" i="3"/>
  <c r="BM108" i="3"/>
  <c r="BN107" i="3"/>
  <c r="BL106" i="3"/>
  <c r="BJ106" i="3"/>
  <c r="BM106" i="3"/>
  <c r="BN105" i="3"/>
  <c r="BL104" i="3"/>
  <c r="BM104" i="3"/>
  <c r="BN103" i="3"/>
  <c r="BL102" i="3"/>
  <c r="BK101" i="3"/>
  <c r="BN101" i="3"/>
  <c r="BL100" i="3"/>
  <c r="BM100" i="3"/>
  <c r="BK99" i="3"/>
  <c r="BN99" i="3"/>
  <c r="BL98" i="3"/>
  <c r="BM98" i="3"/>
  <c r="BM97" i="3"/>
  <c r="BK97" i="3"/>
  <c r="BN97" i="3"/>
  <c r="BL96" i="3"/>
  <c r="BM96" i="3"/>
  <c r="BM95" i="3"/>
  <c r="BK95" i="3"/>
  <c r="BN95" i="3"/>
  <c r="BL94" i="3"/>
  <c r="BM94" i="3"/>
  <c r="BK93" i="3"/>
  <c r="BN93" i="3"/>
  <c r="BL92" i="3"/>
  <c r="BM92" i="3"/>
  <c r="BK91" i="3"/>
  <c r="BN91" i="3"/>
  <c r="BL90" i="3"/>
  <c r="BM90" i="3"/>
  <c r="BK89" i="3"/>
  <c r="BN89" i="3"/>
  <c r="BL88" i="3"/>
  <c r="BM88" i="3"/>
  <c r="BK87" i="3"/>
  <c r="BN87" i="3"/>
  <c r="BJ86" i="3"/>
  <c r="BL86" i="3"/>
  <c r="BK85" i="3"/>
  <c r="BN85" i="3"/>
  <c r="BJ84" i="3"/>
  <c r="BM84" i="3"/>
  <c r="BL84" i="3"/>
  <c r="BK83" i="3"/>
  <c r="BN83" i="3"/>
  <c r="BK81" i="3"/>
  <c r="BN81" i="3"/>
  <c r="BJ80" i="3"/>
  <c r="BM80" i="3"/>
  <c r="BL161" i="3"/>
  <c r="BL157" i="3"/>
  <c r="BL153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M38" i="3" l="1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V42" i="3"/>
  <c r="AX42" i="3"/>
  <c r="AZ42" i="3"/>
  <c r="BB42" i="3"/>
  <c r="BD42" i="3"/>
  <c r="BF42" i="3"/>
  <c r="BH42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O36" i="3"/>
  <c r="Q36" i="3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BM48" i="3" l="1"/>
  <c r="BL48" i="3"/>
  <c r="BJ35" i="3"/>
  <c r="BM35" i="3"/>
  <c r="BL35" i="3"/>
  <c r="BJ48" i="3"/>
  <c r="BJ36" i="3"/>
  <c r="BN77" i="3"/>
  <c r="BJ77" i="3"/>
  <c r="BK77" i="3"/>
  <c r="BM75" i="3"/>
  <c r="BL75" i="3"/>
  <c r="BK53" i="3"/>
  <c r="BN53" i="3"/>
  <c r="BN45" i="3"/>
  <c r="BJ45" i="3"/>
  <c r="BM45" i="3"/>
  <c r="BL45" i="3"/>
  <c r="BK37" i="3"/>
  <c r="BM30" i="3"/>
  <c r="BL30" i="3"/>
  <c r="BK73" i="3"/>
  <c r="BM73" i="3"/>
  <c r="BN73" i="3"/>
  <c r="BJ63" i="3"/>
  <c r="BK63" i="3"/>
  <c r="BN63" i="3"/>
  <c r="BM55" i="3"/>
  <c r="BL55" i="3"/>
  <c r="BK47" i="3"/>
  <c r="BN47" i="3"/>
  <c r="BM39" i="3"/>
  <c r="BL39" i="3"/>
  <c r="BJ39" i="3"/>
  <c r="BK31" i="3"/>
  <c r="BN31" i="3"/>
  <c r="BL68" i="3"/>
  <c r="BM60" i="3"/>
  <c r="BJ60" i="3"/>
  <c r="BN60" i="3"/>
  <c r="BK60" i="3"/>
  <c r="BL52" i="3"/>
  <c r="BJ44" i="3"/>
  <c r="BN44" i="3"/>
  <c r="BK44" i="3"/>
  <c r="BL36" i="3"/>
  <c r="BM36" i="3"/>
  <c r="BK69" i="3"/>
  <c r="BM69" i="3"/>
  <c r="BN69" i="3"/>
  <c r="BJ65" i="3"/>
  <c r="BM65" i="3"/>
  <c r="BL65" i="3"/>
  <c r="BJ71" i="3"/>
  <c r="BK71" i="3"/>
  <c r="BN71" i="3"/>
  <c r="BL58" i="3"/>
  <c r="BM58" i="3"/>
  <c r="BJ58" i="3"/>
  <c r="BK58" i="3"/>
  <c r="BN58" i="3"/>
  <c r="BL42" i="3"/>
  <c r="BM42" i="3"/>
  <c r="BJ42" i="3"/>
  <c r="BK42" i="3"/>
  <c r="BN42" i="3"/>
  <c r="BM34" i="3"/>
  <c r="BJ67" i="3"/>
  <c r="BK67" i="3"/>
  <c r="BN67" i="3"/>
  <c r="BM51" i="3"/>
  <c r="BL51" i="3"/>
  <c r="BK35" i="3"/>
  <c r="BN35" i="3"/>
  <c r="BL56" i="3"/>
  <c r="BJ40" i="3"/>
  <c r="BN40" i="3"/>
  <c r="BK40" i="3"/>
  <c r="BL32" i="3"/>
  <c r="BK61" i="3"/>
  <c r="BM61" i="3"/>
  <c r="BN61" i="3"/>
  <c r="BK46" i="3"/>
  <c r="BN46" i="3"/>
  <c r="BJ57" i="3"/>
  <c r="BL57" i="3"/>
  <c r="BK49" i="3"/>
  <c r="BN49" i="3"/>
  <c r="BN41" i="3"/>
  <c r="BJ41" i="3"/>
  <c r="BM41" i="3"/>
  <c r="BL41" i="3"/>
  <c r="BK33" i="3"/>
  <c r="BN33" i="3"/>
  <c r="BM59" i="3"/>
  <c r="BL59" i="3"/>
  <c r="BK43" i="3"/>
  <c r="BN43" i="3"/>
  <c r="BM76" i="3"/>
  <c r="BL76" i="3"/>
  <c r="BM64" i="3"/>
  <c r="BJ64" i="3"/>
  <c r="BN64" i="3"/>
  <c r="BK64" i="3"/>
  <c r="BM70" i="3"/>
  <c r="BJ70" i="3"/>
  <c r="BK70" i="3"/>
  <c r="BN70" i="3"/>
  <c r="BL72" i="3"/>
  <c r="BL54" i="3"/>
  <c r="BM54" i="3"/>
  <c r="BJ54" i="3"/>
  <c r="BK54" i="3"/>
  <c r="BN54" i="3"/>
  <c r="BM77" i="3"/>
  <c r="BL77" i="3"/>
  <c r="BJ75" i="3"/>
  <c r="BK75" i="3"/>
  <c r="BN75" i="3"/>
  <c r="BJ53" i="3"/>
  <c r="BM53" i="3"/>
  <c r="BL53" i="3"/>
  <c r="BK45" i="3"/>
  <c r="BN37" i="3"/>
  <c r="BJ37" i="3"/>
  <c r="BM37" i="3"/>
  <c r="BL37" i="3"/>
  <c r="BK30" i="3"/>
  <c r="BN30" i="3"/>
  <c r="BJ30" i="3"/>
  <c r="BJ73" i="3"/>
  <c r="BL73" i="3"/>
  <c r="BM74" i="3"/>
  <c r="BJ74" i="3"/>
  <c r="BK74" i="3"/>
  <c r="BN74" i="3"/>
  <c r="BL74" i="3"/>
  <c r="BM63" i="3"/>
  <c r="BL63" i="3"/>
  <c r="BJ55" i="3"/>
  <c r="BK55" i="3"/>
  <c r="BN55" i="3"/>
  <c r="BM47" i="3"/>
  <c r="BL47" i="3"/>
  <c r="BJ47" i="3"/>
  <c r="BK39" i="3"/>
  <c r="BN39" i="3"/>
  <c r="BJ31" i="3"/>
  <c r="BL31" i="3"/>
  <c r="BM31" i="3"/>
  <c r="BM68" i="3"/>
  <c r="BJ68" i="3"/>
  <c r="BN68" i="3"/>
  <c r="BK68" i="3"/>
  <c r="BL60" i="3"/>
  <c r="BM52" i="3"/>
  <c r="BJ52" i="3"/>
  <c r="BN52" i="3"/>
  <c r="BK52" i="3"/>
  <c r="BL44" i="3"/>
  <c r="BM44" i="3"/>
  <c r="BN36" i="3"/>
  <c r="BK36" i="3"/>
  <c r="BJ69" i="3"/>
  <c r="BL69" i="3"/>
  <c r="BK65" i="3"/>
  <c r="BN65" i="3"/>
  <c r="BM71" i="3"/>
  <c r="BL71" i="3"/>
  <c r="BL66" i="3"/>
  <c r="BM66" i="3"/>
  <c r="BJ66" i="3"/>
  <c r="BK66" i="3"/>
  <c r="BN66" i="3"/>
  <c r="BM50" i="3"/>
  <c r="BJ50" i="3"/>
  <c r="BK50" i="3"/>
  <c r="BN50" i="3"/>
  <c r="BL50" i="3"/>
  <c r="BL34" i="3"/>
  <c r="BJ34" i="3"/>
  <c r="BK34" i="3"/>
  <c r="BN34" i="3"/>
  <c r="BM67" i="3"/>
  <c r="BL67" i="3"/>
  <c r="BJ51" i="3"/>
  <c r="BK51" i="3"/>
  <c r="BN51" i="3"/>
  <c r="BM56" i="3"/>
  <c r="BJ56" i="3"/>
  <c r="BN56" i="3"/>
  <c r="BK56" i="3"/>
  <c r="BL40" i="3"/>
  <c r="BM40" i="3"/>
  <c r="BM32" i="3"/>
  <c r="BJ32" i="3"/>
  <c r="BN32" i="3"/>
  <c r="BK32" i="3"/>
  <c r="BJ61" i="3"/>
  <c r="BL61" i="3"/>
  <c r="BL62" i="3"/>
  <c r="BM62" i="3"/>
  <c r="BJ62" i="3"/>
  <c r="BK62" i="3"/>
  <c r="BN62" i="3"/>
  <c r="BJ46" i="3"/>
  <c r="BM46" i="3"/>
  <c r="BL46" i="3"/>
  <c r="BN57" i="3"/>
  <c r="BK57" i="3"/>
  <c r="BM57" i="3"/>
  <c r="BJ49" i="3"/>
  <c r="BM49" i="3"/>
  <c r="BL49" i="3"/>
  <c r="BK41" i="3"/>
  <c r="BJ33" i="3"/>
  <c r="BM33" i="3"/>
  <c r="BL33" i="3"/>
  <c r="BJ59" i="3"/>
  <c r="BK59" i="3"/>
  <c r="BN59" i="3"/>
  <c r="BM43" i="3"/>
  <c r="BL43" i="3"/>
  <c r="BJ43" i="3"/>
  <c r="BN76" i="3"/>
  <c r="BK76" i="3"/>
  <c r="BJ76" i="3"/>
  <c r="BL64" i="3"/>
  <c r="BN48" i="3"/>
  <c r="BK48" i="3"/>
  <c r="BL70" i="3"/>
  <c r="BM72" i="3"/>
  <c r="BJ72" i="3"/>
  <c r="BN72" i="3"/>
  <c r="BK72" i="3"/>
  <c r="BL38" i="3"/>
  <c r="BM38" i="3"/>
  <c r="BJ38" i="3"/>
  <c r="BK38" i="3"/>
  <c r="BN38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<sst xmlns="http://schemas.openxmlformats.org/spreadsheetml/2006/main" count="3884" uniqueCount="489">
  <si>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</si>
  <si>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</si>
  <si>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</si>
  <si>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</si>
  <si>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</si>
  <si>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</si>
  <si>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</si>
  <si>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</si>
  <si>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</si>
  <si>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</si>
  <si>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</si>
  <si>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</si>
  <si>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</si>
  <si>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</si>
  <si>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</si>
  <si>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</si>
  <si>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</si>
  <si>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</si>
  <si>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</si>
  <si>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</si>
  <si>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</si>
  <si>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</si>
  <si>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</si>
  <si>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</si>
  <si>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</si>
  <si>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</si>
  <si>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</si>
  <si>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</si>
  <si>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</si>
  <si>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</si>
  <si>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</si>
  <si>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</si>
  <si>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</si>
  <si>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</si>
  <si>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</si>
  <si>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</si>
  <si>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</si>
  <si>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</si>
  <si>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</si>
  <si>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</si>
  <si>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</si>
  <si>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</si>
  <si>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</si>
  <si>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</si>
  <si>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</si>
  <si>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</si>
  <si>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</si>
  <si>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</si>
  <si>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</si>
  <si>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</si>
  <si>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</si>
  <si>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</si>
  <si>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</si>
  <si>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</si>
  <si>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</si>
  <si>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</si>
  <si>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</si>
  <si>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</si>
  <si>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</si>
  <si>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</si>
  <si>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</si>
  <si>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</si>
  <si>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</si>
  <si>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</si>
  <si>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</si>
  <si>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</si>
  <si>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</si>
  <si>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</si>
  <si>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</si>
  <si>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</si>
  <si>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</si>
  <si>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</si>
  <si>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</si>
  <si>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</si>
  <si>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</si>
  <si>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</si>
  <si>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</si>
  <si>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</si>
  <si>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</si>
  <si>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</si>
  <si>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</si>
  <si>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</si>
  <si>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</si>
  <si>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</si>
  <si>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</si>
  <si>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</si>
  <si>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</si>
  <si>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</si>
  <si>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</si>
  <si>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</si>
  <si>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</si>
  <si>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</si>
  <si>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</si>
  <si>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</si>
  <si>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</si>
  <si>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</si>
  <si>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</si>
  <si>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</si>
  <si>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</si>
  <si>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</si>
  <si>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</si>
  <si>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</si>
  <si>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</si>
  <si>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</si>
  <si>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</si>
  <si>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</si>
  <si>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</si>
  <si>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</si>
  <si>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</si>
  <si>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</si>
  <si>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</si>
  <si>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</si>
  <si>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</si>
  <si>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</si>
  <si>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</si>
  <si>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</si>
  <si>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</si>
  <si>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</si>
  <si>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</si>
  <si>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</si>
  <si>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</si>
  <si>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</si>
  <si>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</si>
  <si>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</si>
  <si>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</si>
  <si>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</si>
  <si>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</si>
  <si>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</si>
  <si>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</si>
  <si>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</si>
  <si>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</si>
  <si>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</si>
  <si>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</si>
  <si>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</si>
  <si>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</si>
  <si>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</si>
  <si>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</si>
  <si>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</si>
  <si>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Wrexham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</si>
  <si>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</si>
  <si>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</si>
  <si>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</si>
  <si>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</si>
  <si>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</si>
  <si>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</si>
  <si>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</si>
  <si>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</si>
  <si>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</si>
  <si>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</si>
  <si>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</si>
  <si>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</si>
  <si>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</si>
  <si>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</si>
  <si>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</si>
  <si>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</si>
  <si>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</si>
  <si>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</si>
  <si>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</si>
  <si>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</si>
  <si>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</si>
  <si>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</si>
  <si>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</si>
  <si>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</si>
  <si>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</si>
  <si>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</si>
  <si>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</si>
  <si>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</si>
  <si>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</si>
  <si>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</si>
  <si>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</si>
  <si>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</si>
  <si>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</si>
  <si>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</si>
  <si>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</si>
  <si>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</si>
  <si>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</si>
  <si>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</si>
  <si>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</si>
  <si>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</si>
  <si>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</si>
  <si>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</si>
  <si>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</si>
  <si>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</si>
  <si>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</si>
  <si>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</si>
  <si>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</si>
  <si>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</si>
  <si>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</si>
  <si>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</si>
  <si>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</si>
  <si>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</si>
  <si>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</si>
  <si>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</si>
  <si>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</si>
  <si>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</si>
  <si>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</si>
  <si>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</si>
  <si>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</si>
  <si>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</si>
  <si>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</si>
  <si>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</si>
  <si>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</si>
  <si>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</si>
  <si>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</si>
  <si>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</si>
  <si>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</si>
  <si>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</si>
  <si>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</si>
  <si>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</si>
  <si>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</si>
  <si>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</si>
  <si>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</si>
  <si>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</si>
  <si>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</si>
  <si>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</si>
  <si>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</si>
  <si>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</si>
  <si>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</si>
  <si>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</si>
  <si>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</si>
  <si>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</si>
  <si>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</si>
  <si>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</si>
  <si>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</si>
  <si>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</si>
  <si>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</si>
  <si>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</si>
  <si>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</si>
  <si>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</si>
  <si>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</si>
  <si>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</si>
  <si>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</si>
  <si>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</si>
  <si>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</si>
  <si>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</si>
  <si>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</si>
  <si>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</si>
  <si>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</si>
  <si>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</si>
  <si>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</si>
  <si>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</si>
  <si>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</si>
  <si>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</si>
  <si>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</si>
  <si>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</si>
  <si>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</si>
  <si>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</si>
  <si>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</si>
  <si>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</si>
  <si>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</si>
  <si>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</si>
  <si>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</si>
  <si>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</si>
  <si>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</si>
  <si>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</si>
  <si>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</si>
  <si>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</si>
  <si>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</si>
  <si>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</si>
  <si>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</si>
  <si>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</si>
  <si>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</si>
  <si>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</si>
  <si>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</si>
  <si>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</si>
  <si>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</si>
  <si>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</si>
  <si>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</si>
  <si>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</si>
  <si>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</si>
  <si>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</si>
  <si>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</si>
  <si>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</si>
  <si>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</si>
  <si>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</si>
  <si>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</si>
  <si>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</si>
  <si>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</si>
  <si>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</si>
  <si>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</si>
  <si>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</si>
  <si>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</si>
  <si>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</si>
  <si>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</si>
  <si>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</si>
  <si>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</si>
  <si>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</si>
  <si>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</si>
  <si>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</si>
  <si>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</si>
  <si>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</si>
  <si>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</si>
  <si>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</si>
  <si>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</si>
  <si>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</si>
  <si>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</si>
  <si>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</si>
  <si>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</si>
  <si>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</si>
  <si>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</si>
  <si>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</si>
  <si>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</si>
  <si>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</si>
  <si>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</si>
  <si>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</si>
  <si>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</si>
  <si>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</si>
  <si>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</si>
  <si>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</si>
  <si>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</si>
  <si>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</si>
  <si>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</si>
  <si>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</si>
  <si>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</si>
  <si>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</si>
  <si>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</si>
  <si>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</si>
  <si>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</si>
  <si>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</si>
  <si>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</si>
  <si>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</si>
  <si>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</si>
  <si>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</si>
  <si>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</si>
  <si>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</si>
  <si>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</si>
  <si>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</si>
  <si>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</si>
  <si>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</si>
  <si>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</si>
  <si>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</si>
  <si>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</si>
  <si>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</si>
  <si>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</si>
  <si>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</si>
  <si>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</si>
  <si>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</si>
  <si>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</si>
  <si>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</si>
  <si>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</si>
  <si>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</si>
  <si>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</si>
  <si>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</si>
  <si>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</si>
  <si>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</si>
  <si>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</si>
  <si>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</si>
  <si>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</si>
  <si>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</si>
  <si>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</si>
  <si>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</si>
  <si>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</si>
  <si>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</si>
  <si>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</si>
  <si>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</si>
  <si>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</si>
  <si>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</si>
  <si>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</si>
  <si>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</si>
  <si>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</si>
  <si>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</si>
  <si>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</si>
  <si>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</si>
  <si>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</si>
  <si>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</si>
  <si>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</si>
  <si>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</si>
  <si>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</si>
  <si>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</si>
  <si>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</si>
  <si>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</si>
  <si>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</si>
  <si>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</si>
  <si>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</si>
  <si>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</si>
  <si>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</si>
  <si>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</si>
  <si>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</si>
  <si>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</si>
  <si>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</si>
  <si>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</si>
  <si>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</si>
  <si>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</si>
  <si>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</si>
  <si>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</si>
  <si>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</si>
  <si>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</si>
  <si>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</si>
  <si>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</si>
  <si>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</si>
  <si>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</si>
  <si>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</si>
  <si>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</si>
  <si>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</si>
  <si>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</si>
  <si>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</si>
  <si>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</si>
  <si>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</si>
  <si>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</si>
  <si>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</si>
  <si>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</si>
  <si>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</si>
  <si>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</si>
  <si>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</si>
  <si>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</si>
  <si>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</si>
  <si>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</si>
  <si>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</si>
  <si>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</si>
  <si>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</si>
  <si>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</si>
  <si>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</si>
  <si>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</si>
  <si>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</si>
  <si>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</si>
  <si>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</si>
  <si>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</si>
  <si>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</si>
  <si>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</si>
  <si>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</si>
  <si>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</si>
  <si>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</si>
  <si>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</si>
  <si>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</si>
  <si>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</si>
  <si>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</si>
  <si>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</si>
  <si>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</si>
  <si>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</si>
  <si>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</si>
  <si>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</si>
  <si>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</si>
  <si>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</si>
  <si>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</si>
  <si>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</si>
  <si>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</si>
  <si>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</si>
  <si>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</si>
  <si>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</si>
  <si>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</si>
  <si>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</si>
  <si>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</si>
  <si>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</si>
  <si>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</si>
  <si>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</si>
  <si>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</si>
  <si>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</si>
  <si>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</si>
  <si>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</si>
  <si>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</si>
  <si>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</si>
  <si>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</si>
  <si>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</si>
  <si>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</si>
  <si>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</si>
  <si>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</si>
  <si>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</si>
  <si>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</si>
  <si>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</si>
  <si>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</si>
  <si>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</si>
  <si>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</si>
  <si>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</si>
  <si>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</si>
  <si>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</si>
  <si>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</si>
  <si>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</si>
  <si>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</si>
  <si>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</si>
  <si>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</si>
  <si>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</si>
  <si>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</si>
  <si>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</si>
  <si>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</si>
  <si>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</si>
  <si>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</si>
  <si>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</si>
  <si>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</si>
  <si>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</si>
  <si>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</si>
  <si>
    <t>Bromley</t>
  </si>
  <si>
    <t>Eastleigh</t>
  </si>
  <si>
    <t>Dover Athletic</t>
  </si>
  <si>
    <t>Yeovil</t>
  </si>
  <si>
    <t>Grimsby</t>
  </si>
  <si>
    <t>Dover</t>
  </si>
  <si>
    <t>FC Halifax</t>
  </si>
  <si>
    <t>Dag &amp; Red</t>
  </si>
  <si>
    <t>Notts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</si>
</sst>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zoomScale="80" zoomScaleNormal="80" workbookViewId="0">
      <selection activeCell="I8" sqref="I8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297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318</v>
      </c>
      <c r="C2">
        <v>1.7666666666666699</v>
      </c>
      <c r="D2">
        <v>1.1299999999999999</v>
      </c>
      <c r="E2">
        <v>0</v>
      </c>
    </row>
    <row r="3" spans="1:5" x14ac:dyDescent="0.25">
      <c r="A3" t="s">
        <v>61</v>
      </c>
      <c r="B3" t="s">
        <v>240</v>
      </c>
      <c r="C3">
        <v>1.7666666666666699</v>
      </c>
      <c r="D3">
        <v>2.83</v>
      </c>
      <c r="E3">
        <v>0.94</v>
      </c>
    </row>
    <row r="4" spans="1:5" x14ac:dyDescent="0.25">
      <c r="A4" t="s">
        <v>61</v>
      </c>
      <c r="B4" t="s">
        <v>67</v>
      </c>
      <c r="C4">
        <v>1.7666666666666699</v>
      </c>
      <c r="D4">
        <v>0.56999999999999995</v>
      </c>
      <c r="E4">
        <v>1.41</v>
      </c>
    </row>
    <row r="5" spans="1:5" x14ac:dyDescent="0.25">
      <c r="A5" t="s">
        <v>61</v>
      </c>
      <c r="B5" t="s">
        <v>69</v>
      </c>
      <c r="C5">
        <v>1.7666666666666699</v>
      </c>
      <c r="D5">
        <v>1.7</v>
      </c>
      <c r="E5">
        <v>0</v>
      </c>
    </row>
    <row r="6" spans="1:5" x14ac:dyDescent="0.25">
      <c r="A6" t="s">
        <v>61</v>
      </c>
      <c r="B6" t="s">
        <v>337</v>
      </c>
      <c r="C6">
        <v>1.7666666666666699</v>
      </c>
      <c r="D6">
        <v>1.7</v>
      </c>
      <c r="E6">
        <v>0.94</v>
      </c>
    </row>
    <row r="7" spans="1:5" x14ac:dyDescent="0.25">
      <c r="A7" t="s">
        <v>61</v>
      </c>
      <c r="B7" t="s">
        <v>70</v>
      </c>
      <c r="C7">
        <v>1.7666666666666699</v>
      </c>
      <c r="D7">
        <v>0.56999999999999995</v>
      </c>
      <c r="E7">
        <v>0</v>
      </c>
    </row>
    <row r="8" spans="1:5" x14ac:dyDescent="0.25">
      <c r="A8" t="s">
        <v>61</v>
      </c>
      <c r="B8" t="s">
        <v>87</v>
      </c>
      <c r="C8">
        <v>1.7666666666666699</v>
      </c>
      <c r="D8">
        <v>1.7</v>
      </c>
      <c r="E8">
        <v>1.88</v>
      </c>
    </row>
    <row r="9" spans="1:5" x14ac:dyDescent="0.25">
      <c r="A9" t="s">
        <v>61</v>
      </c>
      <c r="B9" t="s">
        <v>82</v>
      </c>
      <c r="C9">
        <v>1.7666666666666699</v>
      </c>
      <c r="D9">
        <v>0.28000000000000003</v>
      </c>
      <c r="E9">
        <v>2.34</v>
      </c>
    </row>
    <row r="10" spans="1:5" x14ac:dyDescent="0.25">
      <c r="A10" t="s">
        <v>61</v>
      </c>
      <c r="B10" t="s">
        <v>289</v>
      </c>
      <c r="C10">
        <v>1.7666666666666699</v>
      </c>
      <c r="D10">
        <v>1.1299999999999999</v>
      </c>
      <c r="E10">
        <v>2.81</v>
      </c>
    </row>
    <row r="11" spans="1:5" x14ac:dyDescent="0.25">
      <c r="A11" t="s">
        <v>61</v>
      </c>
      <c r="B11" t="s">
        <v>238</v>
      </c>
      <c r="C11">
        <v>1.7666666666666699</v>
      </c>
      <c r="D11">
        <v>0.56999999999999995</v>
      </c>
      <c r="E11">
        <v>0</v>
      </c>
    </row>
    <row r="12" spans="1:5" x14ac:dyDescent="0.25">
      <c r="A12" t="s">
        <v>61</v>
      </c>
      <c r="B12" t="s">
        <v>239</v>
      </c>
      <c r="C12">
        <v>1.7666666666666699</v>
      </c>
      <c r="D12">
        <v>0.85</v>
      </c>
      <c r="E12">
        <v>0.47</v>
      </c>
    </row>
    <row r="13" spans="1:5" x14ac:dyDescent="0.25">
      <c r="A13" t="s">
        <v>61</v>
      </c>
      <c r="B13" t="s">
        <v>311</v>
      </c>
      <c r="C13">
        <v>1.7666666666666699</v>
      </c>
      <c r="D13">
        <v>0.85</v>
      </c>
      <c r="E13">
        <v>0.47</v>
      </c>
    </row>
    <row r="14" spans="1:5" x14ac:dyDescent="0.25">
      <c r="A14" t="s">
        <v>61</v>
      </c>
      <c r="B14" t="s">
        <v>242</v>
      </c>
      <c r="C14">
        <v>1.7666666666666699</v>
      </c>
      <c r="D14">
        <v>0</v>
      </c>
      <c r="E14">
        <v>0</v>
      </c>
    </row>
    <row r="15" spans="1:5" x14ac:dyDescent="0.25">
      <c r="A15" t="s">
        <v>61</v>
      </c>
      <c r="B15" t="s">
        <v>64</v>
      </c>
      <c r="C15">
        <v>1.7666666666666699</v>
      </c>
      <c r="D15">
        <v>1.1299999999999999</v>
      </c>
      <c r="E15">
        <v>1.88</v>
      </c>
    </row>
    <row r="16" spans="1:5" x14ac:dyDescent="0.25">
      <c r="A16" t="s">
        <v>61</v>
      </c>
      <c r="B16" t="s">
        <v>241</v>
      </c>
      <c r="C16">
        <v>1.7666666666666699</v>
      </c>
      <c r="D16">
        <v>2.83</v>
      </c>
      <c r="E16">
        <v>0</v>
      </c>
    </row>
    <row r="17" spans="1:5" x14ac:dyDescent="0.25">
      <c r="A17" t="s">
        <v>61</v>
      </c>
      <c r="B17" t="s">
        <v>65</v>
      </c>
      <c r="C17">
        <v>1.7666666666666699</v>
      </c>
      <c r="D17">
        <v>0.56999999999999995</v>
      </c>
      <c r="E17">
        <v>0.94</v>
      </c>
    </row>
    <row r="18" spans="1:5" x14ac:dyDescent="0.25">
      <c r="A18" t="s">
        <v>61</v>
      </c>
      <c r="B18" t="s">
        <v>71</v>
      </c>
      <c r="C18">
        <v>1.7666666666666699</v>
      </c>
      <c r="D18">
        <v>0.56999999999999995</v>
      </c>
      <c r="E18">
        <v>0.94</v>
      </c>
    </row>
    <row r="19" spans="1:5" x14ac:dyDescent="0.25">
      <c r="A19" t="s">
        <v>61</v>
      </c>
      <c r="B19" t="s">
        <v>62</v>
      </c>
      <c r="C19">
        <v>1.7666666666666699</v>
      </c>
      <c r="D19">
        <v>0</v>
      </c>
      <c r="E19">
        <v>0.94</v>
      </c>
    </row>
    <row r="20" spans="1:5" x14ac:dyDescent="0.25">
      <c r="A20" t="s">
        <v>61</v>
      </c>
      <c r="B20" t="s">
        <v>288</v>
      </c>
      <c r="C20">
        <v>1.7666666666666699</v>
      </c>
      <c r="D20">
        <v>0</v>
      </c>
      <c r="E20">
        <v>1.88</v>
      </c>
    </row>
    <row r="21" spans="1:5" x14ac:dyDescent="0.25">
      <c r="A21" t="s">
        <v>61</v>
      </c>
      <c r="B21" t="s">
        <v>66</v>
      </c>
      <c r="C21">
        <v>1.7666666666666699</v>
      </c>
      <c r="D21">
        <v>1.7</v>
      </c>
      <c r="E21">
        <v>1.41</v>
      </c>
    </row>
    <row r="22" spans="1:5" x14ac:dyDescent="0.25">
      <c r="A22" t="s">
        <v>72</v>
      </c>
      <c r="B22" t="s">
        <v>77</v>
      </c>
      <c r="C22">
        <v>1.3</v>
      </c>
      <c r="D22">
        <v>1.54</v>
      </c>
      <c r="E22">
        <v>1.54</v>
      </c>
    </row>
    <row r="23" spans="1:5" x14ac:dyDescent="0.25">
      <c r="A23" t="s">
        <v>72</v>
      </c>
      <c r="B23" t="s">
        <v>75</v>
      </c>
      <c r="C23">
        <v>1.3</v>
      </c>
      <c r="D23">
        <v>1.1499999999999999</v>
      </c>
      <c r="E23">
        <v>1.1499999999999999</v>
      </c>
    </row>
    <row r="24" spans="1:5" x14ac:dyDescent="0.25">
      <c r="A24" t="s">
        <v>72</v>
      </c>
      <c r="B24" t="s">
        <v>79</v>
      </c>
      <c r="C24">
        <v>1.3</v>
      </c>
      <c r="D24">
        <v>0.38</v>
      </c>
      <c r="E24">
        <v>0.77</v>
      </c>
    </row>
    <row r="25" spans="1:5" x14ac:dyDescent="0.25">
      <c r="A25" t="s">
        <v>72</v>
      </c>
      <c r="B25" t="s">
        <v>81</v>
      </c>
      <c r="C25">
        <v>1.3</v>
      </c>
      <c r="D25">
        <v>1.28</v>
      </c>
      <c r="E25">
        <v>1.03</v>
      </c>
    </row>
    <row r="26" spans="1:5" x14ac:dyDescent="0.25">
      <c r="A26" t="s">
        <v>72</v>
      </c>
      <c r="B26" t="s">
        <v>83</v>
      </c>
      <c r="C26">
        <v>1.3</v>
      </c>
      <c r="D26">
        <v>0.51</v>
      </c>
      <c r="E26">
        <v>0.51</v>
      </c>
    </row>
    <row r="27" spans="1:5" x14ac:dyDescent="0.25">
      <c r="A27" t="s">
        <v>72</v>
      </c>
      <c r="B27" t="s">
        <v>78</v>
      </c>
      <c r="C27">
        <v>1.3</v>
      </c>
      <c r="D27">
        <v>0.77</v>
      </c>
      <c r="E27">
        <v>1.28</v>
      </c>
    </row>
    <row r="28" spans="1:5" x14ac:dyDescent="0.25">
      <c r="A28" t="s">
        <v>72</v>
      </c>
      <c r="B28" t="s">
        <v>80</v>
      </c>
      <c r="C28">
        <v>1.3</v>
      </c>
      <c r="D28">
        <v>1.28</v>
      </c>
      <c r="E28">
        <v>1.28</v>
      </c>
    </row>
    <row r="29" spans="1:5" x14ac:dyDescent="0.25">
      <c r="A29" t="s">
        <v>72</v>
      </c>
      <c r="B29" t="s">
        <v>365</v>
      </c>
      <c r="C29">
        <v>1.3</v>
      </c>
      <c r="D29">
        <v>1.28</v>
      </c>
      <c r="E29">
        <v>0.77</v>
      </c>
    </row>
    <row r="30" spans="1:5" x14ac:dyDescent="0.25">
      <c r="A30" t="s">
        <v>72</v>
      </c>
      <c r="B30" t="s">
        <v>76</v>
      </c>
      <c r="C30">
        <v>1.3</v>
      </c>
      <c r="D30">
        <v>1.54</v>
      </c>
      <c r="E30">
        <v>0.77</v>
      </c>
    </row>
    <row r="31" spans="1:5" x14ac:dyDescent="0.25">
      <c r="A31" t="s">
        <v>72</v>
      </c>
      <c r="B31" t="s">
        <v>237</v>
      </c>
      <c r="C31">
        <v>1.3</v>
      </c>
      <c r="D31">
        <v>0.38</v>
      </c>
      <c r="E31">
        <v>1.1499999999999999</v>
      </c>
    </row>
    <row r="32" spans="1:5" x14ac:dyDescent="0.25">
      <c r="A32" t="s">
        <v>72</v>
      </c>
      <c r="B32" t="s">
        <v>68</v>
      </c>
      <c r="C32">
        <v>1.3</v>
      </c>
      <c r="D32">
        <v>1.54</v>
      </c>
      <c r="E32">
        <v>0.26</v>
      </c>
    </row>
    <row r="33" spans="1:5" x14ac:dyDescent="0.25">
      <c r="A33" t="s">
        <v>72</v>
      </c>
      <c r="B33" t="s">
        <v>326</v>
      </c>
      <c r="C33">
        <v>1.3</v>
      </c>
      <c r="D33">
        <v>1.54</v>
      </c>
      <c r="E33">
        <v>0.77</v>
      </c>
    </row>
    <row r="34" spans="1:5" x14ac:dyDescent="0.25">
      <c r="A34" t="s">
        <v>72</v>
      </c>
      <c r="B34" t="s">
        <v>106</v>
      </c>
      <c r="C34">
        <v>1.3</v>
      </c>
      <c r="D34">
        <v>1.03</v>
      </c>
      <c r="E34">
        <v>1.03</v>
      </c>
    </row>
    <row r="35" spans="1:5" x14ac:dyDescent="0.25">
      <c r="A35" t="s">
        <v>72</v>
      </c>
      <c r="B35" t="s">
        <v>89</v>
      </c>
      <c r="C35">
        <v>1.3</v>
      </c>
      <c r="D35">
        <v>0.51</v>
      </c>
      <c r="E35">
        <v>0.51</v>
      </c>
    </row>
    <row r="36" spans="1:5" x14ac:dyDescent="0.25">
      <c r="A36" t="s">
        <v>72</v>
      </c>
      <c r="B36" t="s">
        <v>74</v>
      </c>
      <c r="C36">
        <v>1.3</v>
      </c>
      <c r="D36">
        <v>0</v>
      </c>
      <c r="E36">
        <v>0.77</v>
      </c>
    </row>
    <row r="37" spans="1:5" x14ac:dyDescent="0.25">
      <c r="A37" t="s">
        <v>72</v>
      </c>
      <c r="B37" t="s">
        <v>103</v>
      </c>
      <c r="C37">
        <v>1.3</v>
      </c>
      <c r="D37">
        <v>0</v>
      </c>
      <c r="E37">
        <v>1.1499999999999999</v>
      </c>
    </row>
    <row r="38" spans="1:5" x14ac:dyDescent="0.25">
      <c r="A38" t="s">
        <v>72</v>
      </c>
      <c r="B38" t="s">
        <v>88</v>
      </c>
      <c r="C38">
        <v>1.3</v>
      </c>
      <c r="D38">
        <v>1.54</v>
      </c>
      <c r="E38">
        <v>1.28</v>
      </c>
    </row>
    <row r="39" spans="1:5" x14ac:dyDescent="0.25">
      <c r="A39" t="s">
        <v>72</v>
      </c>
      <c r="B39" t="s">
        <v>102</v>
      </c>
      <c r="C39">
        <v>1.3</v>
      </c>
      <c r="D39">
        <v>0</v>
      </c>
      <c r="E39">
        <v>1.03</v>
      </c>
    </row>
    <row r="40" spans="1:5" x14ac:dyDescent="0.25">
      <c r="A40" t="s">
        <v>72</v>
      </c>
      <c r="B40" t="s">
        <v>73</v>
      </c>
      <c r="C40">
        <v>1.3</v>
      </c>
      <c r="D40">
        <v>1.28</v>
      </c>
      <c r="E40">
        <v>1.28</v>
      </c>
    </row>
    <row r="41" spans="1:5" x14ac:dyDescent="0.25">
      <c r="A41" t="s">
        <v>72</v>
      </c>
      <c r="B41" t="s">
        <v>86</v>
      </c>
      <c r="C41">
        <v>1.3</v>
      </c>
      <c r="D41">
        <v>1.03</v>
      </c>
      <c r="E41">
        <v>1.03</v>
      </c>
    </row>
    <row r="42" spans="1:5" x14ac:dyDescent="0.25">
      <c r="A42" t="s">
        <v>72</v>
      </c>
      <c r="B42" t="s">
        <v>85</v>
      </c>
      <c r="C42">
        <v>1.3</v>
      </c>
      <c r="D42">
        <v>0.77</v>
      </c>
      <c r="E42">
        <v>1.54</v>
      </c>
    </row>
    <row r="43" spans="1:5" x14ac:dyDescent="0.25">
      <c r="A43" t="s">
        <v>72</v>
      </c>
      <c r="B43" t="s">
        <v>367</v>
      </c>
      <c r="C43">
        <v>1.3</v>
      </c>
      <c r="D43">
        <v>1.54</v>
      </c>
      <c r="E43">
        <v>1.54</v>
      </c>
    </row>
    <row r="44" spans="1:5" x14ac:dyDescent="0.25">
      <c r="A44" t="s">
        <v>72</v>
      </c>
      <c r="B44" t="s">
        <v>63</v>
      </c>
      <c r="C44">
        <v>1.3</v>
      </c>
      <c r="D44">
        <v>2.69</v>
      </c>
      <c r="E44">
        <v>0.77</v>
      </c>
    </row>
    <row r="45" spans="1:5" x14ac:dyDescent="0.25">
      <c r="A45" t="s">
        <v>72</v>
      </c>
      <c r="B45" t="s">
        <v>90</v>
      </c>
      <c r="C45">
        <v>1.3</v>
      </c>
      <c r="D45">
        <v>0.38</v>
      </c>
      <c r="E45">
        <v>1.1499999999999999</v>
      </c>
    </row>
    <row r="46" spans="1:5" x14ac:dyDescent="0.25">
      <c r="A46" t="s">
        <v>91</v>
      </c>
      <c r="B46" t="s">
        <v>117</v>
      </c>
      <c r="C46">
        <v>1.375</v>
      </c>
      <c r="D46">
        <v>1.21</v>
      </c>
      <c r="E46">
        <v>1.52</v>
      </c>
    </row>
    <row r="47" spans="1:5" x14ac:dyDescent="0.25">
      <c r="A47" t="s">
        <v>91</v>
      </c>
      <c r="B47" t="s">
        <v>122</v>
      </c>
      <c r="C47">
        <v>1.375</v>
      </c>
      <c r="D47">
        <v>1.21</v>
      </c>
      <c r="E47">
        <v>0.38</v>
      </c>
    </row>
    <row r="48" spans="1:5" x14ac:dyDescent="0.25">
      <c r="A48" t="s">
        <v>91</v>
      </c>
      <c r="B48" t="s">
        <v>109</v>
      </c>
      <c r="C48">
        <v>1.375</v>
      </c>
      <c r="D48">
        <v>0.36</v>
      </c>
      <c r="E48">
        <v>1.1399999999999999</v>
      </c>
    </row>
    <row r="49" spans="1:5" x14ac:dyDescent="0.25">
      <c r="A49" t="s">
        <v>91</v>
      </c>
      <c r="B49" t="s">
        <v>113</v>
      </c>
      <c r="C49">
        <v>1.375</v>
      </c>
      <c r="D49">
        <v>0.36</v>
      </c>
      <c r="E49">
        <v>1.1399999999999999</v>
      </c>
    </row>
    <row r="50" spans="1:5" x14ac:dyDescent="0.25">
      <c r="A50" t="s">
        <v>91</v>
      </c>
      <c r="B50" t="s">
        <v>100</v>
      </c>
      <c r="C50">
        <v>1.375</v>
      </c>
      <c r="D50">
        <v>1.0900000000000001</v>
      </c>
      <c r="E50">
        <v>1.71</v>
      </c>
    </row>
    <row r="51" spans="1:5" x14ac:dyDescent="0.25">
      <c r="A51" t="s">
        <v>91</v>
      </c>
      <c r="B51" t="s">
        <v>95</v>
      </c>
      <c r="C51">
        <v>1.375</v>
      </c>
      <c r="D51">
        <v>1.0900000000000001</v>
      </c>
      <c r="E51">
        <v>1.1399999999999999</v>
      </c>
    </row>
    <row r="52" spans="1:5" x14ac:dyDescent="0.25">
      <c r="A52" t="s">
        <v>91</v>
      </c>
      <c r="B52" t="s">
        <v>99</v>
      </c>
      <c r="C52">
        <v>1.375</v>
      </c>
      <c r="D52">
        <v>1.45</v>
      </c>
      <c r="E52">
        <v>2.29</v>
      </c>
    </row>
    <row r="53" spans="1:5" x14ac:dyDescent="0.25">
      <c r="A53" t="s">
        <v>91</v>
      </c>
      <c r="B53" t="s">
        <v>84</v>
      </c>
      <c r="C53">
        <v>1.375</v>
      </c>
      <c r="D53">
        <v>0.97</v>
      </c>
      <c r="E53">
        <v>0.76</v>
      </c>
    </row>
    <row r="54" spans="1:5" x14ac:dyDescent="0.25">
      <c r="A54" t="s">
        <v>91</v>
      </c>
      <c r="B54" t="s">
        <v>371</v>
      </c>
      <c r="C54">
        <v>1.375</v>
      </c>
      <c r="D54">
        <v>0.48</v>
      </c>
      <c r="E54">
        <v>1.9</v>
      </c>
    </row>
    <row r="55" spans="1:5" x14ac:dyDescent="0.25">
      <c r="A55" t="s">
        <v>91</v>
      </c>
      <c r="B55" t="s">
        <v>93</v>
      </c>
      <c r="C55">
        <v>1.375</v>
      </c>
      <c r="D55">
        <v>1.45</v>
      </c>
      <c r="E55">
        <v>0.76</v>
      </c>
    </row>
    <row r="56" spans="1:5" x14ac:dyDescent="0.25">
      <c r="A56" t="s">
        <v>91</v>
      </c>
      <c r="B56" t="s">
        <v>389</v>
      </c>
      <c r="C56">
        <v>1.375</v>
      </c>
      <c r="D56">
        <v>1.0900000000000001</v>
      </c>
      <c r="E56">
        <v>0.56999999999999995</v>
      </c>
    </row>
    <row r="57" spans="1:5" x14ac:dyDescent="0.25">
      <c r="A57" t="s">
        <v>91</v>
      </c>
      <c r="B57" t="s">
        <v>97</v>
      </c>
      <c r="C57">
        <v>1.375</v>
      </c>
      <c r="D57">
        <v>0.48</v>
      </c>
      <c r="E57">
        <v>0.76</v>
      </c>
    </row>
    <row r="58" spans="1:5" x14ac:dyDescent="0.25">
      <c r="A58" t="s">
        <v>91</v>
      </c>
      <c r="B58" t="s">
        <v>94</v>
      </c>
      <c r="C58">
        <v>1.375</v>
      </c>
      <c r="D58">
        <v>0.97</v>
      </c>
      <c r="E58">
        <v>0.38</v>
      </c>
    </row>
    <row r="59" spans="1:5" x14ac:dyDescent="0.25">
      <c r="A59" t="s">
        <v>91</v>
      </c>
      <c r="B59" t="s">
        <v>92</v>
      </c>
      <c r="C59">
        <v>1.375</v>
      </c>
      <c r="D59">
        <v>1.7</v>
      </c>
      <c r="E59">
        <v>1.9</v>
      </c>
    </row>
    <row r="60" spans="1:5" x14ac:dyDescent="0.25">
      <c r="A60" t="s">
        <v>91</v>
      </c>
      <c r="B60" t="s">
        <v>98</v>
      </c>
      <c r="C60">
        <v>1.375</v>
      </c>
      <c r="D60">
        <v>0.97</v>
      </c>
      <c r="E60">
        <v>0.76</v>
      </c>
    </row>
    <row r="61" spans="1:5" x14ac:dyDescent="0.25">
      <c r="A61" t="s">
        <v>91</v>
      </c>
      <c r="B61" t="s">
        <v>118</v>
      </c>
      <c r="C61">
        <v>1.375</v>
      </c>
      <c r="D61">
        <v>0.97</v>
      </c>
      <c r="E61">
        <v>1.9</v>
      </c>
    </row>
    <row r="62" spans="1:5" x14ac:dyDescent="0.25">
      <c r="A62" t="s">
        <v>91</v>
      </c>
      <c r="B62" t="s">
        <v>351</v>
      </c>
      <c r="C62">
        <v>1.375</v>
      </c>
      <c r="D62">
        <v>0.73</v>
      </c>
      <c r="E62">
        <v>1.1399999999999999</v>
      </c>
    </row>
    <row r="63" spans="1:5" x14ac:dyDescent="0.25">
      <c r="A63" t="s">
        <v>91</v>
      </c>
      <c r="B63" t="s">
        <v>107</v>
      </c>
      <c r="C63">
        <v>1.375</v>
      </c>
      <c r="D63">
        <v>1.21</v>
      </c>
      <c r="E63">
        <v>1.1399999999999999</v>
      </c>
    </row>
    <row r="64" spans="1:5" x14ac:dyDescent="0.25">
      <c r="A64" t="s">
        <v>91</v>
      </c>
      <c r="B64" t="s">
        <v>129</v>
      </c>
      <c r="C64">
        <v>1.375</v>
      </c>
      <c r="D64">
        <v>0.73</v>
      </c>
      <c r="E64">
        <v>0.38</v>
      </c>
    </row>
    <row r="65" spans="1:5" x14ac:dyDescent="0.25">
      <c r="A65" t="s">
        <v>91</v>
      </c>
      <c r="B65" t="s">
        <v>105</v>
      </c>
      <c r="C65">
        <v>1.375</v>
      </c>
      <c r="D65">
        <v>1.45</v>
      </c>
      <c r="E65">
        <v>0.76</v>
      </c>
    </row>
    <row r="66" spans="1:5" x14ac:dyDescent="0.25">
      <c r="A66" t="s">
        <v>91</v>
      </c>
      <c r="B66" t="s">
        <v>108</v>
      </c>
      <c r="C66">
        <v>1.375</v>
      </c>
      <c r="D66">
        <v>0.73</v>
      </c>
      <c r="E66">
        <v>0.76</v>
      </c>
    </row>
    <row r="67" spans="1:5" x14ac:dyDescent="0.25">
      <c r="A67" t="s">
        <v>91</v>
      </c>
      <c r="B67" t="s">
        <v>101</v>
      </c>
      <c r="C67">
        <v>1.375</v>
      </c>
      <c r="D67">
        <v>1.0900000000000001</v>
      </c>
      <c r="E67">
        <v>0</v>
      </c>
    </row>
    <row r="68" spans="1:5" x14ac:dyDescent="0.25">
      <c r="A68" t="s">
        <v>91</v>
      </c>
      <c r="B68" t="s">
        <v>370</v>
      </c>
      <c r="C68">
        <v>1.375</v>
      </c>
      <c r="D68">
        <v>1.0900000000000001</v>
      </c>
      <c r="E68">
        <v>0</v>
      </c>
    </row>
    <row r="69" spans="1:5" x14ac:dyDescent="0.25">
      <c r="A69" t="s">
        <v>91</v>
      </c>
      <c r="B69" t="s">
        <v>111</v>
      </c>
      <c r="C69">
        <v>1.375</v>
      </c>
      <c r="D69">
        <v>0.73</v>
      </c>
      <c r="E69">
        <v>0.38</v>
      </c>
    </row>
    <row r="70" spans="1:5" x14ac:dyDescent="0.25">
      <c r="A70" t="s">
        <v>114</v>
      </c>
      <c r="B70" t="s">
        <v>320</v>
      </c>
      <c r="C70">
        <v>1.22058823529412</v>
      </c>
      <c r="D70">
        <v>0.82</v>
      </c>
      <c r="E70">
        <v>0.66</v>
      </c>
    </row>
    <row r="71" spans="1:5" x14ac:dyDescent="0.25">
      <c r="A71" t="s">
        <v>114</v>
      </c>
      <c r="B71" t="s">
        <v>127</v>
      </c>
      <c r="C71">
        <v>1.22058823529412</v>
      </c>
      <c r="D71">
        <v>1.0900000000000001</v>
      </c>
      <c r="E71">
        <v>0.33</v>
      </c>
    </row>
    <row r="72" spans="1:5" x14ac:dyDescent="0.25">
      <c r="A72" t="s">
        <v>114</v>
      </c>
      <c r="B72" t="s">
        <v>123</v>
      </c>
      <c r="C72">
        <v>1.22058823529412</v>
      </c>
      <c r="D72">
        <v>2.1800000000000002</v>
      </c>
      <c r="E72">
        <v>1.97</v>
      </c>
    </row>
    <row r="73" spans="1:5" x14ac:dyDescent="0.25">
      <c r="A73" t="s">
        <v>114</v>
      </c>
      <c r="B73" t="s">
        <v>126</v>
      </c>
      <c r="C73">
        <v>1.22058823529412</v>
      </c>
      <c r="D73">
        <v>1.64</v>
      </c>
      <c r="E73">
        <v>1.31</v>
      </c>
    </row>
    <row r="74" spans="1:5" x14ac:dyDescent="0.25">
      <c r="A74" t="s">
        <v>114</v>
      </c>
      <c r="B74" t="s">
        <v>345</v>
      </c>
      <c r="C74">
        <v>1.22058823529412</v>
      </c>
      <c r="D74">
        <v>1.37</v>
      </c>
      <c r="E74">
        <v>0.33</v>
      </c>
    </row>
    <row r="75" spans="1:5" x14ac:dyDescent="0.25">
      <c r="A75" t="s">
        <v>114</v>
      </c>
      <c r="B75" t="s">
        <v>356</v>
      </c>
      <c r="C75">
        <v>1.22058823529412</v>
      </c>
      <c r="D75">
        <v>1.43</v>
      </c>
      <c r="E75">
        <v>1.97</v>
      </c>
    </row>
    <row r="76" spans="1:5" x14ac:dyDescent="0.25">
      <c r="A76" t="s">
        <v>114</v>
      </c>
      <c r="B76" t="s">
        <v>104</v>
      </c>
      <c r="C76">
        <v>1.22058823529412</v>
      </c>
      <c r="D76">
        <v>1.0900000000000001</v>
      </c>
      <c r="E76">
        <v>0.99</v>
      </c>
    </row>
    <row r="77" spans="1:5" x14ac:dyDescent="0.25">
      <c r="A77" t="s">
        <v>114</v>
      </c>
      <c r="B77" t="s">
        <v>135</v>
      </c>
      <c r="C77">
        <v>1.22058823529412</v>
      </c>
      <c r="D77">
        <v>0.27</v>
      </c>
      <c r="E77">
        <v>1.97</v>
      </c>
    </row>
    <row r="78" spans="1:5" x14ac:dyDescent="0.25">
      <c r="A78" t="s">
        <v>114</v>
      </c>
      <c r="B78" t="s">
        <v>131</v>
      </c>
      <c r="C78">
        <v>1.22058823529412</v>
      </c>
      <c r="D78">
        <v>0.82</v>
      </c>
      <c r="E78">
        <v>0.49</v>
      </c>
    </row>
    <row r="79" spans="1:5" x14ac:dyDescent="0.25">
      <c r="A79" t="s">
        <v>114</v>
      </c>
      <c r="B79" t="s">
        <v>116</v>
      </c>
      <c r="C79">
        <v>1.22058823529412</v>
      </c>
      <c r="D79">
        <v>0.82</v>
      </c>
      <c r="E79">
        <v>1.31</v>
      </c>
    </row>
    <row r="80" spans="1:5" x14ac:dyDescent="0.25">
      <c r="A80" t="s">
        <v>114</v>
      </c>
      <c r="B80" t="s">
        <v>132</v>
      </c>
      <c r="C80">
        <v>1.22058823529412</v>
      </c>
      <c r="D80">
        <v>0.82</v>
      </c>
      <c r="E80">
        <v>0.66</v>
      </c>
    </row>
    <row r="81" spans="1:5" x14ac:dyDescent="0.25">
      <c r="A81" t="s">
        <v>114</v>
      </c>
      <c r="B81" t="s">
        <v>133</v>
      </c>
      <c r="C81">
        <v>1.22058823529412</v>
      </c>
      <c r="D81">
        <v>0.55000000000000004</v>
      </c>
      <c r="E81">
        <v>0.33</v>
      </c>
    </row>
    <row r="82" spans="1:5" x14ac:dyDescent="0.25">
      <c r="A82" t="s">
        <v>114</v>
      </c>
      <c r="B82" t="s">
        <v>115</v>
      </c>
      <c r="C82">
        <v>1.22058823529412</v>
      </c>
      <c r="D82">
        <v>1.0900000000000001</v>
      </c>
      <c r="E82">
        <v>0.99</v>
      </c>
    </row>
    <row r="83" spans="1:5" x14ac:dyDescent="0.25">
      <c r="A83" t="s">
        <v>114</v>
      </c>
      <c r="B83" t="s">
        <v>119</v>
      </c>
      <c r="C83">
        <v>1.22058823529412</v>
      </c>
      <c r="D83">
        <v>1.91</v>
      </c>
      <c r="E83">
        <v>0.99</v>
      </c>
    </row>
    <row r="84" spans="1:5" x14ac:dyDescent="0.25">
      <c r="A84" t="s">
        <v>114</v>
      </c>
      <c r="B84" t="s">
        <v>96</v>
      </c>
      <c r="C84">
        <v>1.22058823529412</v>
      </c>
      <c r="D84">
        <v>0.55000000000000004</v>
      </c>
      <c r="E84">
        <v>0.66</v>
      </c>
    </row>
    <row r="85" spans="1:5" x14ac:dyDescent="0.25">
      <c r="A85" t="s">
        <v>114</v>
      </c>
      <c r="B85" t="s">
        <v>121</v>
      </c>
      <c r="C85">
        <v>1.22058823529412</v>
      </c>
      <c r="D85">
        <v>0.41</v>
      </c>
      <c r="E85">
        <v>0.99</v>
      </c>
    </row>
    <row r="86" spans="1:5" x14ac:dyDescent="0.25">
      <c r="A86" t="s">
        <v>114</v>
      </c>
      <c r="B86" t="s">
        <v>128</v>
      </c>
      <c r="C86">
        <v>1.22058823529412</v>
      </c>
      <c r="D86">
        <v>1.37</v>
      </c>
      <c r="E86">
        <v>0.66</v>
      </c>
    </row>
    <row r="87" spans="1:5" x14ac:dyDescent="0.25">
      <c r="A87" t="s">
        <v>114</v>
      </c>
      <c r="B87" t="s">
        <v>124</v>
      </c>
      <c r="C87">
        <v>1.22058823529412</v>
      </c>
      <c r="D87">
        <v>0.55000000000000004</v>
      </c>
      <c r="E87">
        <v>0.99</v>
      </c>
    </row>
    <row r="88" spans="1:5" x14ac:dyDescent="0.25">
      <c r="A88" t="s">
        <v>114</v>
      </c>
      <c r="B88" t="s">
        <v>110</v>
      </c>
      <c r="C88">
        <v>1.22058823529412</v>
      </c>
      <c r="D88">
        <v>0.55000000000000004</v>
      </c>
      <c r="E88">
        <v>0.99</v>
      </c>
    </row>
    <row r="89" spans="1:5" x14ac:dyDescent="0.25">
      <c r="A89" t="s">
        <v>114</v>
      </c>
      <c r="B89" t="s">
        <v>112</v>
      </c>
      <c r="C89">
        <v>1.22058823529412</v>
      </c>
      <c r="D89">
        <v>0.55000000000000004</v>
      </c>
      <c r="E89">
        <v>0.66</v>
      </c>
    </row>
    <row r="90" spans="1:5" x14ac:dyDescent="0.25">
      <c r="A90" t="s">
        <v>114</v>
      </c>
      <c r="B90" t="s">
        <v>134</v>
      </c>
      <c r="C90">
        <v>1.22058823529412</v>
      </c>
      <c r="D90">
        <v>0.82</v>
      </c>
      <c r="E90">
        <v>1.31</v>
      </c>
    </row>
    <row r="91" spans="1:5" x14ac:dyDescent="0.25">
      <c r="A91" t="s">
        <v>114</v>
      </c>
      <c r="B91" t="s">
        <v>120</v>
      </c>
      <c r="C91">
        <v>1.22058823529412</v>
      </c>
      <c r="D91">
        <v>0.82</v>
      </c>
      <c r="E91">
        <v>0.49</v>
      </c>
    </row>
    <row r="92" spans="1:5" x14ac:dyDescent="0.25">
      <c r="A92" t="s">
        <v>114</v>
      </c>
      <c r="B92" t="s">
        <v>379</v>
      </c>
      <c r="C92">
        <v>1.22058823529412</v>
      </c>
    </row>
    <row r="93" spans="1:5" x14ac:dyDescent="0.25">
      <c r="A93" t="s">
        <v>114</v>
      </c>
      <c r="B93" t="s">
        <v>130</v>
      </c>
      <c r="C93">
        <v>1.22058823529412</v>
      </c>
    </row>
    <row r="94" spans="1:5" x14ac:dyDescent="0.25">
      <c r="A94" t="s">
        <v>136</v>
      </c>
      <c r="B94" t="s">
        <v>307</v>
      </c>
      <c r="C94">
        <v>1.3571428571428601</v>
      </c>
      <c r="D94">
        <v>0.37</v>
      </c>
      <c r="E94">
        <v>1.18</v>
      </c>
    </row>
    <row r="95" spans="1:5" x14ac:dyDescent="0.25">
      <c r="A95" t="s">
        <v>136</v>
      </c>
      <c r="B95" t="s">
        <v>315</v>
      </c>
      <c r="C95">
        <v>1.3571428571428601</v>
      </c>
      <c r="D95">
        <v>0</v>
      </c>
      <c r="E95">
        <v>2.0699999999999998</v>
      </c>
    </row>
    <row r="96" spans="1:5" x14ac:dyDescent="0.25">
      <c r="A96" t="s">
        <v>136</v>
      </c>
      <c r="B96" t="s">
        <v>344</v>
      </c>
      <c r="C96">
        <v>1.3571428571428601</v>
      </c>
      <c r="D96">
        <v>0.74</v>
      </c>
      <c r="E96">
        <v>1.18</v>
      </c>
    </row>
    <row r="97" spans="1:5" x14ac:dyDescent="0.25">
      <c r="A97" t="s">
        <v>136</v>
      </c>
      <c r="B97" t="s">
        <v>347</v>
      </c>
      <c r="C97">
        <v>1.3571428571428601</v>
      </c>
      <c r="D97">
        <v>0</v>
      </c>
      <c r="E97">
        <v>0.89</v>
      </c>
    </row>
    <row r="98" spans="1:5" x14ac:dyDescent="0.25">
      <c r="A98" t="s">
        <v>136</v>
      </c>
      <c r="B98" t="s">
        <v>373</v>
      </c>
      <c r="C98">
        <v>1.3571428571428601</v>
      </c>
      <c r="D98">
        <v>1.47</v>
      </c>
      <c r="E98">
        <v>1.38</v>
      </c>
    </row>
    <row r="99" spans="1:5" x14ac:dyDescent="0.25">
      <c r="A99" t="s">
        <v>136</v>
      </c>
      <c r="B99" t="s">
        <v>377</v>
      </c>
      <c r="C99">
        <v>1.3571428571428601</v>
      </c>
      <c r="D99">
        <v>0.37</v>
      </c>
      <c r="E99">
        <v>0.89</v>
      </c>
    </row>
    <row r="100" spans="1:5" x14ac:dyDescent="0.25">
      <c r="A100" t="s">
        <v>136</v>
      </c>
      <c r="B100" t="s">
        <v>381</v>
      </c>
      <c r="C100">
        <v>1.3571428571428601</v>
      </c>
      <c r="D100">
        <v>0.37</v>
      </c>
      <c r="E100">
        <v>2.0699999999999998</v>
      </c>
    </row>
    <row r="101" spans="1:5" x14ac:dyDescent="0.25">
      <c r="A101" t="s">
        <v>136</v>
      </c>
      <c r="B101" t="s">
        <v>386</v>
      </c>
      <c r="C101">
        <v>1.3571428571428601</v>
      </c>
      <c r="D101">
        <v>0.37</v>
      </c>
      <c r="E101">
        <v>0.59</v>
      </c>
    </row>
    <row r="102" spans="1:5" x14ac:dyDescent="0.25">
      <c r="A102" t="s">
        <v>136</v>
      </c>
      <c r="B102" t="s">
        <v>387</v>
      </c>
      <c r="C102">
        <v>1.3571428571428601</v>
      </c>
      <c r="D102">
        <v>1.1100000000000001</v>
      </c>
      <c r="E102">
        <v>0.89</v>
      </c>
    </row>
    <row r="103" spans="1:5" x14ac:dyDescent="0.25">
      <c r="A103" t="s">
        <v>136</v>
      </c>
      <c r="B103" t="s">
        <v>317</v>
      </c>
      <c r="C103">
        <v>1.3571428571428601</v>
      </c>
    </row>
    <row r="104" spans="1:5" x14ac:dyDescent="0.25">
      <c r="A104" t="s">
        <v>136</v>
      </c>
      <c r="B104" t="s">
        <v>323</v>
      </c>
      <c r="C104">
        <v>1.3571428571428601</v>
      </c>
    </row>
    <row r="105" spans="1:5" x14ac:dyDescent="0.25">
      <c r="A105" t="s">
        <v>136</v>
      </c>
      <c r="B105" t="s">
        <v>328</v>
      </c>
      <c r="C105">
        <v>1.3571428571428601</v>
      </c>
    </row>
    <row r="106" spans="1:5" x14ac:dyDescent="0.25">
      <c r="A106" t="s">
        <v>136</v>
      </c>
      <c r="B106" t="s">
        <v>481</v>
      </c>
      <c r="C106">
        <v>1.3571428571428601</v>
      </c>
    </row>
    <row r="107" spans="1:5" x14ac:dyDescent="0.25">
      <c r="A107" t="s">
        <v>136</v>
      </c>
      <c r="B107" t="s">
        <v>484</v>
      </c>
      <c r="C107">
        <v>1.3571428571428601</v>
      </c>
    </row>
    <row r="108" spans="1:5" x14ac:dyDescent="0.25">
      <c r="A108" t="s">
        <v>136</v>
      </c>
      <c r="B108" t="s">
        <v>137</v>
      </c>
      <c r="C108">
        <v>1.3571428571428601</v>
      </c>
    </row>
    <row r="109" spans="1:5" x14ac:dyDescent="0.25">
      <c r="A109" t="s">
        <v>136</v>
      </c>
      <c r="B109" t="s">
        <v>359</v>
      </c>
      <c r="C109">
        <v>1.3571428571428601</v>
      </c>
    </row>
    <row r="110" spans="1:5" x14ac:dyDescent="0.25">
      <c r="A110" t="s">
        <v>136</v>
      </c>
      <c r="B110" t="s">
        <v>388</v>
      </c>
      <c r="C110">
        <v>1.3571428571428601</v>
      </c>
    </row>
    <row r="111" spans="1:5" x14ac:dyDescent="0.25">
      <c r="A111" t="s">
        <v>136</v>
      </c>
      <c r="B111" t="s">
        <v>483</v>
      </c>
      <c r="C111">
        <v>1.3571428571428601</v>
      </c>
    </row>
    <row r="112" spans="1:5" x14ac:dyDescent="0.25">
      <c r="A112" t="s">
        <v>136</v>
      </c>
      <c r="B112" t="s">
        <v>125</v>
      </c>
      <c r="C112">
        <v>1.3571428571428601</v>
      </c>
    </row>
    <row r="113" spans="1:5" x14ac:dyDescent="0.25">
      <c r="A113" t="s">
        <v>136</v>
      </c>
      <c r="B113" t="s">
        <v>480</v>
      </c>
      <c r="C113">
        <v>1.3571428571428601</v>
      </c>
    </row>
    <row r="114" spans="1:5" x14ac:dyDescent="0.25">
      <c r="A114" t="s">
        <v>136</v>
      </c>
      <c r="B114" t="s">
        <v>485</v>
      </c>
      <c r="C114">
        <v>1.3571428571428601</v>
      </c>
    </row>
    <row r="115" spans="1:5" x14ac:dyDescent="0.25">
      <c r="A115" t="s">
        <v>136</v>
      </c>
      <c r="B115" t="s">
        <v>486</v>
      </c>
      <c r="C115">
        <v>1.3571428571428601</v>
      </c>
    </row>
    <row r="116" spans="1:5" x14ac:dyDescent="0.25">
      <c r="A116" t="s">
        <v>136</v>
      </c>
      <c r="B116" t="s">
        <v>138</v>
      </c>
      <c r="C116">
        <v>1.3571428571428601</v>
      </c>
    </row>
    <row r="117" spans="1:5" x14ac:dyDescent="0.25">
      <c r="A117" t="s">
        <v>136</v>
      </c>
      <c r="B117" t="s">
        <v>309</v>
      </c>
      <c r="C117">
        <v>1.3571428571428601</v>
      </c>
    </row>
    <row r="118" spans="1:5" x14ac:dyDescent="0.25">
      <c r="A118" t="s">
        <v>301</v>
      </c>
      <c r="B118" t="s">
        <v>382</v>
      </c>
      <c r="C118">
        <v>1.2</v>
      </c>
      <c r="D118">
        <v>1.67</v>
      </c>
      <c r="E118">
        <v>0</v>
      </c>
    </row>
    <row r="119" spans="1:5" x14ac:dyDescent="0.25">
      <c r="A119" t="s">
        <v>301</v>
      </c>
      <c r="B119" t="s">
        <v>319</v>
      </c>
      <c r="C119">
        <v>1.2</v>
      </c>
      <c r="D119">
        <v>1.25</v>
      </c>
      <c r="E119">
        <v>2.2200000000000002</v>
      </c>
    </row>
    <row r="120" spans="1:5" x14ac:dyDescent="0.25">
      <c r="A120" t="s">
        <v>301</v>
      </c>
      <c r="B120" t="s">
        <v>355</v>
      </c>
      <c r="C120">
        <v>1.2</v>
      </c>
      <c r="D120">
        <v>0.83</v>
      </c>
      <c r="E120">
        <v>0.56000000000000005</v>
      </c>
    </row>
    <row r="121" spans="1:5" x14ac:dyDescent="0.25">
      <c r="A121" t="s">
        <v>301</v>
      </c>
      <c r="B121" t="s">
        <v>302</v>
      </c>
      <c r="C121">
        <v>1.2</v>
      </c>
      <c r="D121">
        <v>0.42</v>
      </c>
      <c r="E121">
        <v>2.78</v>
      </c>
    </row>
    <row r="122" spans="1:5" x14ac:dyDescent="0.25">
      <c r="A122" t="s">
        <v>301</v>
      </c>
      <c r="B122" t="s">
        <v>360</v>
      </c>
      <c r="C122">
        <v>1.2</v>
      </c>
      <c r="D122">
        <v>0</v>
      </c>
      <c r="E122">
        <v>0</v>
      </c>
    </row>
    <row r="123" spans="1:5" x14ac:dyDescent="0.25">
      <c r="A123" t="s">
        <v>301</v>
      </c>
      <c r="B123" t="s">
        <v>322</v>
      </c>
      <c r="C123">
        <v>1.2</v>
      </c>
      <c r="D123">
        <v>0.42</v>
      </c>
      <c r="E123">
        <v>1.67</v>
      </c>
    </row>
    <row r="124" spans="1:5" x14ac:dyDescent="0.25">
      <c r="A124" t="s">
        <v>301</v>
      </c>
      <c r="B124" t="s">
        <v>314</v>
      </c>
      <c r="C124">
        <v>1.2</v>
      </c>
      <c r="D124">
        <v>2.5</v>
      </c>
      <c r="E124">
        <v>1.67</v>
      </c>
    </row>
    <row r="125" spans="1:5" x14ac:dyDescent="0.25">
      <c r="A125" t="s">
        <v>301</v>
      </c>
      <c r="B125" t="s">
        <v>369</v>
      </c>
      <c r="C125">
        <v>1.2</v>
      </c>
      <c r="D125">
        <v>2.5</v>
      </c>
      <c r="E125">
        <v>0</v>
      </c>
    </row>
    <row r="126" spans="1:5" x14ac:dyDescent="0.25">
      <c r="A126" t="s">
        <v>301</v>
      </c>
      <c r="B126" t="s">
        <v>385</v>
      </c>
      <c r="C126">
        <v>1.2</v>
      </c>
      <c r="D126">
        <v>0</v>
      </c>
      <c r="E126">
        <v>0</v>
      </c>
    </row>
    <row r="127" spans="1:5" x14ac:dyDescent="0.25">
      <c r="A127" t="s">
        <v>301</v>
      </c>
      <c r="B127" t="s">
        <v>334</v>
      </c>
      <c r="C127">
        <v>1.2</v>
      </c>
      <c r="D127">
        <v>0.42</v>
      </c>
      <c r="E127">
        <v>0.56000000000000005</v>
      </c>
    </row>
    <row r="128" spans="1:5" x14ac:dyDescent="0.25">
      <c r="A128" t="s">
        <v>301</v>
      </c>
      <c r="B128" t="s">
        <v>316</v>
      </c>
      <c r="C128">
        <v>1.2</v>
      </c>
      <c r="D128">
        <v>0.42</v>
      </c>
      <c r="E128">
        <v>1.1100000000000001</v>
      </c>
    </row>
    <row r="129" spans="1:5" x14ac:dyDescent="0.25">
      <c r="A129" t="s">
        <v>301</v>
      </c>
      <c r="B129" t="s">
        <v>336</v>
      </c>
      <c r="C129">
        <v>1.2</v>
      </c>
      <c r="D129">
        <v>0</v>
      </c>
      <c r="E129">
        <v>0</v>
      </c>
    </row>
    <row r="130" spans="1:5" x14ac:dyDescent="0.25">
      <c r="A130" t="s">
        <v>301</v>
      </c>
      <c r="B130" t="s">
        <v>343</v>
      </c>
      <c r="C130">
        <v>1.2</v>
      </c>
      <c r="D130">
        <v>0.83</v>
      </c>
      <c r="E130">
        <v>1.1100000000000001</v>
      </c>
    </row>
    <row r="131" spans="1:5" x14ac:dyDescent="0.25">
      <c r="A131" t="s">
        <v>301</v>
      </c>
      <c r="B131" t="s">
        <v>312</v>
      </c>
      <c r="C131">
        <v>1.2</v>
      </c>
      <c r="D131">
        <v>0.83</v>
      </c>
      <c r="E131">
        <v>1.1100000000000001</v>
      </c>
    </row>
    <row r="132" spans="1:5" x14ac:dyDescent="0.25">
      <c r="A132" t="s">
        <v>301</v>
      </c>
      <c r="B132" t="s">
        <v>372</v>
      </c>
      <c r="C132">
        <v>1.2</v>
      </c>
      <c r="D132">
        <v>0.83</v>
      </c>
      <c r="E132">
        <v>0</v>
      </c>
    </row>
    <row r="133" spans="1:5" x14ac:dyDescent="0.25">
      <c r="A133" t="s">
        <v>301</v>
      </c>
      <c r="B133" t="s">
        <v>313</v>
      </c>
      <c r="C133">
        <v>1.2</v>
      </c>
      <c r="D133">
        <v>1.25</v>
      </c>
      <c r="E133">
        <v>1.1100000000000001</v>
      </c>
    </row>
    <row r="134" spans="1:5" x14ac:dyDescent="0.25">
      <c r="A134" t="s">
        <v>301</v>
      </c>
      <c r="B134" t="s">
        <v>350</v>
      </c>
      <c r="C134">
        <v>1.2</v>
      </c>
      <c r="D134">
        <v>2.5</v>
      </c>
      <c r="E134">
        <v>3.33</v>
      </c>
    </row>
    <row r="135" spans="1:5" x14ac:dyDescent="0.25">
      <c r="A135" t="s">
        <v>301</v>
      </c>
      <c r="B135" t="s">
        <v>341</v>
      </c>
      <c r="C135">
        <v>1.2</v>
      </c>
      <c r="D135">
        <v>0</v>
      </c>
      <c r="E135">
        <v>1.1100000000000001</v>
      </c>
    </row>
    <row r="136" spans="1:5" x14ac:dyDescent="0.25">
      <c r="A136" t="s">
        <v>301</v>
      </c>
      <c r="B136" t="s">
        <v>384</v>
      </c>
      <c r="C136">
        <v>1.2</v>
      </c>
    </row>
    <row r="137" spans="1:5" x14ac:dyDescent="0.25">
      <c r="A137" t="s">
        <v>303</v>
      </c>
      <c r="B137" t="s">
        <v>346</v>
      </c>
      <c r="C137">
        <v>1.13636363636364</v>
      </c>
      <c r="D137">
        <v>1.47</v>
      </c>
      <c r="E137">
        <v>0.84</v>
      </c>
    </row>
    <row r="138" spans="1:5" x14ac:dyDescent="0.25">
      <c r="A138" t="s">
        <v>303</v>
      </c>
      <c r="B138" t="s">
        <v>390</v>
      </c>
      <c r="C138">
        <v>1.13636363636364</v>
      </c>
      <c r="D138">
        <v>0</v>
      </c>
      <c r="E138">
        <v>0.63</v>
      </c>
    </row>
    <row r="139" spans="1:5" x14ac:dyDescent="0.25">
      <c r="A139" t="s">
        <v>303</v>
      </c>
      <c r="B139" t="s">
        <v>469</v>
      </c>
      <c r="C139">
        <v>1.13636363636364</v>
      </c>
      <c r="D139">
        <v>0.44</v>
      </c>
      <c r="E139">
        <v>0</v>
      </c>
    </row>
    <row r="140" spans="1:5" x14ac:dyDescent="0.25">
      <c r="A140" t="s">
        <v>303</v>
      </c>
      <c r="B140" t="s">
        <v>342</v>
      </c>
      <c r="C140">
        <v>1.13636363636364</v>
      </c>
      <c r="D140">
        <v>0.88</v>
      </c>
      <c r="E140">
        <v>0.84</v>
      </c>
    </row>
    <row r="141" spans="1:5" x14ac:dyDescent="0.25">
      <c r="A141" t="s">
        <v>303</v>
      </c>
      <c r="B141" t="s">
        <v>364</v>
      </c>
      <c r="C141">
        <v>1.13636363636364</v>
      </c>
      <c r="D141">
        <v>1.32</v>
      </c>
      <c r="E141">
        <v>0.63</v>
      </c>
    </row>
    <row r="142" spans="1:5" x14ac:dyDescent="0.25">
      <c r="A142" t="s">
        <v>303</v>
      </c>
      <c r="B142" t="s">
        <v>374</v>
      </c>
      <c r="C142">
        <v>1.13636363636364</v>
      </c>
      <c r="D142">
        <v>1.32</v>
      </c>
      <c r="E142">
        <v>0.63</v>
      </c>
    </row>
    <row r="143" spans="1:5" x14ac:dyDescent="0.25">
      <c r="A143" t="s">
        <v>303</v>
      </c>
      <c r="B143" t="s">
        <v>361</v>
      </c>
      <c r="C143">
        <v>1.13636363636364</v>
      </c>
      <c r="D143">
        <v>0.88</v>
      </c>
      <c r="E143">
        <v>1.26</v>
      </c>
    </row>
    <row r="144" spans="1:5" x14ac:dyDescent="0.25">
      <c r="A144" t="s">
        <v>303</v>
      </c>
      <c r="B144" t="s">
        <v>340</v>
      </c>
      <c r="C144">
        <v>1.13636363636364</v>
      </c>
      <c r="D144">
        <v>0.88</v>
      </c>
      <c r="E144">
        <v>1.89</v>
      </c>
    </row>
    <row r="145" spans="1:5" x14ac:dyDescent="0.25">
      <c r="A145" t="s">
        <v>303</v>
      </c>
      <c r="B145" t="s">
        <v>348</v>
      </c>
      <c r="C145">
        <v>1.13636363636364</v>
      </c>
      <c r="D145">
        <v>1.32</v>
      </c>
      <c r="E145">
        <v>1.26</v>
      </c>
    </row>
    <row r="146" spans="1:5" x14ac:dyDescent="0.25">
      <c r="A146" t="s">
        <v>303</v>
      </c>
      <c r="B146" t="s">
        <v>354</v>
      </c>
      <c r="C146">
        <v>1.13636363636364</v>
      </c>
      <c r="D146">
        <v>0.44</v>
      </c>
      <c r="E146">
        <v>0</v>
      </c>
    </row>
    <row r="147" spans="1:5" x14ac:dyDescent="0.25">
      <c r="A147" t="s">
        <v>303</v>
      </c>
      <c r="B147" t="s">
        <v>321</v>
      </c>
      <c r="C147">
        <v>1.13636363636364</v>
      </c>
      <c r="D147">
        <v>0.88</v>
      </c>
      <c r="E147">
        <v>1.89</v>
      </c>
    </row>
    <row r="148" spans="1:5" x14ac:dyDescent="0.25">
      <c r="A148" t="s">
        <v>303</v>
      </c>
      <c r="B148" t="s">
        <v>383</v>
      </c>
      <c r="C148">
        <v>1.13636363636364</v>
      </c>
      <c r="D148">
        <v>1.76</v>
      </c>
      <c r="E148">
        <v>0</v>
      </c>
    </row>
    <row r="149" spans="1:5" x14ac:dyDescent="0.25">
      <c r="A149" t="s">
        <v>303</v>
      </c>
      <c r="B149" t="s">
        <v>308</v>
      </c>
      <c r="C149">
        <v>1.13636363636364</v>
      </c>
      <c r="D149">
        <v>1.76</v>
      </c>
      <c r="E149">
        <v>0.63</v>
      </c>
    </row>
    <row r="150" spans="1:5" x14ac:dyDescent="0.25">
      <c r="A150" t="s">
        <v>303</v>
      </c>
      <c r="B150" t="s">
        <v>353</v>
      </c>
      <c r="C150">
        <v>1.13636363636364</v>
      </c>
      <c r="D150">
        <v>0</v>
      </c>
      <c r="E150">
        <v>1.26</v>
      </c>
    </row>
    <row r="151" spans="1:5" x14ac:dyDescent="0.25">
      <c r="A151" t="s">
        <v>303</v>
      </c>
      <c r="B151" t="s">
        <v>380</v>
      </c>
      <c r="C151">
        <v>1.13636363636364</v>
      </c>
      <c r="D151">
        <v>0.88</v>
      </c>
      <c r="E151">
        <v>0</v>
      </c>
    </row>
    <row r="152" spans="1:5" x14ac:dyDescent="0.25">
      <c r="A152" t="s">
        <v>303</v>
      </c>
      <c r="B152" t="s">
        <v>306</v>
      </c>
      <c r="C152">
        <v>1.13636363636364</v>
      </c>
      <c r="D152">
        <v>0.44</v>
      </c>
      <c r="E152">
        <v>2.5099999999999998</v>
      </c>
    </row>
    <row r="153" spans="1:5" x14ac:dyDescent="0.25">
      <c r="A153" t="s">
        <v>303</v>
      </c>
      <c r="B153" t="s">
        <v>466</v>
      </c>
      <c r="C153">
        <v>1.13636363636364</v>
      </c>
      <c r="D153">
        <v>1.32</v>
      </c>
      <c r="E153">
        <v>1.89</v>
      </c>
    </row>
    <row r="154" spans="1:5" x14ac:dyDescent="0.25">
      <c r="A154" t="s">
        <v>303</v>
      </c>
      <c r="B154" t="s">
        <v>333</v>
      </c>
      <c r="C154">
        <v>1.13636363636364</v>
      </c>
      <c r="D154">
        <v>0.44</v>
      </c>
      <c r="E154">
        <v>1.26</v>
      </c>
    </row>
    <row r="155" spans="1:5" x14ac:dyDescent="0.25">
      <c r="A155" t="s">
        <v>303</v>
      </c>
      <c r="B155" t="s">
        <v>357</v>
      </c>
      <c r="C155">
        <v>1.13636363636364</v>
      </c>
      <c r="D155">
        <v>2.64</v>
      </c>
      <c r="E155">
        <v>1.26</v>
      </c>
    </row>
    <row r="156" spans="1:5" x14ac:dyDescent="0.25">
      <c r="A156" t="s">
        <v>303</v>
      </c>
      <c r="B156" t="s">
        <v>349</v>
      </c>
      <c r="C156">
        <v>1.13636363636364</v>
      </c>
      <c r="D156">
        <v>0.44</v>
      </c>
      <c r="E156">
        <v>1.26</v>
      </c>
    </row>
    <row r="157" spans="1:5" x14ac:dyDescent="0.25">
      <c r="A157" t="s">
        <v>303</v>
      </c>
      <c r="B157" t="s">
        <v>470</v>
      </c>
      <c r="C157">
        <v>1.13636363636364</v>
      </c>
    </row>
    <row r="158" spans="1:5" x14ac:dyDescent="0.25">
      <c r="A158" t="s">
        <v>303</v>
      </c>
      <c r="B158" t="s">
        <v>473</v>
      </c>
      <c r="C158">
        <v>1.13636363636364</v>
      </c>
    </row>
    <row r="159" spans="1:5" x14ac:dyDescent="0.25">
      <c r="A159" t="s">
        <v>13</v>
      </c>
      <c r="B159" t="s">
        <v>54</v>
      </c>
      <c r="C159">
        <v>2.07407407407407</v>
      </c>
      <c r="D159">
        <v>0.48</v>
      </c>
      <c r="E159">
        <v>0.9</v>
      </c>
    </row>
    <row r="160" spans="1:5" x14ac:dyDescent="0.25">
      <c r="A160" t="s">
        <v>13</v>
      </c>
      <c r="B160" t="s">
        <v>50</v>
      </c>
      <c r="C160">
        <v>2.07407407407407</v>
      </c>
      <c r="D160">
        <v>0.24</v>
      </c>
      <c r="E160">
        <v>3.6</v>
      </c>
    </row>
    <row r="161" spans="1:5" x14ac:dyDescent="0.25">
      <c r="A161" t="s">
        <v>13</v>
      </c>
      <c r="B161" t="s">
        <v>48</v>
      </c>
      <c r="C161">
        <v>2.07407407407407</v>
      </c>
      <c r="D161">
        <v>0.24</v>
      </c>
      <c r="E161">
        <v>0.45</v>
      </c>
    </row>
    <row r="162" spans="1:5" x14ac:dyDescent="0.25">
      <c r="A162" t="s">
        <v>13</v>
      </c>
      <c r="B162" t="s">
        <v>53</v>
      </c>
      <c r="C162">
        <v>2.07407407407407</v>
      </c>
      <c r="D162">
        <v>1.69</v>
      </c>
      <c r="E162">
        <v>1.8</v>
      </c>
    </row>
    <row r="163" spans="1:5" x14ac:dyDescent="0.25">
      <c r="A163" t="s">
        <v>13</v>
      </c>
      <c r="B163" t="s">
        <v>14</v>
      </c>
      <c r="C163">
        <v>2.07407407407407</v>
      </c>
      <c r="D163">
        <v>0.72</v>
      </c>
      <c r="E163">
        <v>0.9</v>
      </c>
    </row>
    <row r="164" spans="1:5" x14ac:dyDescent="0.25">
      <c r="A164" t="s">
        <v>13</v>
      </c>
      <c r="B164" t="s">
        <v>51</v>
      </c>
      <c r="C164">
        <v>2.07407407407407</v>
      </c>
      <c r="D164">
        <v>0.48</v>
      </c>
      <c r="E164">
        <v>0</v>
      </c>
    </row>
    <row r="165" spans="1:5" x14ac:dyDescent="0.25">
      <c r="A165" t="s">
        <v>13</v>
      </c>
      <c r="B165" t="s">
        <v>43</v>
      </c>
      <c r="C165">
        <v>2.07407407407407</v>
      </c>
      <c r="D165">
        <v>1.93</v>
      </c>
      <c r="E165">
        <v>1.8</v>
      </c>
    </row>
    <row r="166" spans="1:5" x14ac:dyDescent="0.25">
      <c r="A166" t="s">
        <v>13</v>
      </c>
      <c r="B166" t="s">
        <v>44</v>
      </c>
      <c r="C166">
        <v>2.07407407407407</v>
      </c>
      <c r="D166">
        <v>0.96</v>
      </c>
      <c r="E166">
        <v>0</v>
      </c>
    </row>
    <row r="167" spans="1:5" x14ac:dyDescent="0.25">
      <c r="A167" t="s">
        <v>13</v>
      </c>
      <c r="B167" t="s">
        <v>45</v>
      </c>
      <c r="C167">
        <v>2.07407407407407</v>
      </c>
      <c r="D167">
        <v>1.21</v>
      </c>
      <c r="E167">
        <v>0.9</v>
      </c>
    </row>
    <row r="168" spans="1:5" x14ac:dyDescent="0.25">
      <c r="A168" t="s">
        <v>13</v>
      </c>
      <c r="B168" t="s">
        <v>52</v>
      </c>
      <c r="C168">
        <v>2.07407407407407</v>
      </c>
      <c r="D168">
        <v>1.93</v>
      </c>
      <c r="E168">
        <v>0</v>
      </c>
    </row>
    <row r="169" spans="1:5" x14ac:dyDescent="0.25">
      <c r="A169" t="s">
        <v>13</v>
      </c>
      <c r="B169" t="s">
        <v>55</v>
      </c>
      <c r="C169">
        <v>2.07407407407407</v>
      </c>
      <c r="D169">
        <v>0.96</v>
      </c>
      <c r="E169">
        <v>0</v>
      </c>
    </row>
    <row r="170" spans="1:5" x14ac:dyDescent="0.25">
      <c r="A170" t="s">
        <v>13</v>
      </c>
      <c r="B170" t="s">
        <v>229</v>
      </c>
      <c r="C170">
        <v>2.07407407407407</v>
      </c>
      <c r="D170">
        <v>0</v>
      </c>
      <c r="E170">
        <v>0</v>
      </c>
    </row>
    <row r="171" spans="1:5" x14ac:dyDescent="0.25">
      <c r="A171" t="s">
        <v>13</v>
      </c>
      <c r="B171" t="s">
        <v>228</v>
      </c>
      <c r="C171">
        <v>2.07407407407407</v>
      </c>
      <c r="D171">
        <v>0.96</v>
      </c>
      <c r="E171">
        <v>0.9</v>
      </c>
    </row>
    <row r="172" spans="1:5" x14ac:dyDescent="0.25">
      <c r="A172" t="s">
        <v>13</v>
      </c>
      <c r="B172" t="s">
        <v>17</v>
      </c>
      <c r="C172">
        <v>2.07407407407407</v>
      </c>
      <c r="D172">
        <v>0.48</v>
      </c>
      <c r="E172">
        <v>0.9</v>
      </c>
    </row>
    <row r="173" spans="1:5" x14ac:dyDescent="0.25">
      <c r="A173" t="s">
        <v>13</v>
      </c>
      <c r="B173" t="s">
        <v>46</v>
      </c>
      <c r="C173">
        <v>2.07407407407407</v>
      </c>
      <c r="D173">
        <v>0.48</v>
      </c>
      <c r="E173">
        <v>1.8</v>
      </c>
    </row>
    <row r="174" spans="1:5" x14ac:dyDescent="0.25">
      <c r="A174" t="s">
        <v>13</v>
      </c>
      <c r="B174" t="s">
        <v>15</v>
      </c>
      <c r="C174">
        <v>2.07407407407407</v>
      </c>
      <c r="D174">
        <v>1.93</v>
      </c>
      <c r="E174">
        <v>0</v>
      </c>
    </row>
    <row r="175" spans="1:5" x14ac:dyDescent="0.25">
      <c r="A175" t="s">
        <v>13</v>
      </c>
      <c r="B175" t="s">
        <v>47</v>
      </c>
      <c r="C175">
        <v>2.07407407407407</v>
      </c>
      <c r="D175">
        <v>0.96</v>
      </c>
      <c r="E175">
        <v>1.8</v>
      </c>
    </row>
    <row r="176" spans="1:5" x14ac:dyDescent="0.25">
      <c r="A176" t="s">
        <v>13</v>
      </c>
      <c r="B176" t="s">
        <v>227</v>
      </c>
      <c r="C176">
        <v>2.07407407407407</v>
      </c>
      <c r="D176">
        <v>1.93</v>
      </c>
      <c r="E176">
        <v>0.9</v>
      </c>
    </row>
    <row r="177" spans="1:5" x14ac:dyDescent="0.25">
      <c r="A177" t="s">
        <v>16</v>
      </c>
      <c r="B177" t="s">
        <v>230</v>
      </c>
      <c r="C177">
        <v>1.51111111111111</v>
      </c>
      <c r="D177">
        <v>1.1000000000000001</v>
      </c>
      <c r="E177">
        <v>1.34</v>
      </c>
    </row>
    <row r="178" spans="1:5" x14ac:dyDescent="0.25">
      <c r="A178" t="s">
        <v>16</v>
      </c>
      <c r="B178" t="s">
        <v>232</v>
      </c>
      <c r="C178">
        <v>1.51111111111111</v>
      </c>
      <c r="D178">
        <v>2.21</v>
      </c>
      <c r="E178">
        <v>0.8</v>
      </c>
    </row>
    <row r="179" spans="1:5" x14ac:dyDescent="0.25">
      <c r="A179" t="s">
        <v>16</v>
      </c>
      <c r="B179" t="s">
        <v>448</v>
      </c>
      <c r="C179">
        <v>1.51111111111111</v>
      </c>
      <c r="D179">
        <v>1.1000000000000001</v>
      </c>
      <c r="E179">
        <v>0.8</v>
      </c>
    </row>
    <row r="180" spans="1:5" x14ac:dyDescent="0.25">
      <c r="A180" t="s">
        <v>16</v>
      </c>
      <c r="B180" t="s">
        <v>450</v>
      </c>
      <c r="C180">
        <v>1.51111111111111</v>
      </c>
      <c r="D180">
        <v>0.66</v>
      </c>
      <c r="E180">
        <v>2.41</v>
      </c>
    </row>
    <row r="181" spans="1:5" x14ac:dyDescent="0.25">
      <c r="A181" t="s">
        <v>16</v>
      </c>
      <c r="B181" t="s">
        <v>231</v>
      </c>
      <c r="C181">
        <v>1.51111111111111</v>
      </c>
      <c r="D181">
        <v>0.22</v>
      </c>
      <c r="E181">
        <v>0.27</v>
      </c>
    </row>
    <row r="182" spans="1:5" x14ac:dyDescent="0.25">
      <c r="A182" t="s">
        <v>16</v>
      </c>
      <c r="B182" t="s">
        <v>49</v>
      </c>
      <c r="C182">
        <v>1.51111111111111</v>
      </c>
      <c r="D182">
        <v>1.1000000000000001</v>
      </c>
      <c r="E182">
        <v>1.34</v>
      </c>
    </row>
    <row r="183" spans="1:5" x14ac:dyDescent="0.25">
      <c r="A183" t="s">
        <v>16</v>
      </c>
      <c r="B183" t="s">
        <v>56</v>
      </c>
      <c r="C183">
        <v>1.51111111111111</v>
      </c>
      <c r="D183">
        <v>0.88</v>
      </c>
      <c r="E183">
        <v>0.27</v>
      </c>
    </row>
    <row r="184" spans="1:5" x14ac:dyDescent="0.25">
      <c r="A184" t="s">
        <v>16</v>
      </c>
      <c r="B184" t="s">
        <v>236</v>
      </c>
      <c r="C184">
        <v>1.51111111111111</v>
      </c>
      <c r="D184">
        <v>0</v>
      </c>
      <c r="E184">
        <v>1.07</v>
      </c>
    </row>
    <row r="185" spans="1:5" x14ac:dyDescent="0.25">
      <c r="A185" t="s">
        <v>16</v>
      </c>
      <c r="B185" t="s">
        <v>60</v>
      </c>
      <c r="C185">
        <v>1.51111111111111</v>
      </c>
      <c r="D185">
        <v>1.76</v>
      </c>
      <c r="E185">
        <v>0.54</v>
      </c>
    </row>
    <row r="186" spans="1:5" x14ac:dyDescent="0.25">
      <c r="A186" t="s">
        <v>16</v>
      </c>
      <c r="B186" t="s">
        <v>234</v>
      </c>
      <c r="C186">
        <v>1.51111111111111</v>
      </c>
      <c r="D186">
        <v>1.99</v>
      </c>
      <c r="E186">
        <v>0</v>
      </c>
    </row>
    <row r="187" spans="1:5" x14ac:dyDescent="0.25">
      <c r="A187" t="s">
        <v>16</v>
      </c>
      <c r="B187" t="s">
        <v>18</v>
      </c>
      <c r="C187">
        <v>1.51111111111111</v>
      </c>
      <c r="D187">
        <v>1.65</v>
      </c>
      <c r="E187">
        <v>1.21</v>
      </c>
    </row>
    <row r="188" spans="1:5" x14ac:dyDescent="0.25">
      <c r="A188" t="s">
        <v>16</v>
      </c>
      <c r="B188" t="s">
        <v>59</v>
      </c>
      <c r="C188">
        <v>1.51111111111111</v>
      </c>
      <c r="D188">
        <v>0.33</v>
      </c>
      <c r="E188">
        <v>1.21</v>
      </c>
    </row>
    <row r="189" spans="1:5" x14ac:dyDescent="0.25">
      <c r="A189" t="s">
        <v>16</v>
      </c>
      <c r="B189" t="s">
        <v>449</v>
      </c>
      <c r="C189">
        <v>1.51111111111111</v>
      </c>
      <c r="D189">
        <v>0.33</v>
      </c>
      <c r="E189">
        <v>0.8</v>
      </c>
    </row>
    <row r="190" spans="1:5" x14ac:dyDescent="0.25">
      <c r="A190" t="s">
        <v>16</v>
      </c>
      <c r="B190" t="s">
        <v>235</v>
      </c>
      <c r="C190">
        <v>1.51111111111111</v>
      </c>
      <c r="D190">
        <v>2.3199999999999998</v>
      </c>
      <c r="E190">
        <v>0.4</v>
      </c>
    </row>
    <row r="191" spans="1:5" x14ac:dyDescent="0.25">
      <c r="A191" t="s">
        <v>16</v>
      </c>
      <c r="B191" t="s">
        <v>58</v>
      </c>
      <c r="C191">
        <v>1.51111111111111</v>
      </c>
      <c r="D191">
        <v>1.32</v>
      </c>
      <c r="E191">
        <v>2.0099999999999998</v>
      </c>
    </row>
    <row r="192" spans="1:5" x14ac:dyDescent="0.25">
      <c r="A192" t="s">
        <v>16</v>
      </c>
      <c r="B192" t="s">
        <v>57</v>
      </c>
      <c r="C192">
        <v>1.51111111111111</v>
      </c>
      <c r="D192">
        <v>0.33</v>
      </c>
      <c r="E192">
        <v>1.21</v>
      </c>
    </row>
    <row r="193" spans="1:5" x14ac:dyDescent="0.25">
      <c r="A193" t="s">
        <v>16</v>
      </c>
      <c r="B193" t="s">
        <v>287</v>
      </c>
      <c r="C193">
        <v>1.51111111111111</v>
      </c>
      <c r="D193">
        <v>0.99</v>
      </c>
      <c r="E193">
        <v>1.21</v>
      </c>
    </row>
    <row r="194" spans="1:5" x14ac:dyDescent="0.25">
      <c r="A194" t="s">
        <v>16</v>
      </c>
      <c r="B194" t="s">
        <v>233</v>
      </c>
      <c r="C194">
        <v>1.51111111111111</v>
      </c>
      <c r="D194">
        <v>0.66</v>
      </c>
      <c r="E194">
        <v>1.61</v>
      </c>
    </row>
    <row r="195" spans="1:5" x14ac:dyDescent="0.25">
      <c r="A195" t="s">
        <v>16</v>
      </c>
      <c r="B195" t="s">
        <v>467</v>
      </c>
      <c r="C195">
        <v>1.51111111111111</v>
      </c>
      <c r="D195">
        <v>0</v>
      </c>
      <c r="E195">
        <v>0</v>
      </c>
    </row>
    <row r="196" spans="1:5" x14ac:dyDescent="0.25">
      <c r="A196" t="s">
        <v>19</v>
      </c>
      <c r="B196" t="s">
        <v>21</v>
      </c>
      <c r="C196">
        <v>1.5897435897435901</v>
      </c>
      <c r="D196">
        <v>0.31</v>
      </c>
      <c r="E196">
        <v>1.04</v>
      </c>
    </row>
    <row r="197" spans="1:5" x14ac:dyDescent="0.25">
      <c r="A197" t="s">
        <v>19</v>
      </c>
      <c r="B197" t="s">
        <v>253</v>
      </c>
      <c r="C197">
        <v>1.5897435897435901</v>
      </c>
      <c r="D197">
        <v>1.26</v>
      </c>
      <c r="E197">
        <v>1.39</v>
      </c>
    </row>
    <row r="198" spans="1:5" x14ac:dyDescent="0.25">
      <c r="A198" t="s">
        <v>19</v>
      </c>
      <c r="B198" t="s">
        <v>146</v>
      </c>
      <c r="C198">
        <v>1.5897435897435901</v>
      </c>
      <c r="D198">
        <v>0.63</v>
      </c>
      <c r="E198">
        <v>1.39</v>
      </c>
    </row>
    <row r="199" spans="1:5" x14ac:dyDescent="0.25">
      <c r="A199" t="s">
        <v>19</v>
      </c>
      <c r="B199" t="s">
        <v>244</v>
      </c>
      <c r="C199">
        <v>1.5897435897435901</v>
      </c>
      <c r="D199">
        <v>0.63</v>
      </c>
      <c r="E199">
        <v>0.35</v>
      </c>
    </row>
    <row r="200" spans="1:5" x14ac:dyDescent="0.25">
      <c r="A200" t="s">
        <v>19</v>
      </c>
      <c r="B200" t="s">
        <v>248</v>
      </c>
      <c r="C200">
        <v>1.5897435897435901</v>
      </c>
      <c r="D200">
        <v>0.31</v>
      </c>
      <c r="E200">
        <v>1.04</v>
      </c>
    </row>
    <row r="201" spans="1:5" x14ac:dyDescent="0.25">
      <c r="A201" t="s">
        <v>19</v>
      </c>
      <c r="B201" t="s">
        <v>247</v>
      </c>
      <c r="C201">
        <v>1.5897435897435901</v>
      </c>
      <c r="D201">
        <v>1.26</v>
      </c>
      <c r="E201">
        <v>0</v>
      </c>
    </row>
    <row r="202" spans="1:5" x14ac:dyDescent="0.25">
      <c r="A202" t="s">
        <v>19</v>
      </c>
      <c r="B202" t="s">
        <v>250</v>
      </c>
      <c r="C202">
        <v>1.5897435897435901</v>
      </c>
      <c r="D202">
        <v>0.63</v>
      </c>
      <c r="E202">
        <v>0.7</v>
      </c>
    </row>
    <row r="203" spans="1:5" x14ac:dyDescent="0.25">
      <c r="A203" t="s">
        <v>19</v>
      </c>
      <c r="B203" t="s">
        <v>249</v>
      </c>
      <c r="C203">
        <v>1.5897435897435901</v>
      </c>
      <c r="D203">
        <v>0.84</v>
      </c>
      <c r="E203">
        <v>0.93</v>
      </c>
    </row>
    <row r="204" spans="1:5" x14ac:dyDescent="0.25">
      <c r="A204" t="s">
        <v>19</v>
      </c>
      <c r="B204" t="s">
        <v>254</v>
      </c>
      <c r="C204">
        <v>1.5897435897435901</v>
      </c>
      <c r="D204">
        <v>1.26</v>
      </c>
      <c r="E204">
        <v>1.39</v>
      </c>
    </row>
    <row r="205" spans="1:5" x14ac:dyDescent="0.25">
      <c r="A205" t="s">
        <v>19</v>
      </c>
      <c r="B205" t="s">
        <v>20</v>
      </c>
      <c r="C205">
        <v>1.5897435897435901</v>
      </c>
      <c r="D205">
        <v>1.57</v>
      </c>
      <c r="E205">
        <v>1.39</v>
      </c>
    </row>
    <row r="206" spans="1:5" x14ac:dyDescent="0.25">
      <c r="A206" t="s">
        <v>19</v>
      </c>
      <c r="B206" t="s">
        <v>352</v>
      </c>
      <c r="C206">
        <v>1.5897435897435901</v>
      </c>
      <c r="D206">
        <v>0.63</v>
      </c>
      <c r="E206">
        <v>0</v>
      </c>
    </row>
    <row r="207" spans="1:5" x14ac:dyDescent="0.25">
      <c r="A207" t="s">
        <v>19</v>
      </c>
      <c r="B207" t="s">
        <v>251</v>
      </c>
      <c r="C207">
        <v>1.5897435897435901</v>
      </c>
      <c r="D207">
        <v>0.63</v>
      </c>
      <c r="E207">
        <v>1.74</v>
      </c>
    </row>
    <row r="208" spans="1:5" x14ac:dyDescent="0.25">
      <c r="A208" t="s">
        <v>19</v>
      </c>
      <c r="B208" t="s">
        <v>142</v>
      </c>
      <c r="C208">
        <v>1.5897435897435901</v>
      </c>
      <c r="D208">
        <v>2.52</v>
      </c>
      <c r="E208">
        <v>1.39</v>
      </c>
    </row>
    <row r="209" spans="1:5" x14ac:dyDescent="0.25">
      <c r="A209" t="s">
        <v>19</v>
      </c>
      <c r="B209" t="s">
        <v>141</v>
      </c>
      <c r="C209">
        <v>1.5897435897435901</v>
      </c>
      <c r="D209">
        <v>1.57</v>
      </c>
      <c r="E209">
        <v>0</v>
      </c>
    </row>
    <row r="210" spans="1:5" x14ac:dyDescent="0.25">
      <c r="A210" t="s">
        <v>19</v>
      </c>
      <c r="B210" t="s">
        <v>243</v>
      </c>
      <c r="C210">
        <v>1.5897435897435901</v>
      </c>
      <c r="D210">
        <v>0.94</v>
      </c>
      <c r="E210">
        <v>1.74</v>
      </c>
    </row>
    <row r="211" spans="1:5" x14ac:dyDescent="0.25">
      <c r="A211" t="s">
        <v>19</v>
      </c>
      <c r="B211" t="s">
        <v>154</v>
      </c>
      <c r="C211">
        <v>1.5897435897435901</v>
      </c>
      <c r="D211">
        <v>1.26</v>
      </c>
      <c r="E211">
        <v>0.7</v>
      </c>
    </row>
    <row r="212" spans="1:5" x14ac:dyDescent="0.25">
      <c r="A212" t="s">
        <v>19</v>
      </c>
      <c r="B212" t="s">
        <v>245</v>
      </c>
      <c r="C212">
        <v>1.5897435897435901</v>
      </c>
      <c r="D212">
        <v>0.63</v>
      </c>
      <c r="E212">
        <v>0.35</v>
      </c>
    </row>
    <row r="213" spans="1:5" x14ac:dyDescent="0.25">
      <c r="A213" t="s">
        <v>19</v>
      </c>
      <c r="B213" t="s">
        <v>252</v>
      </c>
      <c r="C213">
        <v>1.5897435897435901</v>
      </c>
      <c r="D213">
        <v>0.94</v>
      </c>
      <c r="E213">
        <v>1.74</v>
      </c>
    </row>
    <row r="214" spans="1:5" x14ac:dyDescent="0.25">
      <c r="A214" t="s">
        <v>19</v>
      </c>
      <c r="B214" t="s">
        <v>246</v>
      </c>
      <c r="C214">
        <v>1.5897435897435901</v>
      </c>
      <c r="D214">
        <v>1.26</v>
      </c>
      <c r="E214">
        <v>1.39</v>
      </c>
    </row>
    <row r="215" spans="1:5" x14ac:dyDescent="0.25">
      <c r="A215" t="s">
        <v>19</v>
      </c>
      <c r="B215" t="s">
        <v>139</v>
      </c>
      <c r="C215">
        <v>1.5897435897435901</v>
      </c>
      <c r="D215">
        <v>1.57</v>
      </c>
      <c r="E215">
        <v>1.04</v>
      </c>
    </row>
    <row r="216" spans="1:5" x14ac:dyDescent="0.25">
      <c r="A216" t="s">
        <v>143</v>
      </c>
      <c r="B216" t="s">
        <v>451</v>
      </c>
      <c r="C216">
        <v>0.98305084745762705</v>
      </c>
      <c r="D216">
        <v>0.68</v>
      </c>
      <c r="E216">
        <v>0.57999999999999996</v>
      </c>
    </row>
    <row r="217" spans="1:5" x14ac:dyDescent="0.25">
      <c r="A217" t="s">
        <v>143</v>
      </c>
      <c r="B217" t="s">
        <v>150</v>
      </c>
      <c r="C217">
        <v>0.98305084745762705</v>
      </c>
      <c r="D217">
        <v>0.68</v>
      </c>
      <c r="E217">
        <v>1.45</v>
      </c>
    </row>
    <row r="218" spans="1:5" x14ac:dyDescent="0.25">
      <c r="A218" t="s">
        <v>143</v>
      </c>
      <c r="B218" t="s">
        <v>149</v>
      </c>
      <c r="C218">
        <v>0.98305084745762705</v>
      </c>
      <c r="D218">
        <v>2.0299999999999998</v>
      </c>
      <c r="E218">
        <v>0.57999999999999996</v>
      </c>
    </row>
    <row r="219" spans="1:5" x14ac:dyDescent="0.25">
      <c r="A219" t="s">
        <v>143</v>
      </c>
      <c r="B219" t="s">
        <v>155</v>
      </c>
      <c r="C219">
        <v>0.98305084745762705</v>
      </c>
      <c r="D219">
        <v>0.68</v>
      </c>
      <c r="E219">
        <v>1.45</v>
      </c>
    </row>
    <row r="220" spans="1:5" x14ac:dyDescent="0.25">
      <c r="A220" t="s">
        <v>143</v>
      </c>
      <c r="B220" t="s">
        <v>145</v>
      </c>
      <c r="C220">
        <v>0.98305084745762705</v>
      </c>
      <c r="D220">
        <v>0.68</v>
      </c>
      <c r="E220">
        <v>1.1599999999999999</v>
      </c>
    </row>
    <row r="221" spans="1:5" x14ac:dyDescent="0.25">
      <c r="A221" t="s">
        <v>143</v>
      </c>
      <c r="B221" t="s">
        <v>151</v>
      </c>
      <c r="C221">
        <v>0.98305084745762705</v>
      </c>
      <c r="D221">
        <v>1.02</v>
      </c>
      <c r="E221">
        <v>0.87</v>
      </c>
    </row>
    <row r="222" spans="1:5" x14ac:dyDescent="0.25">
      <c r="A222" t="s">
        <v>143</v>
      </c>
      <c r="B222" t="s">
        <v>159</v>
      </c>
      <c r="C222">
        <v>0.98305084745762705</v>
      </c>
      <c r="D222">
        <v>1.53</v>
      </c>
      <c r="E222">
        <v>0.43</v>
      </c>
    </row>
    <row r="223" spans="1:5" x14ac:dyDescent="0.25">
      <c r="A223" t="s">
        <v>143</v>
      </c>
      <c r="B223" t="s">
        <v>144</v>
      </c>
      <c r="C223">
        <v>0.98305084745762705</v>
      </c>
      <c r="D223">
        <v>1.36</v>
      </c>
      <c r="E223">
        <v>0.57999999999999996</v>
      </c>
    </row>
    <row r="224" spans="1:5" x14ac:dyDescent="0.25">
      <c r="A224" t="s">
        <v>143</v>
      </c>
      <c r="B224" t="s">
        <v>160</v>
      </c>
      <c r="C224">
        <v>0.98305084745762705</v>
      </c>
      <c r="D224">
        <v>0.34</v>
      </c>
      <c r="E224">
        <v>2.02</v>
      </c>
    </row>
    <row r="225" spans="1:5" x14ac:dyDescent="0.25">
      <c r="A225" t="s">
        <v>143</v>
      </c>
      <c r="B225" t="s">
        <v>329</v>
      </c>
      <c r="C225">
        <v>0.98305084745762705</v>
      </c>
      <c r="D225">
        <v>1.36</v>
      </c>
      <c r="E225">
        <v>2.31</v>
      </c>
    </row>
    <row r="226" spans="1:5" x14ac:dyDescent="0.25">
      <c r="A226" t="s">
        <v>143</v>
      </c>
      <c r="B226" t="s">
        <v>140</v>
      </c>
      <c r="C226">
        <v>0.98305084745762705</v>
      </c>
      <c r="D226">
        <v>0.68</v>
      </c>
      <c r="E226">
        <v>0.28999999999999998</v>
      </c>
    </row>
    <row r="227" spans="1:5" x14ac:dyDescent="0.25">
      <c r="A227" t="s">
        <v>143</v>
      </c>
      <c r="B227" t="s">
        <v>148</v>
      </c>
      <c r="C227">
        <v>0.98305084745762705</v>
      </c>
      <c r="D227">
        <v>2.54</v>
      </c>
      <c r="E227">
        <v>0.43</v>
      </c>
    </row>
    <row r="228" spans="1:5" x14ac:dyDescent="0.25">
      <c r="A228" t="s">
        <v>143</v>
      </c>
      <c r="B228" t="s">
        <v>156</v>
      </c>
      <c r="C228">
        <v>0.98305084745762705</v>
      </c>
      <c r="D228">
        <v>0.68</v>
      </c>
      <c r="E228">
        <v>1.1599999999999999</v>
      </c>
    </row>
    <row r="229" spans="1:5" x14ac:dyDescent="0.25">
      <c r="A229" t="s">
        <v>143</v>
      </c>
      <c r="B229" t="s">
        <v>157</v>
      </c>
      <c r="C229">
        <v>0.98305084745762705</v>
      </c>
      <c r="D229">
        <v>0.34</v>
      </c>
      <c r="E229">
        <v>2.6</v>
      </c>
    </row>
    <row r="230" spans="1:5" x14ac:dyDescent="0.25">
      <c r="A230" t="s">
        <v>143</v>
      </c>
      <c r="B230" t="s">
        <v>153</v>
      </c>
      <c r="C230">
        <v>0.98305084745762705</v>
      </c>
      <c r="D230">
        <v>0.34</v>
      </c>
      <c r="E230">
        <v>0.28999999999999998</v>
      </c>
    </row>
    <row r="231" spans="1:5" x14ac:dyDescent="0.25">
      <c r="A231" t="s">
        <v>143</v>
      </c>
      <c r="B231" t="s">
        <v>161</v>
      </c>
      <c r="C231">
        <v>0.98305084745762705</v>
      </c>
      <c r="D231">
        <v>1.53</v>
      </c>
      <c r="E231">
        <v>0.87</v>
      </c>
    </row>
    <row r="232" spans="1:5" x14ac:dyDescent="0.25">
      <c r="A232" t="s">
        <v>143</v>
      </c>
      <c r="B232" t="s">
        <v>158</v>
      </c>
      <c r="C232">
        <v>0.98305084745762705</v>
      </c>
      <c r="D232">
        <v>1.02</v>
      </c>
      <c r="E232">
        <v>0.57999999999999996</v>
      </c>
    </row>
    <row r="233" spans="1:5" x14ac:dyDescent="0.25">
      <c r="A233" t="s">
        <v>143</v>
      </c>
      <c r="B233" t="s">
        <v>147</v>
      </c>
      <c r="C233">
        <v>0.98305084745762705</v>
      </c>
      <c r="D233">
        <v>0.68</v>
      </c>
      <c r="E233">
        <v>0.57999999999999996</v>
      </c>
    </row>
    <row r="234" spans="1:5" x14ac:dyDescent="0.25">
      <c r="A234" t="s">
        <v>143</v>
      </c>
      <c r="B234" t="s">
        <v>152</v>
      </c>
      <c r="C234">
        <v>0.98305084745762705</v>
      </c>
      <c r="D234">
        <v>1.36</v>
      </c>
      <c r="E234">
        <v>0.57999999999999996</v>
      </c>
    </row>
    <row r="235" spans="1:5" x14ac:dyDescent="0.25">
      <c r="A235" t="s">
        <v>143</v>
      </c>
      <c r="B235" t="s">
        <v>452</v>
      </c>
      <c r="C235">
        <v>0.98305084745762705</v>
      </c>
      <c r="D235">
        <v>1.02</v>
      </c>
      <c r="E235">
        <v>1.1599999999999999</v>
      </c>
    </row>
    <row r="236" spans="1:5" x14ac:dyDescent="0.25">
      <c r="A236" t="s">
        <v>22</v>
      </c>
      <c r="B236" t="s">
        <v>263</v>
      </c>
      <c r="C236">
        <v>1.85</v>
      </c>
      <c r="D236">
        <v>2.16</v>
      </c>
      <c r="E236">
        <v>0</v>
      </c>
    </row>
    <row r="237" spans="1:5" x14ac:dyDescent="0.25">
      <c r="A237" t="s">
        <v>22</v>
      </c>
      <c r="B237" t="s">
        <v>163</v>
      </c>
      <c r="C237">
        <v>1.85</v>
      </c>
      <c r="D237">
        <v>0.81</v>
      </c>
      <c r="E237">
        <v>2.0699999999999998</v>
      </c>
    </row>
    <row r="238" spans="1:5" x14ac:dyDescent="0.25">
      <c r="A238" t="s">
        <v>22</v>
      </c>
      <c r="B238" t="s">
        <v>266</v>
      </c>
      <c r="C238">
        <v>1.85</v>
      </c>
      <c r="D238">
        <v>0.54</v>
      </c>
      <c r="E238">
        <v>2.0699999999999998</v>
      </c>
    </row>
    <row r="239" spans="1:5" x14ac:dyDescent="0.25">
      <c r="A239" t="s">
        <v>22</v>
      </c>
      <c r="B239" t="s">
        <v>164</v>
      </c>
      <c r="C239">
        <v>1.85</v>
      </c>
      <c r="D239">
        <v>0.54</v>
      </c>
      <c r="E239">
        <v>1.38</v>
      </c>
    </row>
    <row r="240" spans="1:5" x14ac:dyDescent="0.25">
      <c r="A240" t="s">
        <v>22</v>
      </c>
      <c r="B240" t="s">
        <v>162</v>
      </c>
      <c r="C240">
        <v>1.85</v>
      </c>
      <c r="D240">
        <v>1.62</v>
      </c>
      <c r="E240">
        <v>1.38</v>
      </c>
    </row>
    <row r="241" spans="1:5" x14ac:dyDescent="0.25">
      <c r="A241" t="s">
        <v>22</v>
      </c>
      <c r="B241" t="s">
        <v>167</v>
      </c>
      <c r="C241">
        <v>1.85</v>
      </c>
      <c r="D241">
        <v>1.35</v>
      </c>
      <c r="E241">
        <v>0.69</v>
      </c>
    </row>
    <row r="242" spans="1:5" x14ac:dyDescent="0.25">
      <c r="A242" t="s">
        <v>22</v>
      </c>
      <c r="B242" t="s">
        <v>255</v>
      </c>
      <c r="C242">
        <v>1.85</v>
      </c>
      <c r="D242">
        <v>1.08</v>
      </c>
      <c r="E242">
        <v>0</v>
      </c>
    </row>
    <row r="243" spans="1:5" x14ac:dyDescent="0.25">
      <c r="A243" t="s">
        <v>22</v>
      </c>
      <c r="B243" t="s">
        <v>24</v>
      </c>
      <c r="C243">
        <v>1.85</v>
      </c>
      <c r="D243">
        <v>1.62</v>
      </c>
      <c r="E243">
        <v>0.69</v>
      </c>
    </row>
    <row r="244" spans="1:5" x14ac:dyDescent="0.25">
      <c r="A244" t="s">
        <v>22</v>
      </c>
      <c r="B244" t="s">
        <v>290</v>
      </c>
      <c r="C244">
        <v>1.85</v>
      </c>
      <c r="D244">
        <v>1.08</v>
      </c>
      <c r="E244">
        <v>1.38</v>
      </c>
    </row>
    <row r="245" spans="1:5" x14ac:dyDescent="0.25">
      <c r="A245" t="s">
        <v>22</v>
      </c>
      <c r="B245" t="s">
        <v>166</v>
      </c>
      <c r="C245">
        <v>1.85</v>
      </c>
      <c r="D245">
        <v>0</v>
      </c>
      <c r="E245">
        <v>0.69</v>
      </c>
    </row>
    <row r="246" spans="1:5" x14ac:dyDescent="0.25">
      <c r="A246" t="s">
        <v>22</v>
      </c>
      <c r="B246" t="s">
        <v>261</v>
      </c>
      <c r="C246">
        <v>1.85</v>
      </c>
    </row>
    <row r="247" spans="1:5" x14ac:dyDescent="0.25">
      <c r="A247" t="s">
        <v>22</v>
      </c>
      <c r="B247" t="s">
        <v>23</v>
      </c>
      <c r="C247">
        <v>1.85</v>
      </c>
    </row>
    <row r="248" spans="1:5" x14ac:dyDescent="0.25">
      <c r="A248" t="s">
        <v>22</v>
      </c>
      <c r="B248" t="s">
        <v>256</v>
      </c>
      <c r="C248">
        <v>1.85</v>
      </c>
    </row>
    <row r="249" spans="1:5" x14ac:dyDescent="0.25">
      <c r="A249" t="s">
        <v>22</v>
      </c>
      <c r="B249" t="s">
        <v>264</v>
      </c>
      <c r="C249">
        <v>1.85</v>
      </c>
    </row>
    <row r="250" spans="1:5" x14ac:dyDescent="0.25">
      <c r="A250" t="s">
        <v>22</v>
      </c>
      <c r="B250" t="s">
        <v>262</v>
      </c>
      <c r="C250">
        <v>1.85</v>
      </c>
    </row>
    <row r="251" spans="1:5" x14ac:dyDescent="0.25">
      <c r="A251" t="s">
        <v>22</v>
      </c>
      <c r="B251" t="s">
        <v>259</v>
      </c>
      <c r="C251">
        <v>1.85</v>
      </c>
    </row>
    <row r="252" spans="1:5" x14ac:dyDescent="0.25">
      <c r="A252" t="s">
        <v>22</v>
      </c>
      <c r="B252" t="s">
        <v>291</v>
      </c>
      <c r="C252">
        <v>1.85</v>
      </c>
    </row>
    <row r="253" spans="1:5" x14ac:dyDescent="0.25">
      <c r="A253" t="s">
        <v>22</v>
      </c>
      <c r="B253" t="s">
        <v>267</v>
      </c>
      <c r="C253">
        <v>1.85</v>
      </c>
    </row>
    <row r="254" spans="1:5" x14ac:dyDescent="0.25">
      <c r="A254" t="s">
        <v>25</v>
      </c>
      <c r="B254" t="s">
        <v>27</v>
      </c>
      <c r="C254">
        <v>1.9</v>
      </c>
      <c r="D254">
        <v>1.05</v>
      </c>
      <c r="E254">
        <v>1.9</v>
      </c>
    </row>
    <row r="255" spans="1:5" x14ac:dyDescent="0.25">
      <c r="A255" t="s">
        <v>25</v>
      </c>
      <c r="B255" t="s">
        <v>174</v>
      </c>
      <c r="C255">
        <v>1.9</v>
      </c>
      <c r="D255">
        <v>0</v>
      </c>
      <c r="E255">
        <v>0.95</v>
      </c>
    </row>
    <row r="256" spans="1:5" x14ac:dyDescent="0.25">
      <c r="A256" t="s">
        <v>25</v>
      </c>
      <c r="B256" t="s">
        <v>168</v>
      </c>
      <c r="C256">
        <v>1.9</v>
      </c>
      <c r="D256">
        <v>1.32</v>
      </c>
      <c r="E256">
        <v>0.95</v>
      </c>
    </row>
    <row r="257" spans="1:5" x14ac:dyDescent="0.25">
      <c r="A257" t="s">
        <v>25</v>
      </c>
      <c r="B257" t="s">
        <v>176</v>
      </c>
      <c r="C257">
        <v>1.9</v>
      </c>
      <c r="D257">
        <v>0.79</v>
      </c>
      <c r="E257">
        <v>0.95</v>
      </c>
    </row>
    <row r="258" spans="1:5" x14ac:dyDescent="0.25">
      <c r="A258" t="s">
        <v>25</v>
      </c>
      <c r="B258" t="s">
        <v>477</v>
      </c>
      <c r="C258">
        <v>1.9</v>
      </c>
      <c r="D258">
        <v>0</v>
      </c>
      <c r="E258">
        <v>1.9</v>
      </c>
    </row>
    <row r="259" spans="1:5" x14ac:dyDescent="0.25">
      <c r="A259" t="s">
        <v>25</v>
      </c>
      <c r="B259" t="s">
        <v>169</v>
      </c>
      <c r="C259">
        <v>1.9</v>
      </c>
      <c r="D259">
        <v>0.53</v>
      </c>
      <c r="E259">
        <v>0</v>
      </c>
    </row>
    <row r="260" spans="1:5" x14ac:dyDescent="0.25">
      <c r="A260" t="s">
        <v>25</v>
      </c>
      <c r="B260" t="s">
        <v>258</v>
      </c>
      <c r="C260">
        <v>1.9</v>
      </c>
      <c r="D260">
        <v>2.11</v>
      </c>
      <c r="E260">
        <v>2.86</v>
      </c>
    </row>
    <row r="261" spans="1:5" x14ac:dyDescent="0.25">
      <c r="A261" t="s">
        <v>25</v>
      </c>
      <c r="B261" t="s">
        <v>265</v>
      </c>
      <c r="C261">
        <v>1.9</v>
      </c>
      <c r="D261">
        <v>1.58</v>
      </c>
      <c r="E261">
        <v>0</v>
      </c>
    </row>
    <row r="262" spans="1:5" x14ac:dyDescent="0.25">
      <c r="A262" t="s">
        <v>25</v>
      </c>
      <c r="B262" t="s">
        <v>257</v>
      </c>
      <c r="C262">
        <v>1.9</v>
      </c>
      <c r="D262">
        <v>1.05</v>
      </c>
      <c r="E262">
        <v>1.9</v>
      </c>
    </row>
    <row r="263" spans="1:5" x14ac:dyDescent="0.25">
      <c r="A263" t="s">
        <v>25</v>
      </c>
      <c r="B263" t="s">
        <v>172</v>
      </c>
      <c r="C263">
        <v>1.9</v>
      </c>
      <c r="D263">
        <v>0.79</v>
      </c>
      <c r="E263">
        <v>0</v>
      </c>
    </row>
    <row r="264" spans="1:5" x14ac:dyDescent="0.25">
      <c r="A264" t="s">
        <v>25</v>
      </c>
      <c r="B264" t="s">
        <v>173</v>
      </c>
      <c r="C264">
        <v>1.9</v>
      </c>
    </row>
    <row r="265" spans="1:5" x14ac:dyDescent="0.25">
      <c r="A265" t="s">
        <v>25</v>
      </c>
      <c r="B265" t="s">
        <v>26</v>
      </c>
      <c r="C265">
        <v>1.9</v>
      </c>
    </row>
    <row r="266" spans="1:5" x14ac:dyDescent="0.25">
      <c r="A266" t="s">
        <v>25</v>
      </c>
      <c r="B266" t="s">
        <v>476</v>
      </c>
      <c r="C266">
        <v>1.9</v>
      </c>
    </row>
    <row r="267" spans="1:5" x14ac:dyDescent="0.25">
      <c r="A267" t="s">
        <v>25</v>
      </c>
      <c r="B267" t="s">
        <v>177</v>
      </c>
      <c r="C267">
        <v>1.9</v>
      </c>
    </row>
    <row r="268" spans="1:5" x14ac:dyDescent="0.25">
      <c r="A268" t="s">
        <v>25</v>
      </c>
      <c r="B268" t="s">
        <v>170</v>
      </c>
      <c r="C268">
        <v>1.9</v>
      </c>
    </row>
    <row r="269" spans="1:5" x14ac:dyDescent="0.25">
      <c r="A269" t="s">
        <v>25</v>
      </c>
      <c r="B269" t="s">
        <v>260</v>
      </c>
      <c r="C269">
        <v>1.9</v>
      </c>
    </row>
    <row r="270" spans="1:5" x14ac:dyDescent="0.25">
      <c r="A270" t="s">
        <v>25</v>
      </c>
      <c r="B270" t="s">
        <v>292</v>
      </c>
      <c r="C270">
        <v>1.9</v>
      </c>
    </row>
    <row r="271" spans="1:5" x14ac:dyDescent="0.25">
      <c r="A271" t="s">
        <v>28</v>
      </c>
      <c r="B271" t="s">
        <v>29</v>
      </c>
      <c r="C271">
        <v>1.4166666666666701</v>
      </c>
      <c r="D271">
        <v>1.76</v>
      </c>
      <c r="E271">
        <v>0</v>
      </c>
    </row>
    <row r="272" spans="1:5" x14ac:dyDescent="0.25">
      <c r="A272" t="s">
        <v>28</v>
      </c>
      <c r="B272" t="s">
        <v>463</v>
      </c>
      <c r="C272">
        <v>1.4166666666666701</v>
      </c>
      <c r="D272">
        <v>0.71</v>
      </c>
      <c r="E272">
        <v>1.5</v>
      </c>
    </row>
    <row r="273" spans="1:5" x14ac:dyDescent="0.25">
      <c r="A273" t="s">
        <v>28</v>
      </c>
      <c r="B273" t="s">
        <v>275</v>
      </c>
      <c r="C273">
        <v>1.4166666666666701</v>
      </c>
      <c r="D273">
        <v>1.06</v>
      </c>
      <c r="E273">
        <v>2.5</v>
      </c>
    </row>
    <row r="274" spans="1:5" x14ac:dyDescent="0.25">
      <c r="A274" t="s">
        <v>28</v>
      </c>
      <c r="B274" t="s">
        <v>279</v>
      </c>
      <c r="C274">
        <v>1.4166666666666701</v>
      </c>
      <c r="D274">
        <v>0.35</v>
      </c>
      <c r="E274">
        <v>1.5</v>
      </c>
    </row>
    <row r="275" spans="1:5" x14ac:dyDescent="0.25">
      <c r="A275" t="s">
        <v>28</v>
      </c>
      <c r="B275" t="s">
        <v>189</v>
      </c>
      <c r="C275">
        <v>1.4166666666666701</v>
      </c>
      <c r="D275">
        <v>1.41</v>
      </c>
      <c r="E275">
        <v>0.5</v>
      </c>
    </row>
    <row r="276" spans="1:5" x14ac:dyDescent="0.25">
      <c r="A276" t="s">
        <v>28</v>
      </c>
      <c r="B276" t="s">
        <v>190</v>
      </c>
      <c r="C276">
        <v>1.4166666666666701</v>
      </c>
      <c r="D276">
        <v>1.06</v>
      </c>
      <c r="E276">
        <v>1.5</v>
      </c>
    </row>
    <row r="277" spans="1:5" x14ac:dyDescent="0.25">
      <c r="A277" t="s">
        <v>28</v>
      </c>
      <c r="B277" t="s">
        <v>30</v>
      </c>
      <c r="C277">
        <v>1.4166666666666701</v>
      </c>
      <c r="D277">
        <v>1.76</v>
      </c>
      <c r="E277">
        <v>0</v>
      </c>
    </row>
    <row r="278" spans="1:5" x14ac:dyDescent="0.25">
      <c r="A278" t="s">
        <v>28</v>
      </c>
      <c r="B278" t="s">
        <v>187</v>
      </c>
      <c r="C278">
        <v>1.4166666666666701</v>
      </c>
      <c r="D278">
        <v>1.06</v>
      </c>
      <c r="E278">
        <v>1.5</v>
      </c>
    </row>
    <row r="279" spans="1:5" x14ac:dyDescent="0.25">
      <c r="A279" t="s">
        <v>28</v>
      </c>
      <c r="B279" t="s">
        <v>278</v>
      </c>
      <c r="C279">
        <v>1.4166666666666701</v>
      </c>
      <c r="D279">
        <v>1.06</v>
      </c>
      <c r="E279">
        <v>1</v>
      </c>
    </row>
    <row r="280" spans="1:5" x14ac:dyDescent="0.25">
      <c r="A280" t="s">
        <v>28</v>
      </c>
      <c r="B280" t="s">
        <v>464</v>
      </c>
      <c r="C280">
        <v>1.4166666666666701</v>
      </c>
      <c r="D280">
        <v>0.71</v>
      </c>
      <c r="E280">
        <v>0.5</v>
      </c>
    </row>
    <row r="281" spans="1:5" x14ac:dyDescent="0.25">
      <c r="A281" t="s">
        <v>28</v>
      </c>
      <c r="B281" t="s">
        <v>462</v>
      </c>
      <c r="C281">
        <v>1.4166666666666701</v>
      </c>
      <c r="D281">
        <v>1.06</v>
      </c>
      <c r="E281">
        <v>1</v>
      </c>
    </row>
    <row r="282" spans="1:5" x14ac:dyDescent="0.25">
      <c r="A282" t="s">
        <v>28</v>
      </c>
      <c r="B282" t="s">
        <v>31</v>
      </c>
      <c r="C282">
        <v>1.4166666666666701</v>
      </c>
      <c r="D282">
        <v>1.41</v>
      </c>
      <c r="E282">
        <v>0.5</v>
      </c>
    </row>
    <row r="283" spans="1:5" x14ac:dyDescent="0.25">
      <c r="A283" t="s">
        <v>28</v>
      </c>
      <c r="B283" t="s">
        <v>188</v>
      </c>
      <c r="C283">
        <v>1.4166666666666701</v>
      </c>
      <c r="D283">
        <v>0.35</v>
      </c>
      <c r="E283">
        <v>1</v>
      </c>
    </row>
    <row r="284" spans="1:5" x14ac:dyDescent="0.25">
      <c r="A284" t="s">
        <v>28</v>
      </c>
      <c r="B284" t="s">
        <v>293</v>
      </c>
      <c r="C284">
        <v>1.4166666666666701</v>
      </c>
      <c r="D284">
        <v>0</v>
      </c>
      <c r="E284">
        <v>1</v>
      </c>
    </row>
    <row r="285" spans="1:5" x14ac:dyDescent="0.25">
      <c r="A285" t="s">
        <v>28</v>
      </c>
      <c r="B285" t="s">
        <v>277</v>
      </c>
      <c r="C285">
        <v>1.4166666666666701</v>
      </c>
      <c r="D285">
        <v>0.71</v>
      </c>
      <c r="E285">
        <v>1.5</v>
      </c>
    </row>
    <row r="286" spans="1:5" x14ac:dyDescent="0.25">
      <c r="A286" t="s">
        <v>28</v>
      </c>
      <c r="B286" t="s">
        <v>276</v>
      </c>
      <c r="C286">
        <v>1.4166666666666701</v>
      </c>
      <c r="D286">
        <v>1.06</v>
      </c>
      <c r="E286">
        <v>1</v>
      </c>
    </row>
    <row r="287" spans="1:5" x14ac:dyDescent="0.25">
      <c r="A287" t="s">
        <v>28</v>
      </c>
      <c r="B287" t="s">
        <v>191</v>
      </c>
      <c r="C287">
        <v>1.4166666666666701</v>
      </c>
      <c r="D287">
        <v>1.76</v>
      </c>
      <c r="E287">
        <v>0</v>
      </c>
    </row>
    <row r="288" spans="1:5" x14ac:dyDescent="0.25">
      <c r="A288" t="s">
        <v>28</v>
      </c>
      <c r="B288" t="s">
        <v>294</v>
      </c>
      <c r="C288">
        <v>1.4166666666666701</v>
      </c>
      <c r="D288">
        <v>0.71</v>
      </c>
      <c r="E288">
        <v>1.5</v>
      </c>
    </row>
    <row r="289" spans="1:5" x14ac:dyDescent="0.25">
      <c r="A289" t="s">
        <v>178</v>
      </c>
      <c r="B289" t="s">
        <v>465</v>
      </c>
      <c r="C289">
        <v>1.8076923076923099</v>
      </c>
      <c r="D289">
        <v>0.55000000000000004</v>
      </c>
      <c r="E289">
        <v>0.46</v>
      </c>
    </row>
    <row r="290" spans="1:5" x14ac:dyDescent="0.25">
      <c r="A290" t="s">
        <v>178</v>
      </c>
      <c r="B290" t="s">
        <v>268</v>
      </c>
      <c r="C290">
        <v>1.8076923076923099</v>
      </c>
      <c r="D290">
        <v>0.55000000000000004</v>
      </c>
      <c r="E290">
        <v>0</v>
      </c>
    </row>
    <row r="291" spans="1:5" x14ac:dyDescent="0.25">
      <c r="A291" t="s">
        <v>178</v>
      </c>
      <c r="B291" t="s">
        <v>183</v>
      </c>
      <c r="C291">
        <v>1.8076923076923099</v>
      </c>
      <c r="D291">
        <v>0</v>
      </c>
      <c r="E291">
        <v>1.39</v>
      </c>
    </row>
    <row r="292" spans="1:5" x14ac:dyDescent="0.25">
      <c r="A292" t="s">
        <v>178</v>
      </c>
      <c r="B292" t="s">
        <v>185</v>
      </c>
      <c r="C292">
        <v>1.8076923076923099</v>
      </c>
      <c r="D292">
        <v>1.1100000000000001</v>
      </c>
      <c r="E292">
        <v>1.39</v>
      </c>
    </row>
    <row r="293" spans="1:5" x14ac:dyDescent="0.25">
      <c r="A293" t="s">
        <v>178</v>
      </c>
      <c r="B293" t="s">
        <v>273</v>
      </c>
      <c r="C293">
        <v>1.8076923076923099</v>
      </c>
      <c r="D293">
        <v>2.77</v>
      </c>
      <c r="E293">
        <v>0</v>
      </c>
    </row>
    <row r="294" spans="1:5" x14ac:dyDescent="0.25">
      <c r="A294" t="s">
        <v>178</v>
      </c>
      <c r="B294" t="s">
        <v>472</v>
      </c>
      <c r="C294">
        <v>1.8076923076923099</v>
      </c>
      <c r="D294">
        <v>0.83</v>
      </c>
      <c r="E294">
        <v>0.93</v>
      </c>
    </row>
    <row r="295" spans="1:5" x14ac:dyDescent="0.25">
      <c r="A295" t="s">
        <v>178</v>
      </c>
      <c r="B295" t="s">
        <v>182</v>
      </c>
      <c r="C295">
        <v>1.8076923076923099</v>
      </c>
      <c r="D295">
        <v>1.94</v>
      </c>
      <c r="E295">
        <v>0.46</v>
      </c>
    </row>
    <row r="296" spans="1:5" x14ac:dyDescent="0.25">
      <c r="A296" t="s">
        <v>178</v>
      </c>
      <c r="B296" t="s">
        <v>184</v>
      </c>
      <c r="C296">
        <v>1.8076923076923099</v>
      </c>
      <c r="D296">
        <v>0</v>
      </c>
      <c r="E296">
        <v>0.93</v>
      </c>
    </row>
    <row r="297" spans="1:5" x14ac:dyDescent="0.25">
      <c r="A297" t="s">
        <v>178</v>
      </c>
      <c r="B297" t="s">
        <v>269</v>
      </c>
      <c r="C297">
        <v>1.8076923076923099</v>
      </c>
      <c r="D297">
        <v>0.28000000000000003</v>
      </c>
      <c r="E297">
        <v>1.86</v>
      </c>
    </row>
    <row r="298" spans="1:5" x14ac:dyDescent="0.25">
      <c r="A298" t="s">
        <v>178</v>
      </c>
      <c r="B298" t="s">
        <v>468</v>
      </c>
      <c r="C298">
        <v>1.8076923076923099</v>
      </c>
      <c r="D298">
        <v>1.1100000000000001</v>
      </c>
      <c r="E298">
        <v>0</v>
      </c>
    </row>
    <row r="299" spans="1:5" x14ac:dyDescent="0.25">
      <c r="A299" t="s">
        <v>178</v>
      </c>
      <c r="B299" t="s">
        <v>272</v>
      </c>
      <c r="C299">
        <v>1.8076923076923099</v>
      </c>
      <c r="D299">
        <v>1.1100000000000001</v>
      </c>
      <c r="E299">
        <v>2.3199999999999998</v>
      </c>
    </row>
    <row r="300" spans="1:5" x14ac:dyDescent="0.25">
      <c r="A300" t="s">
        <v>178</v>
      </c>
      <c r="B300" t="s">
        <v>181</v>
      </c>
      <c r="C300">
        <v>1.8076923076923099</v>
      </c>
      <c r="D300">
        <v>2.4900000000000002</v>
      </c>
      <c r="E300">
        <v>1.39</v>
      </c>
    </row>
    <row r="301" spans="1:5" x14ac:dyDescent="0.25">
      <c r="A301" t="s">
        <v>178</v>
      </c>
      <c r="B301" t="s">
        <v>180</v>
      </c>
      <c r="C301">
        <v>1.8076923076923099</v>
      </c>
      <c r="D301">
        <v>0.55000000000000004</v>
      </c>
      <c r="E301">
        <v>0.93</v>
      </c>
    </row>
    <row r="302" spans="1:5" x14ac:dyDescent="0.25">
      <c r="A302" t="s">
        <v>178</v>
      </c>
      <c r="B302" t="s">
        <v>270</v>
      </c>
      <c r="C302">
        <v>1.8076923076923099</v>
      </c>
      <c r="D302">
        <v>0</v>
      </c>
      <c r="E302">
        <v>0</v>
      </c>
    </row>
    <row r="303" spans="1:5" x14ac:dyDescent="0.25">
      <c r="A303" t="s">
        <v>178</v>
      </c>
      <c r="B303" t="s">
        <v>271</v>
      </c>
      <c r="C303">
        <v>1.8076923076923099</v>
      </c>
      <c r="D303">
        <v>0.55000000000000004</v>
      </c>
      <c r="E303">
        <v>0.93</v>
      </c>
    </row>
    <row r="304" spans="1:5" x14ac:dyDescent="0.25">
      <c r="A304" t="s">
        <v>178</v>
      </c>
      <c r="B304" t="s">
        <v>274</v>
      </c>
      <c r="C304">
        <v>1.8076923076923099</v>
      </c>
      <c r="D304">
        <v>1.1100000000000001</v>
      </c>
      <c r="E304">
        <v>0</v>
      </c>
    </row>
    <row r="305" spans="1:5" x14ac:dyDescent="0.25">
      <c r="A305" t="s">
        <v>178</v>
      </c>
      <c r="B305" t="s">
        <v>179</v>
      </c>
      <c r="C305">
        <v>1.8076923076923099</v>
      </c>
      <c r="D305">
        <v>0</v>
      </c>
      <c r="E305">
        <v>2.79</v>
      </c>
    </row>
    <row r="306" spans="1:5" x14ac:dyDescent="0.25">
      <c r="A306" t="s">
        <v>10</v>
      </c>
      <c r="B306" t="s">
        <v>222</v>
      </c>
      <c r="C306">
        <v>1.5192307692307701</v>
      </c>
      <c r="D306">
        <v>0.88</v>
      </c>
      <c r="E306">
        <v>1.3</v>
      </c>
    </row>
    <row r="307" spans="1:5" x14ac:dyDescent="0.25">
      <c r="A307" t="s">
        <v>10</v>
      </c>
      <c r="B307" t="s">
        <v>226</v>
      </c>
      <c r="C307">
        <v>1.5192307692307701</v>
      </c>
      <c r="D307">
        <v>0.66</v>
      </c>
      <c r="E307">
        <v>1.3</v>
      </c>
    </row>
    <row r="308" spans="1:5" x14ac:dyDescent="0.25">
      <c r="A308" t="s">
        <v>10</v>
      </c>
      <c r="B308" t="s">
        <v>38</v>
      </c>
      <c r="C308">
        <v>1.5192307692307701</v>
      </c>
      <c r="D308">
        <v>1.1000000000000001</v>
      </c>
      <c r="E308">
        <v>0.87</v>
      </c>
    </row>
    <row r="309" spans="1:5" x14ac:dyDescent="0.25">
      <c r="A309" t="s">
        <v>10</v>
      </c>
      <c r="B309" t="s">
        <v>37</v>
      </c>
      <c r="C309">
        <v>1.5192307692307701</v>
      </c>
      <c r="D309">
        <v>0.22</v>
      </c>
      <c r="E309">
        <v>1.08</v>
      </c>
    </row>
    <row r="310" spans="1:5" x14ac:dyDescent="0.25">
      <c r="A310" t="s">
        <v>10</v>
      </c>
      <c r="B310" t="s">
        <v>42</v>
      </c>
      <c r="C310">
        <v>1.5192307692307701</v>
      </c>
      <c r="D310">
        <v>1.54</v>
      </c>
      <c r="E310">
        <v>1.3</v>
      </c>
    </row>
    <row r="311" spans="1:5" x14ac:dyDescent="0.25">
      <c r="A311" t="s">
        <v>10</v>
      </c>
      <c r="B311" t="s">
        <v>224</v>
      </c>
      <c r="C311">
        <v>1.5192307692307701</v>
      </c>
      <c r="D311">
        <v>1.32</v>
      </c>
      <c r="E311">
        <v>1.08</v>
      </c>
    </row>
    <row r="312" spans="1:5" x14ac:dyDescent="0.25">
      <c r="A312" t="s">
        <v>10</v>
      </c>
      <c r="B312" t="s">
        <v>12</v>
      </c>
      <c r="C312">
        <v>1.5192307692307701</v>
      </c>
      <c r="D312">
        <v>1.32</v>
      </c>
      <c r="E312">
        <v>0.98</v>
      </c>
    </row>
    <row r="313" spans="1:5" x14ac:dyDescent="0.25">
      <c r="A313" t="s">
        <v>10</v>
      </c>
      <c r="B313" t="s">
        <v>225</v>
      </c>
      <c r="C313">
        <v>1.5192307692307701</v>
      </c>
      <c r="D313">
        <v>0.66</v>
      </c>
      <c r="E313">
        <v>1.3</v>
      </c>
    </row>
    <row r="314" spans="1:5" x14ac:dyDescent="0.25">
      <c r="A314" t="s">
        <v>10</v>
      </c>
      <c r="B314" t="s">
        <v>223</v>
      </c>
      <c r="C314">
        <v>1.5192307692307701</v>
      </c>
      <c r="D314">
        <v>0</v>
      </c>
      <c r="E314">
        <v>1.08</v>
      </c>
    </row>
    <row r="315" spans="1:5" x14ac:dyDescent="0.25">
      <c r="A315" t="s">
        <v>10</v>
      </c>
      <c r="B315" t="s">
        <v>39</v>
      </c>
      <c r="C315">
        <v>1.5192307692307701</v>
      </c>
      <c r="D315">
        <v>1.76</v>
      </c>
      <c r="E315">
        <v>0.87</v>
      </c>
    </row>
    <row r="316" spans="1:5" x14ac:dyDescent="0.25">
      <c r="A316" t="s">
        <v>10</v>
      </c>
      <c r="B316" t="s">
        <v>41</v>
      </c>
      <c r="C316">
        <v>1.5192307692307701</v>
      </c>
      <c r="D316">
        <v>1.32</v>
      </c>
      <c r="E316">
        <v>0.65</v>
      </c>
    </row>
    <row r="317" spans="1:5" x14ac:dyDescent="0.25">
      <c r="A317" t="s">
        <v>10</v>
      </c>
      <c r="B317" t="s">
        <v>221</v>
      </c>
      <c r="C317">
        <v>1.5192307692307701</v>
      </c>
      <c r="D317">
        <v>0.44</v>
      </c>
      <c r="E317">
        <v>0.87</v>
      </c>
    </row>
    <row r="318" spans="1:5" x14ac:dyDescent="0.25">
      <c r="A318" t="s">
        <v>10</v>
      </c>
      <c r="B318" t="s">
        <v>447</v>
      </c>
      <c r="C318">
        <v>1.5192307692307701</v>
      </c>
      <c r="D318">
        <v>1.1000000000000001</v>
      </c>
      <c r="E318">
        <v>0.87</v>
      </c>
    </row>
    <row r="319" spans="1:5" x14ac:dyDescent="0.25">
      <c r="A319" t="s">
        <v>10</v>
      </c>
      <c r="B319" t="s">
        <v>11</v>
      </c>
      <c r="C319">
        <v>1.5192307692307701</v>
      </c>
      <c r="D319">
        <v>0.88</v>
      </c>
      <c r="E319">
        <v>0.87</v>
      </c>
    </row>
    <row r="320" spans="1:5" x14ac:dyDescent="0.25">
      <c r="A320" t="s">
        <v>10</v>
      </c>
      <c r="B320" t="s">
        <v>453</v>
      </c>
      <c r="C320">
        <v>1.5192307692307701</v>
      </c>
      <c r="D320">
        <v>1.32</v>
      </c>
      <c r="E320">
        <v>0.22</v>
      </c>
    </row>
    <row r="321" spans="1:5" x14ac:dyDescent="0.25">
      <c r="A321" t="s">
        <v>10</v>
      </c>
      <c r="B321" t="s">
        <v>40</v>
      </c>
      <c r="C321">
        <v>1.5192307692307701</v>
      </c>
      <c r="D321">
        <v>0.66</v>
      </c>
      <c r="E321">
        <v>1.73</v>
      </c>
    </row>
    <row r="322" spans="1:5" x14ac:dyDescent="0.25">
      <c r="A322" t="s">
        <v>10</v>
      </c>
      <c r="B322" t="s">
        <v>219</v>
      </c>
      <c r="C322">
        <v>1.5192307692307701</v>
      </c>
      <c r="D322">
        <v>2.19</v>
      </c>
      <c r="E322">
        <v>0.65</v>
      </c>
    </row>
    <row r="323" spans="1:5" x14ac:dyDescent="0.25">
      <c r="A323" t="s">
        <v>10</v>
      </c>
      <c r="B323" t="s">
        <v>220</v>
      </c>
      <c r="C323">
        <v>1.5192307692307701</v>
      </c>
      <c r="D323">
        <v>0.66</v>
      </c>
      <c r="E323">
        <v>0.98</v>
      </c>
    </row>
    <row r="324" spans="1:5" x14ac:dyDescent="0.25">
      <c r="A324" t="s">
        <v>35</v>
      </c>
      <c r="B324" t="s">
        <v>285</v>
      </c>
      <c r="C324">
        <v>1.3333333333333299</v>
      </c>
      <c r="D324">
        <v>1.5</v>
      </c>
      <c r="E324">
        <v>0</v>
      </c>
    </row>
    <row r="325" spans="1:5" x14ac:dyDescent="0.25">
      <c r="A325" t="s">
        <v>35</v>
      </c>
      <c r="B325" t="s">
        <v>36</v>
      </c>
      <c r="C325">
        <v>1.3333333333333299</v>
      </c>
      <c r="D325">
        <v>2.25</v>
      </c>
      <c r="E325">
        <v>1.76</v>
      </c>
    </row>
    <row r="326" spans="1:5" x14ac:dyDescent="0.25">
      <c r="A326" t="s">
        <v>35</v>
      </c>
      <c r="B326" t="s">
        <v>471</v>
      </c>
      <c r="C326">
        <v>1.3333333333333299</v>
      </c>
      <c r="D326">
        <v>1.1299999999999999</v>
      </c>
      <c r="E326">
        <v>0.88</v>
      </c>
    </row>
    <row r="327" spans="1:5" x14ac:dyDescent="0.25">
      <c r="A327" t="s">
        <v>35</v>
      </c>
      <c r="B327" t="s">
        <v>282</v>
      </c>
      <c r="C327">
        <v>1.3333333333333299</v>
      </c>
      <c r="D327">
        <v>2.25</v>
      </c>
      <c r="E327">
        <v>0.44</v>
      </c>
    </row>
    <row r="328" spans="1:5" x14ac:dyDescent="0.25">
      <c r="A328" t="s">
        <v>35</v>
      </c>
      <c r="B328" t="s">
        <v>213</v>
      </c>
      <c r="C328">
        <v>1.3333333333333299</v>
      </c>
      <c r="D328">
        <v>0</v>
      </c>
      <c r="E328">
        <v>0.88</v>
      </c>
    </row>
    <row r="329" spans="1:5" x14ac:dyDescent="0.25">
      <c r="A329" t="s">
        <v>35</v>
      </c>
      <c r="B329" t="s">
        <v>474</v>
      </c>
      <c r="C329">
        <v>1.3333333333333299</v>
      </c>
      <c r="D329">
        <v>0.38</v>
      </c>
      <c r="E329">
        <v>0.88</v>
      </c>
    </row>
    <row r="330" spans="1:5" x14ac:dyDescent="0.25">
      <c r="A330" t="s">
        <v>35</v>
      </c>
      <c r="B330" t="s">
        <v>217</v>
      </c>
      <c r="C330">
        <v>1.3333333333333299</v>
      </c>
      <c r="D330">
        <v>1.5</v>
      </c>
      <c r="E330">
        <v>1.32</v>
      </c>
    </row>
    <row r="331" spans="1:5" x14ac:dyDescent="0.25">
      <c r="A331" t="s">
        <v>35</v>
      </c>
      <c r="B331" t="s">
        <v>214</v>
      </c>
      <c r="C331">
        <v>1.3333333333333299</v>
      </c>
      <c r="D331">
        <v>0.75</v>
      </c>
      <c r="E331">
        <v>1.32</v>
      </c>
    </row>
    <row r="332" spans="1:5" x14ac:dyDescent="0.25">
      <c r="A332" t="s">
        <v>35</v>
      </c>
      <c r="B332" t="s">
        <v>283</v>
      </c>
      <c r="C332">
        <v>1.3333333333333299</v>
      </c>
      <c r="D332">
        <v>1.1299999999999999</v>
      </c>
      <c r="E332">
        <v>2.21</v>
      </c>
    </row>
    <row r="333" spans="1:5" x14ac:dyDescent="0.25">
      <c r="A333" t="s">
        <v>35</v>
      </c>
      <c r="B333" t="s">
        <v>475</v>
      </c>
      <c r="C333">
        <v>1.3333333333333299</v>
      </c>
      <c r="D333">
        <v>0</v>
      </c>
      <c r="E333">
        <v>1.32</v>
      </c>
    </row>
    <row r="334" spans="1:5" x14ac:dyDescent="0.25">
      <c r="A334" t="s">
        <v>35</v>
      </c>
      <c r="B334" t="s">
        <v>216</v>
      </c>
      <c r="C334">
        <v>1.3333333333333299</v>
      </c>
      <c r="D334">
        <v>0.75</v>
      </c>
      <c r="E334">
        <v>0.88</v>
      </c>
    </row>
    <row r="335" spans="1:5" x14ac:dyDescent="0.25">
      <c r="A335" t="s">
        <v>35</v>
      </c>
      <c r="B335" t="s">
        <v>296</v>
      </c>
      <c r="C335">
        <v>1.3333333333333299</v>
      </c>
      <c r="D335">
        <v>1.5</v>
      </c>
      <c r="E335">
        <v>0.88</v>
      </c>
    </row>
    <row r="336" spans="1:5" x14ac:dyDescent="0.25">
      <c r="A336" t="s">
        <v>35</v>
      </c>
      <c r="B336" t="s">
        <v>284</v>
      </c>
      <c r="C336">
        <v>1.3333333333333299</v>
      </c>
      <c r="D336">
        <v>0</v>
      </c>
      <c r="E336">
        <v>0</v>
      </c>
    </row>
    <row r="337" spans="1:5" x14ac:dyDescent="0.25">
      <c r="A337" t="s">
        <v>35</v>
      </c>
      <c r="B337" t="s">
        <v>300</v>
      </c>
      <c r="C337">
        <v>1.3333333333333299</v>
      </c>
      <c r="D337">
        <v>0.75</v>
      </c>
      <c r="E337">
        <v>3.53</v>
      </c>
    </row>
    <row r="338" spans="1:5" x14ac:dyDescent="0.25">
      <c r="A338" t="s">
        <v>35</v>
      </c>
      <c r="B338" t="s">
        <v>215</v>
      </c>
      <c r="C338">
        <v>1.3333333333333299</v>
      </c>
      <c r="D338">
        <v>0</v>
      </c>
      <c r="E338">
        <v>0</v>
      </c>
    </row>
    <row r="339" spans="1:5" x14ac:dyDescent="0.25">
      <c r="A339" t="s">
        <v>35</v>
      </c>
      <c r="B339" t="s">
        <v>211</v>
      </c>
      <c r="C339">
        <v>1.3333333333333299</v>
      </c>
      <c r="D339">
        <v>1.5</v>
      </c>
      <c r="E339">
        <v>0.88</v>
      </c>
    </row>
    <row r="340" spans="1:5" x14ac:dyDescent="0.25">
      <c r="A340" t="s">
        <v>35</v>
      </c>
      <c r="B340" t="s">
        <v>295</v>
      </c>
      <c r="C340">
        <v>1.3333333333333299</v>
      </c>
      <c r="D340">
        <v>1.5</v>
      </c>
      <c r="E340">
        <v>0</v>
      </c>
    </row>
    <row r="341" spans="1:5" x14ac:dyDescent="0.25">
      <c r="A341" t="s">
        <v>35</v>
      </c>
      <c r="B341" t="s">
        <v>212</v>
      </c>
      <c r="C341">
        <v>1.3333333333333299</v>
      </c>
      <c r="D341">
        <v>0</v>
      </c>
      <c r="E341">
        <v>0.88</v>
      </c>
    </row>
    <row r="342" spans="1:5" x14ac:dyDescent="0.25">
      <c r="A342" t="s">
        <v>35</v>
      </c>
      <c r="B342" t="s">
        <v>218</v>
      </c>
      <c r="C342">
        <v>1.3333333333333299</v>
      </c>
      <c r="D342">
        <v>1.5</v>
      </c>
      <c r="E342">
        <v>0.88</v>
      </c>
    </row>
    <row r="343" spans="1:5" x14ac:dyDescent="0.25">
      <c r="A343" t="s">
        <v>35</v>
      </c>
      <c r="B343" t="s">
        <v>286</v>
      </c>
      <c r="C343">
        <v>1.3333333333333299</v>
      </c>
      <c r="D343">
        <v>1.5</v>
      </c>
      <c r="E343">
        <v>0.88</v>
      </c>
    </row>
    <row r="344" spans="1:5" x14ac:dyDescent="0.25">
      <c r="A344" t="s">
        <v>192</v>
      </c>
      <c r="B344" t="s">
        <v>281</v>
      </c>
      <c r="C344">
        <v>1.7083333333333299</v>
      </c>
      <c r="D344">
        <v>1.17</v>
      </c>
      <c r="E344">
        <v>0</v>
      </c>
    </row>
    <row r="345" spans="1:5" x14ac:dyDescent="0.25">
      <c r="A345" t="s">
        <v>192</v>
      </c>
      <c r="B345" t="s">
        <v>205</v>
      </c>
      <c r="C345">
        <v>1.7083333333333299</v>
      </c>
      <c r="D345">
        <v>1.17</v>
      </c>
      <c r="E345">
        <v>2</v>
      </c>
    </row>
    <row r="346" spans="1:5" x14ac:dyDescent="0.25">
      <c r="A346" t="s">
        <v>192</v>
      </c>
      <c r="B346" t="s">
        <v>199</v>
      </c>
      <c r="C346">
        <v>1.7083333333333299</v>
      </c>
      <c r="D346">
        <v>0.59</v>
      </c>
      <c r="E346">
        <v>2</v>
      </c>
    </row>
    <row r="347" spans="1:5" x14ac:dyDescent="0.25">
      <c r="A347" t="s">
        <v>192</v>
      </c>
      <c r="B347" t="s">
        <v>204</v>
      </c>
      <c r="C347">
        <v>1.7083333333333299</v>
      </c>
      <c r="D347">
        <v>0.88</v>
      </c>
      <c r="E347">
        <v>1</v>
      </c>
    </row>
    <row r="348" spans="1:5" x14ac:dyDescent="0.25">
      <c r="A348" t="s">
        <v>192</v>
      </c>
      <c r="B348" t="s">
        <v>200</v>
      </c>
      <c r="C348">
        <v>1.7083333333333299</v>
      </c>
      <c r="D348">
        <v>0.88</v>
      </c>
      <c r="E348">
        <v>0.5</v>
      </c>
    </row>
    <row r="349" spans="1:5" x14ac:dyDescent="0.25">
      <c r="A349" t="s">
        <v>192</v>
      </c>
      <c r="B349" t="s">
        <v>280</v>
      </c>
      <c r="C349">
        <v>1.7083333333333299</v>
      </c>
      <c r="D349">
        <v>0.88</v>
      </c>
      <c r="E349">
        <v>1.5</v>
      </c>
    </row>
    <row r="350" spans="1:5" x14ac:dyDescent="0.25">
      <c r="A350" t="s">
        <v>192</v>
      </c>
      <c r="B350" t="s">
        <v>196</v>
      </c>
      <c r="C350">
        <v>1.7083333333333299</v>
      </c>
      <c r="D350">
        <v>0.28999999999999998</v>
      </c>
      <c r="E350">
        <v>1</v>
      </c>
    </row>
    <row r="351" spans="1:5" x14ac:dyDescent="0.25">
      <c r="A351" t="s">
        <v>192</v>
      </c>
      <c r="B351" t="s">
        <v>202</v>
      </c>
      <c r="C351">
        <v>1.7083333333333299</v>
      </c>
      <c r="D351">
        <v>0.28999999999999998</v>
      </c>
      <c r="E351">
        <v>1</v>
      </c>
    </row>
    <row r="352" spans="1:5" x14ac:dyDescent="0.25">
      <c r="A352" t="s">
        <v>192</v>
      </c>
      <c r="B352" t="s">
        <v>193</v>
      </c>
      <c r="C352">
        <v>1.7083333333333299</v>
      </c>
      <c r="D352">
        <v>3.51</v>
      </c>
      <c r="E352">
        <v>0</v>
      </c>
    </row>
    <row r="353" spans="1:5" x14ac:dyDescent="0.25">
      <c r="A353" t="s">
        <v>192</v>
      </c>
      <c r="B353" t="s">
        <v>197</v>
      </c>
      <c r="C353">
        <v>1.7083333333333299</v>
      </c>
      <c r="D353">
        <v>1.46</v>
      </c>
      <c r="E353">
        <v>0</v>
      </c>
    </row>
    <row r="354" spans="1:5" x14ac:dyDescent="0.25">
      <c r="A354" t="s">
        <v>192</v>
      </c>
      <c r="B354" t="s">
        <v>194</v>
      </c>
      <c r="C354">
        <v>1.7083333333333299</v>
      </c>
      <c r="D354">
        <v>0.59</v>
      </c>
      <c r="E354">
        <v>2</v>
      </c>
    </row>
    <row r="355" spans="1:5" x14ac:dyDescent="0.25">
      <c r="A355" t="s">
        <v>192</v>
      </c>
      <c r="B355" t="s">
        <v>201</v>
      </c>
      <c r="C355">
        <v>1.7083333333333299</v>
      </c>
      <c r="D355">
        <v>0.28999999999999998</v>
      </c>
      <c r="E355">
        <v>1</v>
      </c>
    </row>
    <row r="356" spans="1:5" x14ac:dyDescent="0.25">
      <c r="A356" t="s">
        <v>32</v>
      </c>
      <c r="B356" t="s">
        <v>208</v>
      </c>
      <c r="C356">
        <v>1.3333333333333299</v>
      </c>
      <c r="D356">
        <v>1.1299999999999999</v>
      </c>
      <c r="E356">
        <v>0.64</v>
      </c>
    </row>
    <row r="357" spans="1:5" x14ac:dyDescent="0.25">
      <c r="A357" t="s">
        <v>32</v>
      </c>
      <c r="B357" t="s">
        <v>33</v>
      </c>
      <c r="C357">
        <v>1.3333333333333299</v>
      </c>
      <c r="D357">
        <v>1.5</v>
      </c>
      <c r="E357">
        <v>1.61</v>
      </c>
    </row>
    <row r="358" spans="1:5" x14ac:dyDescent="0.25">
      <c r="A358" t="s">
        <v>32</v>
      </c>
      <c r="B358" t="s">
        <v>362</v>
      </c>
      <c r="C358">
        <v>1.3333333333333299</v>
      </c>
      <c r="D358">
        <v>2.25</v>
      </c>
      <c r="E358">
        <v>0.64</v>
      </c>
    </row>
    <row r="359" spans="1:5" x14ac:dyDescent="0.25">
      <c r="A359" t="s">
        <v>32</v>
      </c>
      <c r="B359" t="s">
        <v>209</v>
      </c>
      <c r="C359">
        <v>1.3333333333333299</v>
      </c>
      <c r="D359">
        <v>3</v>
      </c>
      <c r="E359">
        <v>2.57</v>
      </c>
    </row>
    <row r="360" spans="1:5" x14ac:dyDescent="0.25">
      <c r="A360" t="s">
        <v>32</v>
      </c>
      <c r="B360" t="s">
        <v>198</v>
      </c>
      <c r="C360">
        <v>1.3333333333333299</v>
      </c>
      <c r="D360">
        <v>0.75</v>
      </c>
      <c r="E360">
        <v>0.32</v>
      </c>
    </row>
    <row r="361" spans="1:5" x14ac:dyDescent="0.25">
      <c r="A361" t="s">
        <v>32</v>
      </c>
      <c r="B361" t="s">
        <v>206</v>
      </c>
      <c r="C361">
        <v>1.3333333333333299</v>
      </c>
      <c r="D361">
        <v>1.5</v>
      </c>
      <c r="E361">
        <v>1.29</v>
      </c>
    </row>
    <row r="362" spans="1:5" x14ac:dyDescent="0.25">
      <c r="A362" t="s">
        <v>32</v>
      </c>
      <c r="B362" t="s">
        <v>34</v>
      </c>
      <c r="C362">
        <v>1.3333333333333299</v>
      </c>
      <c r="D362">
        <v>0</v>
      </c>
      <c r="E362">
        <v>1.93</v>
      </c>
    </row>
    <row r="363" spans="1:5" x14ac:dyDescent="0.25">
      <c r="A363" t="s">
        <v>32</v>
      </c>
      <c r="B363" t="s">
        <v>195</v>
      </c>
      <c r="C363">
        <v>1.3333333333333299</v>
      </c>
      <c r="D363">
        <v>0</v>
      </c>
      <c r="E363">
        <v>0.96</v>
      </c>
    </row>
    <row r="364" spans="1:5" x14ac:dyDescent="0.25">
      <c r="A364" t="s">
        <v>32</v>
      </c>
      <c r="B364" t="s">
        <v>210</v>
      </c>
      <c r="C364">
        <v>1.3333333333333299</v>
      </c>
      <c r="D364">
        <v>0.75</v>
      </c>
      <c r="E364">
        <v>0</v>
      </c>
    </row>
    <row r="365" spans="1:5" x14ac:dyDescent="0.25">
      <c r="A365" t="s">
        <v>32</v>
      </c>
      <c r="B365" t="s">
        <v>207</v>
      </c>
      <c r="C365">
        <v>1.3333333333333299</v>
      </c>
      <c r="D365">
        <v>0.38</v>
      </c>
      <c r="E365">
        <v>0.96</v>
      </c>
    </row>
    <row r="366" spans="1:5" x14ac:dyDescent="0.25">
      <c r="A366" t="s">
        <v>298</v>
      </c>
      <c r="B366" t="s">
        <v>299</v>
      </c>
      <c r="C366">
        <v>1.6666666666666701</v>
      </c>
      <c r="D366">
        <v>0.3</v>
      </c>
      <c r="E366">
        <v>1.88</v>
      </c>
    </row>
    <row r="367" spans="1:5" x14ac:dyDescent="0.25">
      <c r="A367" t="s">
        <v>298</v>
      </c>
      <c r="B367" t="s">
        <v>324</v>
      </c>
      <c r="C367">
        <v>1.6666666666666701</v>
      </c>
      <c r="D367">
        <v>0.8</v>
      </c>
      <c r="E367">
        <v>1.25</v>
      </c>
    </row>
    <row r="368" spans="1:5" x14ac:dyDescent="0.25">
      <c r="A368" t="s">
        <v>298</v>
      </c>
      <c r="B368" t="s">
        <v>325</v>
      </c>
      <c r="C368">
        <v>1.6666666666666701</v>
      </c>
      <c r="D368">
        <v>1.8</v>
      </c>
      <c r="E368">
        <v>1.1299999999999999</v>
      </c>
    </row>
    <row r="369" spans="1:5" x14ac:dyDescent="0.25">
      <c r="A369" t="s">
        <v>298</v>
      </c>
      <c r="B369" t="s">
        <v>331</v>
      </c>
      <c r="C369">
        <v>1.6666666666666701</v>
      </c>
      <c r="D369">
        <v>0.8</v>
      </c>
      <c r="E369">
        <v>0.75</v>
      </c>
    </row>
    <row r="370" spans="1:5" x14ac:dyDescent="0.25">
      <c r="A370" t="s">
        <v>298</v>
      </c>
      <c r="B370" t="s">
        <v>363</v>
      </c>
      <c r="C370">
        <v>1.6666666666666701</v>
      </c>
      <c r="D370">
        <v>1.2</v>
      </c>
      <c r="E370">
        <v>1.1299999999999999</v>
      </c>
    </row>
    <row r="371" spans="1:5" x14ac:dyDescent="0.25">
      <c r="A371" t="s">
        <v>298</v>
      </c>
      <c r="B371" t="s">
        <v>203</v>
      </c>
      <c r="C371">
        <v>1.6666666666666701</v>
      </c>
      <c r="D371">
        <v>1.2</v>
      </c>
      <c r="E371">
        <v>0.75</v>
      </c>
    </row>
    <row r="372" spans="1:5" x14ac:dyDescent="0.25">
      <c r="A372" t="s">
        <v>298</v>
      </c>
      <c r="B372" t="s">
        <v>330</v>
      </c>
      <c r="C372">
        <v>1.6666666666666701</v>
      </c>
      <c r="D372">
        <v>0.9</v>
      </c>
      <c r="E372">
        <v>1.88</v>
      </c>
    </row>
    <row r="373" spans="1:5" x14ac:dyDescent="0.25">
      <c r="A373" t="s">
        <v>298</v>
      </c>
      <c r="B373" t="s">
        <v>338</v>
      </c>
      <c r="C373">
        <v>1.6666666666666701</v>
      </c>
      <c r="D373">
        <v>1</v>
      </c>
      <c r="E373">
        <v>0.5</v>
      </c>
    </row>
    <row r="374" spans="1:5" x14ac:dyDescent="0.25">
      <c r="A374" t="s">
        <v>298</v>
      </c>
      <c r="B374" t="s">
        <v>358</v>
      </c>
      <c r="C374">
        <v>1.6666666666666701</v>
      </c>
      <c r="D374">
        <v>0.8</v>
      </c>
      <c r="E374">
        <v>1</v>
      </c>
    </row>
    <row r="375" spans="1:5" x14ac:dyDescent="0.25">
      <c r="A375" t="s">
        <v>298</v>
      </c>
      <c r="B375" t="s">
        <v>366</v>
      </c>
      <c r="C375">
        <v>1.6666666666666701</v>
      </c>
      <c r="D375">
        <v>1.5</v>
      </c>
      <c r="E375">
        <v>0</v>
      </c>
    </row>
    <row r="376" spans="1:5" x14ac:dyDescent="0.25">
      <c r="A376" t="s">
        <v>304</v>
      </c>
      <c r="B376" t="s">
        <v>305</v>
      </c>
      <c r="C376">
        <v>1.32</v>
      </c>
      <c r="D376">
        <v>1.01</v>
      </c>
      <c r="E376">
        <v>0.76</v>
      </c>
    </row>
    <row r="377" spans="1:5" x14ac:dyDescent="0.25">
      <c r="A377" t="s">
        <v>304</v>
      </c>
      <c r="B377" t="s">
        <v>310</v>
      </c>
      <c r="C377">
        <v>1.32</v>
      </c>
      <c r="D377">
        <v>1.1399999999999999</v>
      </c>
      <c r="E377">
        <v>1.1399999999999999</v>
      </c>
    </row>
    <row r="378" spans="1:5" x14ac:dyDescent="0.25">
      <c r="A378" t="s">
        <v>304</v>
      </c>
      <c r="B378" t="s">
        <v>335</v>
      </c>
      <c r="C378">
        <v>1.32</v>
      </c>
      <c r="D378">
        <v>1.26</v>
      </c>
      <c r="E378">
        <v>0.51</v>
      </c>
    </row>
    <row r="379" spans="1:5" x14ac:dyDescent="0.25">
      <c r="A379" t="s">
        <v>304</v>
      </c>
      <c r="B379" t="s">
        <v>459</v>
      </c>
      <c r="C379">
        <v>1.32</v>
      </c>
      <c r="D379">
        <v>1.1399999999999999</v>
      </c>
      <c r="E379">
        <v>0</v>
      </c>
    </row>
    <row r="380" spans="1:5" x14ac:dyDescent="0.25">
      <c r="A380" t="s">
        <v>304</v>
      </c>
      <c r="B380" t="s">
        <v>375</v>
      </c>
      <c r="C380">
        <v>1.32</v>
      </c>
      <c r="D380">
        <v>0.51</v>
      </c>
      <c r="E380">
        <v>1.52</v>
      </c>
    </row>
    <row r="381" spans="1:5" x14ac:dyDescent="0.25">
      <c r="A381" t="s">
        <v>304</v>
      </c>
      <c r="B381" t="s">
        <v>327</v>
      </c>
      <c r="C381">
        <v>1.32</v>
      </c>
      <c r="D381">
        <v>1.26</v>
      </c>
      <c r="E381">
        <v>1.52</v>
      </c>
    </row>
    <row r="382" spans="1:5" x14ac:dyDescent="0.25">
      <c r="A382" t="s">
        <v>304</v>
      </c>
      <c r="B382" t="s">
        <v>339</v>
      </c>
      <c r="C382">
        <v>1.32</v>
      </c>
      <c r="D382">
        <v>1.26</v>
      </c>
      <c r="E382">
        <v>0.76</v>
      </c>
    </row>
    <row r="383" spans="1:5" x14ac:dyDescent="0.25">
      <c r="A383" t="s">
        <v>304</v>
      </c>
      <c r="B383" t="s">
        <v>376</v>
      </c>
      <c r="C383">
        <v>1.32</v>
      </c>
      <c r="D383">
        <v>1.1399999999999999</v>
      </c>
      <c r="E383">
        <v>1.52</v>
      </c>
    </row>
    <row r="384" spans="1:5" x14ac:dyDescent="0.25">
      <c r="A384" t="s">
        <v>304</v>
      </c>
      <c r="B384" t="s">
        <v>378</v>
      </c>
      <c r="C384">
        <v>1.32</v>
      </c>
      <c r="D384">
        <v>0</v>
      </c>
      <c r="E384">
        <v>2.27</v>
      </c>
    </row>
    <row r="385" spans="1:5" x14ac:dyDescent="0.25">
      <c r="A385" t="s">
        <v>304</v>
      </c>
      <c r="B385" t="s">
        <v>332</v>
      </c>
      <c r="C385">
        <v>1.32</v>
      </c>
      <c r="D385">
        <v>1.1399999999999999</v>
      </c>
      <c r="E385">
        <v>0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6"/>
  <sheetViews>
    <sheetView zoomScale="80" zoomScaleNormal="80" workbookViewId="0">
      <selection activeCell="A2" sqref="A2:E386"/>
    </sheetView>
  </sheetViews>
  <sheetFormatPr defaultRowHeight="15" x14ac:dyDescent="0.25"/>
  <sheetData>
    <row r="1" spans="1:5" x14ac:dyDescent="0.25">
      <c r="A1" t="s">
        <v>297</v>
      </c>
      <c r="B1" t="s">
        <v>2</v>
      </c>
      <c r="C1" t="s">
        <v>6</v>
      </c>
      <c r="D1" t="s">
        <v>391</v>
      </c>
      <c r="E1" t="s">
        <v>5</v>
      </c>
    </row>
    <row r="2" spans="1:5" x14ac:dyDescent="0.25">
      <c r="A2" t="s">
        <v>61</v>
      </c>
      <c r="B2" t="s">
        <v>288</v>
      </c>
      <c r="C2">
        <v>1.06666666666667</v>
      </c>
      <c r="D2">
        <v>0</v>
      </c>
      <c r="E2">
        <v>1.98</v>
      </c>
    </row>
    <row r="3" spans="1:5" x14ac:dyDescent="0.25">
      <c r="A3" t="s">
        <v>61</v>
      </c>
      <c r="B3" t="s">
        <v>64</v>
      </c>
      <c r="C3">
        <v>1.06666666666667</v>
      </c>
      <c r="D3">
        <v>0.56999999999999995</v>
      </c>
      <c r="E3">
        <v>1.7</v>
      </c>
    </row>
    <row r="4" spans="1:5" x14ac:dyDescent="0.25">
      <c r="A4" t="s">
        <v>61</v>
      </c>
      <c r="B4" t="s">
        <v>65</v>
      </c>
      <c r="C4">
        <v>1.06666666666667</v>
      </c>
      <c r="D4">
        <v>1.1299999999999999</v>
      </c>
      <c r="E4">
        <v>0.56999999999999995</v>
      </c>
    </row>
    <row r="5" spans="1:5" x14ac:dyDescent="0.25">
      <c r="A5" t="s">
        <v>61</v>
      </c>
      <c r="B5" t="s">
        <v>242</v>
      </c>
      <c r="C5">
        <v>1.06666666666667</v>
      </c>
      <c r="D5">
        <v>0.56999999999999995</v>
      </c>
      <c r="E5">
        <v>1.42</v>
      </c>
    </row>
    <row r="6" spans="1:5" x14ac:dyDescent="0.25">
      <c r="A6" t="s">
        <v>61</v>
      </c>
      <c r="B6" t="s">
        <v>71</v>
      </c>
      <c r="C6">
        <v>1.06666666666667</v>
      </c>
      <c r="D6">
        <v>0.85</v>
      </c>
      <c r="E6">
        <v>1.42</v>
      </c>
    </row>
    <row r="7" spans="1:5" x14ac:dyDescent="0.25">
      <c r="A7" t="s">
        <v>61</v>
      </c>
      <c r="B7" t="s">
        <v>62</v>
      </c>
      <c r="C7">
        <v>1.06666666666667</v>
      </c>
      <c r="D7">
        <v>0</v>
      </c>
      <c r="E7">
        <v>0.56999999999999995</v>
      </c>
    </row>
    <row r="8" spans="1:5" x14ac:dyDescent="0.25">
      <c r="A8" t="s">
        <v>61</v>
      </c>
      <c r="B8" t="s">
        <v>311</v>
      </c>
      <c r="C8">
        <v>1.06666666666667</v>
      </c>
      <c r="D8">
        <v>1.1299999999999999</v>
      </c>
      <c r="E8">
        <v>1.7</v>
      </c>
    </row>
    <row r="9" spans="1:5" x14ac:dyDescent="0.25">
      <c r="A9" t="s">
        <v>61</v>
      </c>
      <c r="B9" t="s">
        <v>239</v>
      </c>
      <c r="C9">
        <v>1.06666666666667</v>
      </c>
      <c r="D9">
        <v>1.7</v>
      </c>
      <c r="E9">
        <v>0</v>
      </c>
    </row>
    <row r="10" spans="1:5" x14ac:dyDescent="0.25">
      <c r="A10" t="s">
        <v>61</v>
      </c>
      <c r="B10" t="s">
        <v>66</v>
      </c>
      <c r="C10">
        <v>1.06666666666667</v>
      </c>
      <c r="D10">
        <v>2.2599999999999998</v>
      </c>
      <c r="E10">
        <v>1.1299999999999999</v>
      </c>
    </row>
    <row r="11" spans="1:5" x14ac:dyDescent="0.25">
      <c r="A11" t="s">
        <v>61</v>
      </c>
      <c r="B11" t="s">
        <v>241</v>
      </c>
      <c r="C11">
        <v>1.06666666666667</v>
      </c>
      <c r="D11">
        <v>0</v>
      </c>
      <c r="E11">
        <v>0.56999999999999995</v>
      </c>
    </row>
    <row r="12" spans="1:5" x14ac:dyDescent="0.25">
      <c r="A12" t="s">
        <v>61</v>
      </c>
      <c r="B12" t="s">
        <v>67</v>
      </c>
      <c r="C12">
        <v>1.06666666666667</v>
      </c>
      <c r="D12">
        <v>0</v>
      </c>
      <c r="E12">
        <v>1.1299999999999999</v>
      </c>
    </row>
    <row r="13" spans="1:5" x14ac:dyDescent="0.25">
      <c r="A13" t="s">
        <v>61</v>
      </c>
      <c r="B13" t="s">
        <v>289</v>
      </c>
      <c r="C13">
        <v>1.06666666666667</v>
      </c>
      <c r="D13">
        <v>0</v>
      </c>
      <c r="E13">
        <v>1.1299999999999999</v>
      </c>
    </row>
    <row r="14" spans="1:5" x14ac:dyDescent="0.25">
      <c r="A14" t="s">
        <v>61</v>
      </c>
      <c r="B14" t="s">
        <v>318</v>
      </c>
      <c r="C14">
        <v>1.06666666666667</v>
      </c>
      <c r="D14">
        <v>0.28000000000000003</v>
      </c>
      <c r="E14">
        <v>0.28000000000000003</v>
      </c>
    </row>
    <row r="15" spans="1:5" x14ac:dyDescent="0.25">
      <c r="A15" t="s">
        <v>61</v>
      </c>
      <c r="B15" t="s">
        <v>337</v>
      </c>
      <c r="C15">
        <v>1.06666666666667</v>
      </c>
      <c r="D15">
        <v>1.1299999999999999</v>
      </c>
      <c r="E15">
        <v>0.56999999999999995</v>
      </c>
    </row>
    <row r="16" spans="1:5" x14ac:dyDescent="0.25">
      <c r="A16" t="s">
        <v>61</v>
      </c>
      <c r="B16" t="s">
        <v>82</v>
      </c>
      <c r="C16">
        <v>1.06666666666667</v>
      </c>
      <c r="D16">
        <v>0</v>
      </c>
      <c r="E16">
        <v>2.83</v>
      </c>
    </row>
    <row r="17" spans="1:5" x14ac:dyDescent="0.25">
      <c r="A17" t="s">
        <v>61</v>
      </c>
      <c r="B17" t="s">
        <v>87</v>
      </c>
      <c r="C17">
        <v>1.06666666666667</v>
      </c>
      <c r="D17">
        <v>0</v>
      </c>
      <c r="E17">
        <v>0.85</v>
      </c>
    </row>
    <row r="18" spans="1:5" x14ac:dyDescent="0.25">
      <c r="A18" t="s">
        <v>61</v>
      </c>
      <c r="B18" t="s">
        <v>240</v>
      </c>
      <c r="C18">
        <v>1.06666666666667</v>
      </c>
      <c r="D18">
        <v>0.56999999999999995</v>
      </c>
      <c r="E18">
        <v>0.28000000000000003</v>
      </c>
    </row>
    <row r="19" spans="1:5" x14ac:dyDescent="0.25">
      <c r="A19" t="s">
        <v>61</v>
      </c>
      <c r="B19" t="s">
        <v>238</v>
      </c>
      <c r="C19">
        <v>1.06666666666667</v>
      </c>
      <c r="D19">
        <v>0.56999999999999995</v>
      </c>
      <c r="E19">
        <v>0</v>
      </c>
    </row>
    <row r="20" spans="1:5" x14ac:dyDescent="0.25">
      <c r="A20" t="s">
        <v>61</v>
      </c>
      <c r="B20" t="s">
        <v>69</v>
      </c>
      <c r="C20">
        <v>1.06666666666667</v>
      </c>
      <c r="D20">
        <v>0.85</v>
      </c>
      <c r="E20">
        <v>0.28000000000000003</v>
      </c>
    </row>
    <row r="21" spans="1:5" x14ac:dyDescent="0.25">
      <c r="A21" t="s">
        <v>61</v>
      </c>
      <c r="B21" t="s">
        <v>70</v>
      </c>
      <c r="C21">
        <v>1.06666666666667</v>
      </c>
      <c r="D21">
        <v>0.85</v>
      </c>
      <c r="E21">
        <v>1.42</v>
      </c>
    </row>
    <row r="22" spans="1:5" x14ac:dyDescent="0.25">
      <c r="A22" t="s">
        <v>72</v>
      </c>
      <c r="B22" t="s">
        <v>63</v>
      </c>
      <c r="C22">
        <v>1.3</v>
      </c>
      <c r="D22">
        <v>1.28</v>
      </c>
      <c r="E22">
        <v>0.77</v>
      </c>
    </row>
    <row r="23" spans="1:5" x14ac:dyDescent="0.25">
      <c r="A23" t="s">
        <v>72</v>
      </c>
      <c r="B23" t="s">
        <v>90</v>
      </c>
      <c r="C23">
        <v>1.3</v>
      </c>
      <c r="D23">
        <v>0.77</v>
      </c>
      <c r="E23">
        <v>1.28</v>
      </c>
    </row>
    <row r="24" spans="1:5" x14ac:dyDescent="0.25">
      <c r="A24" t="s">
        <v>72</v>
      </c>
      <c r="B24" t="s">
        <v>103</v>
      </c>
      <c r="C24">
        <v>1.3</v>
      </c>
      <c r="D24">
        <v>1.03</v>
      </c>
      <c r="E24">
        <v>1.28</v>
      </c>
    </row>
    <row r="25" spans="1:5" x14ac:dyDescent="0.25">
      <c r="A25" t="s">
        <v>72</v>
      </c>
      <c r="B25" t="s">
        <v>89</v>
      </c>
      <c r="C25">
        <v>1.3</v>
      </c>
      <c r="D25">
        <v>1.1499999999999999</v>
      </c>
      <c r="E25">
        <v>1.1499999999999999</v>
      </c>
    </row>
    <row r="26" spans="1:5" x14ac:dyDescent="0.25">
      <c r="A26" t="s">
        <v>72</v>
      </c>
      <c r="B26" t="s">
        <v>88</v>
      </c>
      <c r="C26">
        <v>1.3</v>
      </c>
      <c r="D26">
        <v>1.1499999999999999</v>
      </c>
      <c r="E26">
        <v>0.77</v>
      </c>
    </row>
    <row r="27" spans="1:5" x14ac:dyDescent="0.25">
      <c r="A27" t="s">
        <v>72</v>
      </c>
      <c r="B27" t="s">
        <v>106</v>
      </c>
      <c r="C27">
        <v>1.3</v>
      </c>
      <c r="D27">
        <v>0</v>
      </c>
      <c r="E27">
        <v>1.54</v>
      </c>
    </row>
    <row r="28" spans="1:5" x14ac:dyDescent="0.25">
      <c r="A28" t="s">
        <v>72</v>
      </c>
      <c r="B28" t="s">
        <v>102</v>
      </c>
      <c r="C28">
        <v>1.3</v>
      </c>
      <c r="D28">
        <v>1.54</v>
      </c>
      <c r="E28">
        <v>1.1499999999999999</v>
      </c>
    </row>
    <row r="29" spans="1:5" x14ac:dyDescent="0.25">
      <c r="A29" t="s">
        <v>72</v>
      </c>
      <c r="B29" t="s">
        <v>86</v>
      </c>
      <c r="C29">
        <v>1.3</v>
      </c>
      <c r="D29">
        <v>0.77</v>
      </c>
      <c r="E29">
        <v>1.54</v>
      </c>
    </row>
    <row r="30" spans="1:5" x14ac:dyDescent="0.25">
      <c r="A30" t="s">
        <v>72</v>
      </c>
      <c r="B30" t="s">
        <v>367</v>
      </c>
      <c r="C30">
        <v>1.3</v>
      </c>
      <c r="D30">
        <v>0.77</v>
      </c>
      <c r="E30">
        <v>2.31</v>
      </c>
    </row>
    <row r="31" spans="1:5" x14ac:dyDescent="0.25">
      <c r="A31" t="s">
        <v>72</v>
      </c>
      <c r="B31" t="s">
        <v>74</v>
      </c>
      <c r="C31">
        <v>1.3</v>
      </c>
      <c r="D31">
        <v>1.79</v>
      </c>
      <c r="E31">
        <v>0.26</v>
      </c>
    </row>
    <row r="32" spans="1:5" x14ac:dyDescent="0.25">
      <c r="A32" t="s">
        <v>72</v>
      </c>
      <c r="B32" t="s">
        <v>73</v>
      </c>
      <c r="C32">
        <v>1.3</v>
      </c>
      <c r="D32">
        <v>0.38</v>
      </c>
      <c r="E32">
        <v>0.38</v>
      </c>
    </row>
    <row r="33" spans="1:5" x14ac:dyDescent="0.25">
      <c r="A33" t="s">
        <v>72</v>
      </c>
      <c r="B33" t="s">
        <v>85</v>
      </c>
      <c r="C33">
        <v>1.3</v>
      </c>
      <c r="D33">
        <v>0.51</v>
      </c>
      <c r="E33">
        <v>1.03</v>
      </c>
    </row>
    <row r="34" spans="1:5" x14ac:dyDescent="0.25">
      <c r="A34" t="s">
        <v>72</v>
      </c>
      <c r="B34" t="s">
        <v>83</v>
      </c>
      <c r="C34">
        <v>1.3</v>
      </c>
      <c r="D34">
        <v>0.77</v>
      </c>
      <c r="E34">
        <v>0.77</v>
      </c>
    </row>
    <row r="35" spans="1:5" x14ac:dyDescent="0.25">
      <c r="A35" t="s">
        <v>72</v>
      </c>
      <c r="B35" t="s">
        <v>326</v>
      </c>
      <c r="C35">
        <v>1.3</v>
      </c>
      <c r="D35">
        <v>0.26</v>
      </c>
      <c r="E35">
        <v>0.77</v>
      </c>
    </row>
    <row r="36" spans="1:5" x14ac:dyDescent="0.25">
      <c r="A36" t="s">
        <v>72</v>
      </c>
      <c r="B36" t="s">
        <v>76</v>
      </c>
      <c r="C36">
        <v>1.3</v>
      </c>
      <c r="D36">
        <v>0.77</v>
      </c>
      <c r="E36">
        <v>1.03</v>
      </c>
    </row>
    <row r="37" spans="1:5" x14ac:dyDescent="0.25">
      <c r="A37" t="s">
        <v>72</v>
      </c>
      <c r="B37" t="s">
        <v>81</v>
      </c>
      <c r="C37">
        <v>1.3</v>
      </c>
      <c r="D37">
        <v>1.54</v>
      </c>
      <c r="E37">
        <v>0.77</v>
      </c>
    </row>
    <row r="38" spans="1:5" x14ac:dyDescent="0.25">
      <c r="A38" t="s">
        <v>72</v>
      </c>
      <c r="B38" t="s">
        <v>68</v>
      </c>
      <c r="C38">
        <v>1.3</v>
      </c>
      <c r="D38">
        <v>2.69</v>
      </c>
      <c r="E38">
        <v>0.77</v>
      </c>
    </row>
    <row r="39" spans="1:5" x14ac:dyDescent="0.25">
      <c r="A39" t="s">
        <v>72</v>
      </c>
      <c r="B39" t="s">
        <v>365</v>
      </c>
      <c r="C39">
        <v>1.3</v>
      </c>
      <c r="D39">
        <v>2.31</v>
      </c>
      <c r="E39">
        <v>0.77</v>
      </c>
    </row>
    <row r="40" spans="1:5" x14ac:dyDescent="0.25">
      <c r="A40" t="s">
        <v>72</v>
      </c>
      <c r="B40" t="s">
        <v>79</v>
      </c>
      <c r="C40">
        <v>1.3</v>
      </c>
      <c r="D40">
        <v>1.54</v>
      </c>
      <c r="E40">
        <v>1.28</v>
      </c>
    </row>
    <row r="41" spans="1:5" x14ac:dyDescent="0.25">
      <c r="A41" t="s">
        <v>72</v>
      </c>
      <c r="B41" t="s">
        <v>75</v>
      </c>
      <c r="C41">
        <v>1.3</v>
      </c>
      <c r="D41">
        <v>1.03</v>
      </c>
      <c r="E41">
        <v>0.77</v>
      </c>
    </row>
    <row r="42" spans="1:5" x14ac:dyDescent="0.25">
      <c r="A42" t="s">
        <v>72</v>
      </c>
      <c r="B42" t="s">
        <v>77</v>
      </c>
      <c r="C42">
        <v>1.3</v>
      </c>
      <c r="D42">
        <v>1.03</v>
      </c>
      <c r="E42">
        <v>0.26</v>
      </c>
    </row>
    <row r="43" spans="1:5" x14ac:dyDescent="0.25">
      <c r="A43" t="s">
        <v>72</v>
      </c>
      <c r="B43" t="s">
        <v>80</v>
      </c>
      <c r="C43">
        <v>1.3</v>
      </c>
      <c r="D43">
        <v>0.38</v>
      </c>
      <c r="E43">
        <v>1.1499999999999999</v>
      </c>
    </row>
    <row r="44" spans="1:5" x14ac:dyDescent="0.25">
      <c r="A44" t="s">
        <v>72</v>
      </c>
      <c r="B44" t="s">
        <v>78</v>
      </c>
      <c r="C44">
        <v>1.3</v>
      </c>
      <c r="D44">
        <v>1.1499999999999999</v>
      </c>
      <c r="E44">
        <v>1.1499999999999999</v>
      </c>
    </row>
    <row r="45" spans="1:5" x14ac:dyDescent="0.25">
      <c r="A45" t="s">
        <v>72</v>
      </c>
      <c r="B45" t="s">
        <v>237</v>
      </c>
      <c r="C45">
        <v>1.3</v>
      </c>
      <c r="D45">
        <v>0</v>
      </c>
      <c r="E45">
        <v>1.03</v>
      </c>
    </row>
    <row r="46" spans="1:5" x14ac:dyDescent="0.25">
      <c r="A46" t="s">
        <v>91</v>
      </c>
      <c r="B46" t="s">
        <v>107</v>
      </c>
      <c r="C46">
        <v>0.875</v>
      </c>
      <c r="D46">
        <v>1.45</v>
      </c>
      <c r="E46">
        <v>1.45</v>
      </c>
    </row>
    <row r="47" spans="1:5" x14ac:dyDescent="0.25">
      <c r="A47" t="s">
        <v>91</v>
      </c>
      <c r="B47" t="s">
        <v>105</v>
      </c>
      <c r="C47">
        <v>0.875</v>
      </c>
      <c r="D47">
        <v>0.73</v>
      </c>
      <c r="E47">
        <v>1.45</v>
      </c>
    </row>
    <row r="48" spans="1:5" x14ac:dyDescent="0.25">
      <c r="A48" t="s">
        <v>91</v>
      </c>
      <c r="B48" t="s">
        <v>118</v>
      </c>
      <c r="C48">
        <v>0.875</v>
      </c>
      <c r="D48">
        <v>0.97</v>
      </c>
      <c r="E48">
        <v>1.21</v>
      </c>
    </row>
    <row r="49" spans="1:5" x14ac:dyDescent="0.25">
      <c r="A49" t="s">
        <v>91</v>
      </c>
      <c r="B49" t="s">
        <v>92</v>
      </c>
      <c r="C49">
        <v>0.875</v>
      </c>
      <c r="D49">
        <v>0.97</v>
      </c>
      <c r="E49">
        <v>0.97</v>
      </c>
    </row>
    <row r="50" spans="1:5" x14ac:dyDescent="0.25">
      <c r="A50" t="s">
        <v>91</v>
      </c>
      <c r="B50" t="s">
        <v>101</v>
      </c>
      <c r="C50">
        <v>0.875</v>
      </c>
      <c r="D50">
        <v>0.24</v>
      </c>
      <c r="E50">
        <v>0.24</v>
      </c>
    </row>
    <row r="51" spans="1:5" x14ac:dyDescent="0.25">
      <c r="A51" t="s">
        <v>91</v>
      </c>
      <c r="B51" t="s">
        <v>351</v>
      </c>
      <c r="C51">
        <v>0.875</v>
      </c>
      <c r="D51">
        <v>0.48</v>
      </c>
      <c r="E51">
        <v>1.21</v>
      </c>
    </row>
    <row r="52" spans="1:5" x14ac:dyDescent="0.25">
      <c r="A52" t="s">
        <v>91</v>
      </c>
      <c r="B52" t="s">
        <v>129</v>
      </c>
      <c r="C52">
        <v>0.875</v>
      </c>
      <c r="D52">
        <v>1.0900000000000001</v>
      </c>
      <c r="E52">
        <v>1.45</v>
      </c>
    </row>
    <row r="53" spans="1:5" x14ac:dyDescent="0.25">
      <c r="A53" t="s">
        <v>91</v>
      </c>
      <c r="B53" t="s">
        <v>108</v>
      </c>
      <c r="C53">
        <v>0.875</v>
      </c>
      <c r="D53">
        <v>1.0900000000000001</v>
      </c>
      <c r="E53">
        <v>0.73</v>
      </c>
    </row>
    <row r="54" spans="1:5" x14ac:dyDescent="0.25">
      <c r="A54" t="s">
        <v>91</v>
      </c>
      <c r="B54" t="s">
        <v>98</v>
      </c>
      <c r="C54">
        <v>0.875</v>
      </c>
      <c r="D54">
        <v>0.24</v>
      </c>
      <c r="E54">
        <v>0.73</v>
      </c>
    </row>
    <row r="55" spans="1:5" x14ac:dyDescent="0.25">
      <c r="A55" t="s">
        <v>91</v>
      </c>
      <c r="B55" t="s">
        <v>111</v>
      </c>
      <c r="C55">
        <v>0.875</v>
      </c>
      <c r="D55">
        <v>1.0900000000000001</v>
      </c>
      <c r="E55">
        <v>0.73</v>
      </c>
    </row>
    <row r="56" spans="1:5" x14ac:dyDescent="0.25">
      <c r="A56" t="s">
        <v>91</v>
      </c>
      <c r="B56" t="s">
        <v>94</v>
      </c>
      <c r="C56">
        <v>0.875</v>
      </c>
      <c r="D56">
        <v>0.48</v>
      </c>
      <c r="E56">
        <v>0.97</v>
      </c>
    </row>
    <row r="57" spans="1:5" x14ac:dyDescent="0.25">
      <c r="A57" t="s">
        <v>91</v>
      </c>
      <c r="B57" t="s">
        <v>370</v>
      </c>
      <c r="C57">
        <v>0.875</v>
      </c>
      <c r="D57">
        <v>0.48</v>
      </c>
      <c r="E57">
        <v>0.24</v>
      </c>
    </row>
    <row r="58" spans="1:5" x14ac:dyDescent="0.25">
      <c r="A58" t="s">
        <v>91</v>
      </c>
      <c r="B58" t="s">
        <v>122</v>
      </c>
      <c r="C58">
        <v>0.875</v>
      </c>
      <c r="D58">
        <v>0.73</v>
      </c>
      <c r="E58">
        <v>1.0900000000000001</v>
      </c>
    </row>
    <row r="59" spans="1:5" x14ac:dyDescent="0.25">
      <c r="A59" t="s">
        <v>91</v>
      </c>
      <c r="B59" t="s">
        <v>117</v>
      </c>
      <c r="C59">
        <v>0.875</v>
      </c>
      <c r="D59">
        <v>0.97</v>
      </c>
      <c r="E59">
        <v>0.97</v>
      </c>
    </row>
    <row r="60" spans="1:5" x14ac:dyDescent="0.25">
      <c r="A60" t="s">
        <v>91</v>
      </c>
      <c r="B60" t="s">
        <v>99</v>
      </c>
      <c r="C60">
        <v>0.875</v>
      </c>
      <c r="D60">
        <v>0.73</v>
      </c>
      <c r="E60">
        <v>1.45</v>
      </c>
    </row>
    <row r="61" spans="1:5" x14ac:dyDescent="0.25">
      <c r="A61" t="s">
        <v>91</v>
      </c>
      <c r="B61" t="s">
        <v>389</v>
      </c>
      <c r="C61">
        <v>0.875</v>
      </c>
      <c r="D61">
        <v>1.21</v>
      </c>
      <c r="E61">
        <v>1.21</v>
      </c>
    </row>
    <row r="62" spans="1:5" x14ac:dyDescent="0.25">
      <c r="A62" t="s">
        <v>91</v>
      </c>
      <c r="B62" t="s">
        <v>100</v>
      </c>
      <c r="C62">
        <v>0.875</v>
      </c>
      <c r="D62">
        <v>0.48</v>
      </c>
      <c r="E62">
        <v>0.97</v>
      </c>
    </row>
    <row r="63" spans="1:5" x14ac:dyDescent="0.25">
      <c r="A63" t="s">
        <v>91</v>
      </c>
      <c r="B63" t="s">
        <v>93</v>
      </c>
      <c r="C63">
        <v>0.875</v>
      </c>
      <c r="D63">
        <v>0.73</v>
      </c>
      <c r="E63">
        <v>0.73</v>
      </c>
    </row>
    <row r="64" spans="1:5" x14ac:dyDescent="0.25">
      <c r="A64" t="s">
        <v>91</v>
      </c>
      <c r="B64" t="s">
        <v>371</v>
      </c>
      <c r="C64">
        <v>0.875</v>
      </c>
      <c r="D64">
        <v>0</v>
      </c>
      <c r="E64">
        <v>0.97</v>
      </c>
    </row>
    <row r="65" spans="1:5" x14ac:dyDescent="0.25">
      <c r="A65" t="s">
        <v>91</v>
      </c>
      <c r="B65" t="s">
        <v>97</v>
      </c>
      <c r="C65">
        <v>0.875</v>
      </c>
      <c r="D65">
        <v>0.73</v>
      </c>
      <c r="E65">
        <v>1.45</v>
      </c>
    </row>
    <row r="66" spans="1:5" x14ac:dyDescent="0.25">
      <c r="A66" t="s">
        <v>91</v>
      </c>
      <c r="B66" t="s">
        <v>95</v>
      </c>
      <c r="C66">
        <v>0.875</v>
      </c>
      <c r="D66">
        <v>0.48</v>
      </c>
      <c r="E66">
        <v>0.97</v>
      </c>
    </row>
    <row r="67" spans="1:5" x14ac:dyDescent="0.25">
      <c r="A67" t="s">
        <v>91</v>
      </c>
      <c r="B67" t="s">
        <v>109</v>
      </c>
      <c r="C67">
        <v>0.875</v>
      </c>
      <c r="D67">
        <v>0</v>
      </c>
      <c r="E67">
        <v>1.21</v>
      </c>
    </row>
    <row r="68" spans="1:5" x14ac:dyDescent="0.25">
      <c r="A68" t="s">
        <v>91</v>
      </c>
      <c r="B68" t="s">
        <v>113</v>
      </c>
      <c r="C68">
        <v>0.875</v>
      </c>
      <c r="D68">
        <v>0</v>
      </c>
      <c r="E68">
        <v>1.21</v>
      </c>
    </row>
    <row r="69" spans="1:5" x14ac:dyDescent="0.25">
      <c r="A69" t="s">
        <v>91</v>
      </c>
      <c r="B69" t="s">
        <v>84</v>
      </c>
      <c r="C69">
        <v>0.875</v>
      </c>
      <c r="D69">
        <v>0.36</v>
      </c>
      <c r="E69">
        <v>0.36</v>
      </c>
    </row>
    <row r="70" spans="1:5" x14ac:dyDescent="0.25">
      <c r="A70" t="s">
        <v>114</v>
      </c>
      <c r="B70" t="s">
        <v>121</v>
      </c>
      <c r="C70">
        <v>1.01470588235294</v>
      </c>
      <c r="D70">
        <v>0.82</v>
      </c>
      <c r="E70">
        <v>0.55000000000000004</v>
      </c>
    </row>
    <row r="71" spans="1:5" x14ac:dyDescent="0.25">
      <c r="A71" t="s">
        <v>114</v>
      </c>
      <c r="B71" t="s">
        <v>119</v>
      </c>
      <c r="C71">
        <v>1.01470588235294</v>
      </c>
      <c r="D71">
        <v>0.82</v>
      </c>
      <c r="E71">
        <v>1.0900000000000001</v>
      </c>
    </row>
    <row r="72" spans="1:5" x14ac:dyDescent="0.25">
      <c r="A72" t="s">
        <v>114</v>
      </c>
      <c r="B72" t="s">
        <v>379</v>
      </c>
      <c r="C72">
        <v>1.01470588235294</v>
      </c>
    </row>
    <row r="73" spans="1:5" x14ac:dyDescent="0.25">
      <c r="A73" t="s">
        <v>114</v>
      </c>
      <c r="B73" t="s">
        <v>110</v>
      </c>
      <c r="C73">
        <v>1.01470588235294</v>
      </c>
      <c r="D73">
        <v>2.1800000000000002</v>
      </c>
      <c r="E73">
        <v>1.64</v>
      </c>
    </row>
    <row r="74" spans="1:5" x14ac:dyDescent="0.25">
      <c r="A74" t="s">
        <v>114</v>
      </c>
      <c r="B74" t="s">
        <v>120</v>
      </c>
      <c r="C74">
        <v>1.01470588235294</v>
      </c>
      <c r="D74">
        <v>0.82</v>
      </c>
      <c r="E74">
        <v>2.1800000000000002</v>
      </c>
    </row>
    <row r="75" spans="1:5" x14ac:dyDescent="0.25">
      <c r="A75" t="s">
        <v>114</v>
      </c>
      <c r="B75" t="s">
        <v>96</v>
      </c>
      <c r="C75">
        <v>1.01470588235294</v>
      </c>
      <c r="D75">
        <v>0.82</v>
      </c>
      <c r="E75">
        <v>1.91</v>
      </c>
    </row>
    <row r="76" spans="1:5" x14ac:dyDescent="0.25">
      <c r="A76" t="s">
        <v>114</v>
      </c>
      <c r="B76" t="s">
        <v>124</v>
      </c>
      <c r="C76">
        <v>1.01470588235294</v>
      </c>
      <c r="D76">
        <v>0.82</v>
      </c>
      <c r="E76">
        <v>0.55000000000000004</v>
      </c>
    </row>
    <row r="77" spans="1:5" x14ac:dyDescent="0.25">
      <c r="A77" t="s">
        <v>114</v>
      </c>
      <c r="B77" t="s">
        <v>130</v>
      </c>
      <c r="C77">
        <v>1.01470588235294</v>
      </c>
    </row>
    <row r="78" spans="1:5" x14ac:dyDescent="0.25">
      <c r="A78" t="s">
        <v>114</v>
      </c>
      <c r="B78" t="s">
        <v>128</v>
      </c>
      <c r="C78">
        <v>1.01470588235294</v>
      </c>
      <c r="D78">
        <v>1.0900000000000001</v>
      </c>
      <c r="E78">
        <v>1.0900000000000001</v>
      </c>
    </row>
    <row r="79" spans="1:5" x14ac:dyDescent="0.25">
      <c r="A79" t="s">
        <v>114</v>
      </c>
      <c r="B79" t="s">
        <v>112</v>
      </c>
      <c r="C79">
        <v>1.01470588235294</v>
      </c>
      <c r="D79">
        <v>1.37</v>
      </c>
      <c r="E79">
        <v>0.55000000000000004</v>
      </c>
    </row>
    <row r="80" spans="1:5" x14ac:dyDescent="0.25">
      <c r="A80" t="s">
        <v>114</v>
      </c>
      <c r="B80" t="s">
        <v>115</v>
      </c>
      <c r="C80">
        <v>1.01470588235294</v>
      </c>
      <c r="D80">
        <v>1.0900000000000001</v>
      </c>
      <c r="E80">
        <v>0.82</v>
      </c>
    </row>
    <row r="81" spans="1:5" x14ac:dyDescent="0.25">
      <c r="A81" t="s">
        <v>114</v>
      </c>
      <c r="B81" t="s">
        <v>134</v>
      </c>
      <c r="C81">
        <v>1.01470588235294</v>
      </c>
      <c r="D81">
        <v>0.27</v>
      </c>
      <c r="E81">
        <v>1.0900000000000001</v>
      </c>
    </row>
    <row r="82" spans="1:5" x14ac:dyDescent="0.25">
      <c r="A82" t="s">
        <v>114</v>
      </c>
      <c r="B82" t="s">
        <v>345</v>
      </c>
      <c r="C82">
        <v>1.01470588235294</v>
      </c>
      <c r="D82">
        <v>0.82</v>
      </c>
      <c r="E82">
        <v>1.64</v>
      </c>
    </row>
    <row r="83" spans="1:5" x14ac:dyDescent="0.25">
      <c r="A83" t="s">
        <v>114</v>
      </c>
      <c r="B83" t="s">
        <v>135</v>
      </c>
      <c r="C83">
        <v>1.01470588235294</v>
      </c>
      <c r="D83">
        <v>0.82</v>
      </c>
      <c r="E83">
        <v>1.0900000000000001</v>
      </c>
    </row>
    <row r="84" spans="1:5" x14ac:dyDescent="0.25">
      <c r="A84" t="s">
        <v>114</v>
      </c>
      <c r="B84" t="s">
        <v>132</v>
      </c>
      <c r="C84">
        <v>1.01470588235294</v>
      </c>
      <c r="D84">
        <v>0.82</v>
      </c>
      <c r="E84">
        <v>1.37</v>
      </c>
    </row>
    <row r="85" spans="1:5" x14ac:dyDescent="0.25">
      <c r="A85" t="s">
        <v>114</v>
      </c>
      <c r="B85" t="s">
        <v>104</v>
      </c>
      <c r="C85">
        <v>1.01470588235294</v>
      </c>
      <c r="D85">
        <v>0.41</v>
      </c>
      <c r="E85">
        <v>0</v>
      </c>
    </row>
    <row r="86" spans="1:5" x14ac:dyDescent="0.25">
      <c r="A86" t="s">
        <v>114</v>
      </c>
      <c r="B86" t="s">
        <v>127</v>
      </c>
      <c r="C86">
        <v>1.01470588235294</v>
      </c>
      <c r="D86">
        <v>0.27</v>
      </c>
      <c r="E86">
        <v>1.0900000000000001</v>
      </c>
    </row>
    <row r="87" spans="1:5" x14ac:dyDescent="0.25">
      <c r="A87" t="s">
        <v>114</v>
      </c>
      <c r="B87" t="s">
        <v>133</v>
      </c>
      <c r="C87">
        <v>1.01470588235294</v>
      </c>
      <c r="D87">
        <v>0</v>
      </c>
      <c r="E87">
        <v>0.27</v>
      </c>
    </row>
    <row r="88" spans="1:5" x14ac:dyDescent="0.25">
      <c r="A88" t="s">
        <v>114</v>
      </c>
      <c r="B88" t="s">
        <v>116</v>
      </c>
      <c r="C88">
        <v>1.01470588235294</v>
      </c>
      <c r="D88">
        <v>0.27</v>
      </c>
      <c r="E88">
        <v>0.82</v>
      </c>
    </row>
    <row r="89" spans="1:5" x14ac:dyDescent="0.25">
      <c r="A89" t="s">
        <v>114</v>
      </c>
      <c r="B89" t="s">
        <v>320</v>
      </c>
      <c r="C89">
        <v>1.01470588235294</v>
      </c>
      <c r="D89">
        <v>0.82</v>
      </c>
      <c r="E89">
        <v>0.82</v>
      </c>
    </row>
    <row r="90" spans="1:5" x14ac:dyDescent="0.25">
      <c r="A90" t="s">
        <v>114</v>
      </c>
      <c r="B90" t="s">
        <v>123</v>
      </c>
      <c r="C90">
        <v>1.01470588235294</v>
      </c>
      <c r="D90">
        <v>1.37</v>
      </c>
      <c r="E90">
        <v>0.55000000000000004</v>
      </c>
    </row>
    <row r="91" spans="1:5" x14ac:dyDescent="0.25">
      <c r="A91" t="s">
        <v>114</v>
      </c>
      <c r="B91" t="s">
        <v>356</v>
      </c>
      <c r="C91">
        <v>1.01470588235294</v>
      </c>
      <c r="D91">
        <v>0.41</v>
      </c>
      <c r="E91">
        <v>0.82</v>
      </c>
    </row>
    <row r="92" spans="1:5" x14ac:dyDescent="0.25">
      <c r="A92" t="s">
        <v>114</v>
      </c>
      <c r="B92" t="s">
        <v>131</v>
      </c>
      <c r="C92">
        <v>1.01470588235294</v>
      </c>
      <c r="D92">
        <v>0.82</v>
      </c>
      <c r="E92">
        <v>1.64</v>
      </c>
    </row>
    <row r="93" spans="1:5" x14ac:dyDescent="0.25">
      <c r="A93" t="s">
        <v>114</v>
      </c>
      <c r="B93" t="s">
        <v>126</v>
      </c>
      <c r="C93">
        <v>1.01470588235294</v>
      </c>
      <c r="D93">
        <v>2.0499999999999998</v>
      </c>
      <c r="E93">
        <v>0.41</v>
      </c>
    </row>
    <row r="94" spans="1:5" x14ac:dyDescent="0.25">
      <c r="A94" t="s">
        <v>136</v>
      </c>
      <c r="B94" t="s">
        <v>323</v>
      </c>
      <c r="C94">
        <v>1.69047619047619</v>
      </c>
    </row>
    <row r="95" spans="1:5" x14ac:dyDescent="0.25">
      <c r="A95" t="s">
        <v>136</v>
      </c>
      <c r="B95" t="s">
        <v>359</v>
      </c>
      <c r="C95">
        <v>1.69047619047619</v>
      </c>
    </row>
    <row r="96" spans="1:5" x14ac:dyDescent="0.25">
      <c r="A96" t="s">
        <v>136</v>
      </c>
      <c r="B96" t="s">
        <v>137</v>
      </c>
      <c r="C96">
        <v>1.69047619047619</v>
      </c>
    </row>
    <row r="97" spans="1:5" x14ac:dyDescent="0.25">
      <c r="A97" t="s">
        <v>136</v>
      </c>
      <c r="B97" t="s">
        <v>125</v>
      </c>
      <c r="C97">
        <v>1.69047619047619</v>
      </c>
    </row>
    <row r="98" spans="1:5" x14ac:dyDescent="0.25">
      <c r="A98" t="s">
        <v>136</v>
      </c>
      <c r="B98" t="s">
        <v>138</v>
      </c>
      <c r="C98">
        <v>1.69047619047619</v>
      </c>
    </row>
    <row r="99" spans="1:5" x14ac:dyDescent="0.25">
      <c r="A99" t="s">
        <v>136</v>
      </c>
      <c r="B99" t="s">
        <v>328</v>
      </c>
      <c r="C99">
        <v>1.69047619047619</v>
      </c>
    </row>
    <row r="100" spans="1:5" x14ac:dyDescent="0.25">
      <c r="A100" t="s">
        <v>136</v>
      </c>
      <c r="B100" t="s">
        <v>309</v>
      </c>
      <c r="C100">
        <v>1.69047619047619</v>
      </c>
    </row>
    <row r="101" spans="1:5" x14ac:dyDescent="0.25">
      <c r="A101" t="s">
        <v>136</v>
      </c>
      <c r="B101" t="s">
        <v>388</v>
      </c>
      <c r="C101">
        <v>1.69047619047619</v>
      </c>
    </row>
    <row r="102" spans="1:5" x14ac:dyDescent="0.25">
      <c r="A102" t="s">
        <v>136</v>
      </c>
      <c r="B102" t="s">
        <v>317</v>
      </c>
      <c r="C102">
        <v>1.69047619047619</v>
      </c>
    </row>
    <row r="103" spans="1:5" x14ac:dyDescent="0.25">
      <c r="A103" t="s">
        <v>136</v>
      </c>
      <c r="B103" t="s">
        <v>307</v>
      </c>
      <c r="C103">
        <v>1.69047619047619</v>
      </c>
      <c r="D103">
        <v>0.74</v>
      </c>
      <c r="E103">
        <v>1.47</v>
      </c>
    </row>
    <row r="104" spans="1:5" x14ac:dyDescent="0.25">
      <c r="A104" t="s">
        <v>136</v>
      </c>
      <c r="B104" t="s">
        <v>386</v>
      </c>
      <c r="C104">
        <v>1.69047619047619</v>
      </c>
      <c r="D104">
        <v>0.74</v>
      </c>
      <c r="E104">
        <v>1.47</v>
      </c>
    </row>
    <row r="105" spans="1:5" x14ac:dyDescent="0.25">
      <c r="A105" t="s">
        <v>136</v>
      </c>
      <c r="B105" t="s">
        <v>480</v>
      </c>
      <c r="C105">
        <v>1.69047619047619</v>
      </c>
    </row>
    <row r="106" spans="1:5" x14ac:dyDescent="0.25">
      <c r="A106" t="s">
        <v>136</v>
      </c>
      <c r="B106" t="s">
        <v>387</v>
      </c>
      <c r="C106">
        <v>1.69047619047619</v>
      </c>
      <c r="D106">
        <v>1.47</v>
      </c>
      <c r="E106">
        <v>1.47</v>
      </c>
    </row>
    <row r="107" spans="1:5" x14ac:dyDescent="0.25">
      <c r="A107" t="s">
        <v>136</v>
      </c>
      <c r="B107" t="s">
        <v>482</v>
      </c>
      <c r="C107">
        <v>1.69047619047619</v>
      </c>
    </row>
    <row r="108" spans="1:5" x14ac:dyDescent="0.25">
      <c r="A108" t="s">
        <v>136</v>
      </c>
      <c r="B108" t="s">
        <v>381</v>
      </c>
      <c r="C108">
        <v>1.69047619047619</v>
      </c>
      <c r="D108">
        <v>1.84</v>
      </c>
      <c r="E108">
        <v>1.47</v>
      </c>
    </row>
    <row r="109" spans="1:5" x14ac:dyDescent="0.25">
      <c r="A109" t="s">
        <v>136</v>
      </c>
      <c r="B109" t="s">
        <v>315</v>
      </c>
      <c r="C109">
        <v>1.69047619047619</v>
      </c>
      <c r="D109">
        <v>1.47</v>
      </c>
      <c r="E109">
        <v>1.84</v>
      </c>
    </row>
    <row r="110" spans="1:5" x14ac:dyDescent="0.25">
      <c r="A110" t="s">
        <v>136</v>
      </c>
      <c r="B110" t="s">
        <v>344</v>
      </c>
      <c r="C110">
        <v>1.69047619047619</v>
      </c>
      <c r="D110">
        <v>1.1100000000000001</v>
      </c>
      <c r="E110">
        <v>1.1100000000000001</v>
      </c>
    </row>
    <row r="111" spans="1:5" x14ac:dyDescent="0.25">
      <c r="A111" t="s">
        <v>136</v>
      </c>
      <c r="B111" t="s">
        <v>347</v>
      </c>
      <c r="C111">
        <v>1.69047619047619</v>
      </c>
      <c r="D111">
        <v>1.84</v>
      </c>
      <c r="E111">
        <v>1.47</v>
      </c>
    </row>
    <row r="112" spans="1:5" x14ac:dyDescent="0.25">
      <c r="A112" t="s">
        <v>136</v>
      </c>
      <c r="B112" t="s">
        <v>377</v>
      </c>
      <c r="C112">
        <v>1.69047619047619</v>
      </c>
      <c r="D112">
        <v>0.37</v>
      </c>
      <c r="E112">
        <v>0</v>
      </c>
    </row>
    <row r="113" spans="1:5" x14ac:dyDescent="0.25">
      <c r="A113" t="s">
        <v>136</v>
      </c>
      <c r="B113" t="s">
        <v>483</v>
      </c>
      <c r="C113">
        <v>1.69047619047619</v>
      </c>
    </row>
    <row r="114" spans="1:5" x14ac:dyDescent="0.25">
      <c r="A114" t="s">
        <v>136</v>
      </c>
      <c r="B114" t="s">
        <v>487</v>
      </c>
      <c r="C114">
        <v>1.69047619047619</v>
      </c>
    </row>
    <row r="115" spans="1:5" x14ac:dyDescent="0.25">
      <c r="A115" t="s">
        <v>136</v>
      </c>
      <c r="B115" t="s">
        <v>481</v>
      </c>
      <c r="C115">
        <v>1.69047619047619</v>
      </c>
    </row>
    <row r="116" spans="1:5" x14ac:dyDescent="0.25">
      <c r="A116" t="s">
        <v>136</v>
      </c>
      <c r="B116" t="s">
        <v>488</v>
      </c>
      <c r="C116">
        <v>1.69047619047619</v>
      </c>
    </row>
    <row r="117" spans="1:5" x14ac:dyDescent="0.25">
      <c r="A117" t="s">
        <v>136</v>
      </c>
      <c r="B117" t="s">
        <v>484</v>
      </c>
      <c r="C117">
        <v>1.69047619047619</v>
      </c>
    </row>
    <row r="118" spans="1:5" x14ac:dyDescent="0.25">
      <c r="A118" t="s">
        <v>301</v>
      </c>
      <c r="B118" t="s">
        <v>341</v>
      </c>
      <c r="C118">
        <v>0.9</v>
      </c>
      <c r="D118">
        <v>0.42</v>
      </c>
      <c r="E118">
        <v>1.25</v>
      </c>
    </row>
    <row r="119" spans="1:5" x14ac:dyDescent="0.25">
      <c r="A119" t="s">
        <v>301</v>
      </c>
      <c r="B119" t="s">
        <v>350</v>
      </c>
      <c r="C119">
        <v>0.9</v>
      </c>
      <c r="D119">
        <v>0.42</v>
      </c>
      <c r="E119">
        <v>0.83</v>
      </c>
    </row>
    <row r="120" spans="1:5" x14ac:dyDescent="0.25">
      <c r="A120" t="s">
        <v>301</v>
      </c>
      <c r="B120" t="s">
        <v>316</v>
      </c>
      <c r="C120">
        <v>0.9</v>
      </c>
      <c r="D120">
        <v>0.83</v>
      </c>
      <c r="E120">
        <v>0.83</v>
      </c>
    </row>
    <row r="121" spans="1:5" x14ac:dyDescent="0.25">
      <c r="A121" t="s">
        <v>301</v>
      </c>
      <c r="B121" t="s">
        <v>368</v>
      </c>
      <c r="C121">
        <v>0.9</v>
      </c>
    </row>
    <row r="122" spans="1:5" x14ac:dyDescent="0.25">
      <c r="A122" t="s">
        <v>301</v>
      </c>
      <c r="B122" t="s">
        <v>336</v>
      </c>
      <c r="C122">
        <v>0.9</v>
      </c>
      <c r="D122">
        <v>0</v>
      </c>
      <c r="E122">
        <v>0.42</v>
      </c>
    </row>
    <row r="123" spans="1:5" x14ac:dyDescent="0.25">
      <c r="A123" t="s">
        <v>301</v>
      </c>
      <c r="B123" t="s">
        <v>313</v>
      </c>
      <c r="C123">
        <v>0.9</v>
      </c>
      <c r="D123">
        <v>1.67</v>
      </c>
      <c r="E123">
        <v>0.83</v>
      </c>
    </row>
    <row r="124" spans="1:5" x14ac:dyDescent="0.25">
      <c r="A124" t="s">
        <v>301</v>
      </c>
      <c r="B124" t="s">
        <v>372</v>
      </c>
      <c r="C124">
        <v>0.9</v>
      </c>
      <c r="D124">
        <v>1.67</v>
      </c>
      <c r="E124">
        <v>3.33</v>
      </c>
    </row>
    <row r="125" spans="1:5" x14ac:dyDescent="0.25">
      <c r="A125" t="s">
        <v>301</v>
      </c>
      <c r="B125" t="s">
        <v>384</v>
      </c>
      <c r="C125">
        <v>0.9</v>
      </c>
    </row>
    <row r="126" spans="1:5" x14ac:dyDescent="0.25">
      <c r="A126" t="s">
        <v>301</v>
      </c>
      <c r="B126" t="s">
        <v>343</v>
      </c>
      <c r="C126">
        <v>0.9</v>
      </c>
      <c r="D126">
        <v>0</v>
      </c>
      <c r="E126">
        <v>1.67</v>
      </c>
    </row>
    <row r="127" spans="1:5" x14ac:dyDescent="0.25">
      <c r="A127" t="s">
        <v>301</v>
      </c>
      <c r="B127" t="s">
        <v>312</v>
      </c>
      <c r="C127">
        <v>0.9</v>
      </c>
      <c r="D127">
        <v>0.42</v>
      </c>
      <c r="E127">
        <v>0</v>
      </c>
    </row>
    <row r="128" spans="1:5" x14ac:dyDescent="0.25">
      <c r="A128" t="s">
        <v>301</v>
      </c>
      <c r="B128" t="s">
        <v>319</v>
      </c>
      <c r="C128">
        <v>0.9</v>
      </c>
      <c r="D128">
        <v>0.83</v>
      </c>
      <c r="E128">
        <v>0.83</v>
      </c>
    </row>
    <row r="129" spans="1:5" x14ac:dyDescent="0.25">
      <c r="A129" t="s">
        <v>301</v>
      </c>
      <c r="B129" t="s">
        <v>355</v>
      </c>
      <c r="C129">
        <v>0.9</v>
      </c>
      <c r="D129">
        <v>0.83</v>
      </c>
      <c r="E129">
        <v>0</v>
      </c>
    </row>
    <row r="130" spans="1:5" x14ac:dyDescent="0.25">
      <c r="A130" t="s">
        <v>301</v>
      </c>
      <c r="B130" t="s">
        <v>385</v>
      </c>
      <c r="C130">
        <v>0.9</v>
      </c>
      <c r="D130">
        <v>0.83</v>
      </c>
      <c r="E130">
        <v>0.83</v>
      </c>
    </row>
    <row r="131" spans="1:5" x14ac:dyDescent="0.25">
      <c r="A131" t="s">
        <v>301</v>
      </c>
      <c r="B131" t="s">
        <v>382</v>
      </c>
      <c r="C131">
        <v>0.9</v>
      </c>
      <c r="D131">
        <v>0.83</v>
      </c>
      <c r="E131">
        <v>0.83</v>
      </c>
    </row>
    <row r="132" spans="1:5" x14ac:dyDescent="0.25">
      <c r="A132" t="s">
        <v>301</v>
      </c>
      <c r="B132" t="s">
        <v>314</v>
      </c>
      <c r="C132">
        <v>0.9</v>
      </c>
      <c r="D132">
        <v>0.83</v>
      </c>
      <c r="E132">
        <v>0.83</v>
      </c>
    </row>
    <row r="133" spans="1:5" x14ac:dyDescent="0.25">
      <c r="A133" t="s">
        <v>301</v>
      </c>
      <c r="B133" t="s">
        <v>334</v>
      </c>
      <c r="C133">
        <v>0.9</v>
      </c>
      <c r="D133">
        <v>0</v>
      </c>
      <c r="E133">
        <v>0.83</v>
      </c>
    </row>
    <row r="134" spans="1:5" x14ac:dyDescent="0.25">
      <c r="A134" t="s">
        <v>301</v>
      </c>
      <c r="B134" t="s">
        <v>369</v>
      </c>
      <c r="C134">
        <v>0.9</v>
      </c>
      <c r="D134">
        <v>0.83</v>
      </c>
      <c r="E134">
        <v>0.42</v>
      </c>
    </row>
    <row r="135" spans="1:5" x14ac:dyDescent="0.25">
      <c r="A135" t="s">
        <v>301</v>
      </c>
      <c r="B135" t="s">
        <v>322</v>
      </c>
      <c r="C135">
        <v>0.9</v>
      </c>
      <c r="D135">
        <v>0</v>
      </c>
      <c r="E135">
        <v>0</v>
      </c>
    </row>
    <row r="136" spans="1:5" x14ac:dyDescent="0.25">
      <c r="A136" t="s">
        <v>301</v>
      </c>
      <c r="B136" t="s">
        <v>302</v>
      </c>
      <c r="C136">
        <v>0.9</v>
      </c>
      <c r="D136">
        <v>0</v>
      </c>
      <c r="E136">
        <v>2.5</v>
      </c>
    </row>
    <row r="137" spans="1:5" x14ac:dyDescent="0.25">
      <c r="A137" t="s">
        <v>301</v>
      </c>
      <c r="B137" t="s">
        <v>360</v>
      </c>
      <c r="C137">
        <v>0.9</v>
      </c>
      <c r="D137">
        <v>2.5</v>
      </c>
      <c r="E137">
        <v>1.67</v>
      </c>
    </row>
    <row r="138" spans="1:5" x14ac:dyDescent="0.25">
      <c r="A138" t="s">
        <v>303</v>
      </c>
      <c r="B138" t="s">
        <v>333</v>
      </c>
      <c r="C138">
        <v>0.79545454545454497</v>
      </c>
      <c r="D138">
        <v>0.44</v>
      </c>
      <c r="E138">
        <v>0.88</v>
      </c>
    </row>
    <row r="139" spans="1:5" x14ac:dyDescent="0.25">
      <c r="A139" t="s">
        <v>303</v>
      </c>
      <c r="B139" t="s">
        <v>466</v>
      </c>
      <c r="C139">
        <v>0.79545454545454497</v>
      </c>
      <c r="D139">
        <v>0.88</v>
      </c>
      <c r="E139">
        <v>0.44</v>
      </c>
    </row>
    <row r="140" spans="1:5" x14ac:dyDescent="0.25">
      <c r="A140" t="s">
        <v>303</v>
      </c>
      <c r="B140" t="s">
        <v>349</v>
      </c>
      <c r="C140">
        <v>0.79545454545454497</v>
      </c>
      <c r="D140">
        <v>0.44</v>
      </c>
      <c r="E140">
        <v>0.88</v>
      </c>
    </row>
    <row r="141" spans="1:5" x14ac:dyDescent="0.25">
      <c r="A141" t="s">
        <v>303</v>
      </c>
      <c r="B141" t="s">
        <v>470</v>
      </c>
      <c r="C141">
        <v>0.79545454545454497</v>
      </c>
    </row>
    <row r="142" spans="1:5" x14ac:dyDescent="0.25">
      <c r="A142" t="s">
        <v>303</v>
      </c>
      <c r="B142" t="s">
        <v>306</v>
      </c>
      <c r="C142">
        <v>0.79545454545454497</v>
      </c>
      <c r="D142">
        <v>0</v>
      </c>
      <c r="E142">
        <v>0.88</v>
      </c>
    </row>
    <row r="143" spans="1:5" x14ac:dyDescent="0.25">
      <c r="A143" t="s">
        <v>303</v>
      </c>
      <c r="B143" t="s">
        <v>473</v>
      </c>
      <c r="C143">
        <v>0.79545454545454497</v>
      </c>
    </row>
    <row r="144" spans="1:5" x14ac:dyDescent="0.25">
      <c r="A144" t="s">
        <v>303</v>
      </c>
      <c r="B144" t="s">
        <v>353</v>
      </c>
      <c r="C144">
        <v>0.79545454545454497</v>
      </c>
      <c r="D144">
        <v>1.32</v>
      </c>
      <c r="E144">
        <v>1.32</v>
      </c>
    </row>
    <row r="145" spans="1:5" x14ac:dyDescent="0.25">
      <c r="A145" t="s">
        <v>303</v>
      </c>
      <c r="B145" t="s">
        <v>380</v>
      </c>
      <c r="C145">
        <v>0.79545454545454497</v>
      </c>
      <c r="D145">
        <v>0.88</v>
      </c>
      <c r="E145">
        <v>0.44</v>
      </c>
    </row>
    <row r="146" spans="1:5" x14ac:dyDescent="0.25">
      <c r="A146" t="s">
        <v>303</v>
      </c>
      <c r="B146" t="s">
        <v>383</v>
      </c>
      <c r="C146">
        <v>0.79545454545454497</v>
      </c>
      <c r="D146">
        <v>0.88</v>
      </c>
      <c r="E146">
        <v>1.17</v>
      </c>
    </row>
    <row r="147" spans="1:5" x14ac:dyDescent="0.25">
      <c r="A147" t="s">
        <v>303</v>
      </c>
      <c r="B147" t="s">
        <v>357</v>
      </c>
      <c r="C147">
        <v>0.79545454545454497</v>
      </c>
      <c r="D147">
        <v>0.44</v>
      </c>
      <c r="E147">
        <v>0.88</v>
      </c>
    </row>
    <row r="148" spans="1:5" x14ac:dyDescent="0.25">
      <c r="A148" t="s">
        <v>303</v>
      </c>
      <c r="B148" t="s">
        <v>308</v>
      </c>
      <c r="C148">
        <v>0.79545454545454497</v>
      </c>
      <c r="D148">
        <v>1.76</v>
      </c>
      <c r="E148">
        <v>1.32</v>
      </c>
    </row>
    <row r="149" spans="1:5" x14ac:dyDescent="0.25">
      <c r="A149" t="s">
        <v>303</v>
      </c>
      <c r="B149" t="s">
        <v>390</v>
      </c>
      <c r="C149">
        <v>0.79545454545454497</v>
      </c>
      <c r="D149">
        <v>0.88</v>
      </c>
      <c r="E149">
        <v>1.32</v>
      </c>
    </row>
    <row r="150" spans="1:5" x14ac:dyDescent="0.25">
      <c r="A150" t="s">
        <v>303</v>
      </c>
      <c r="B150" t="s">
        <v>361</v>
      </c>
      <c r="C150">
        <v>0.79545454545454497</v>
      </c>
      <c r="D150">
        <v>1.32</v>
      </c>
      <c r="E150">
        <v>1.32</v>
      </c>
    </row>
    <row r="151" spans="1:5" x14ac:dyDescent="0.25">
      <c r="A151" t="s">
        <v>303</v>
      </c>
      <c r="B151" t="s">
        <v>469</v>
      </c>
      <c r="C151">
        <v>0.79545454545454497</v>
      </c>
      <c r="D151">
        <v>0</v>
      </c>
      <c r="E151">
        <v>0.44</v>
      </c>
    </row>
    <row r="152" spans="1:5" x14ac:dyDescent="0.25">
      <c r="A152" t="s">
        <v>303</v>
      </c>
      <c r="B152" t="s">
        <v>374</v>
      </c>
      <c r="C152">
        <v>0.79545454545454497</v>
      </c>
      <c r="D152">
        <v>0.88</v>
      </c>
      <c r="E152">
        <v>0.44</v>
      </c>
    </row>
    <row r="153" spans="1:5" x14ac:dyDescent="0.25">
      <c r="A153" t="s">
        <v>303</v>
      </c>
      <c r="B153" t="s">
        <v>340</v>
      </c>
      <c r="C153">
        <v>0.79545454545454497</v>
      </c>
      <c r="D153">
        <v>0.88</v>
      </c>
      <c r="E153">
        <v>0</v>
      </c>
    </row>
    <row r="154" spans="1:5" x14ac:dyDescent="0.25">
      <c r="A154" t="s">
        <v>303</v>
      </c>
      <c r="B154" t="s">
        <v>354</v>
      </c>
      <c r="C154">
        <v>0.79545454545454497</v>
      </c>
      <c r="D154">
        <v>0.88</v>
      </c>
      <c r="E154">
        <v>1.76</v>
      </c>
    </row>
    <row r="155" spans="1:5" x14ac:dyDescent="0.25">
      <c r="A155" t="s">
        <v>303</v>
      </c>
      <c r="B155" t="s">
        <v>364</v>
      </c>
      <c r="C155">
        <v>0.79545454545454497</v>
      </c>
      <c r="D155">
        <v>0.44</v>
      </c>
      <c r="E155">
        <v>0.88</v>
      </c>
    </row>
    <row r="156" spans="1:5" x14ac:dyDescent="0.25">
      <c r="A156" t="s">
        <v>303</v>
      </c>
      <c r="B156" t="s">
        <v>348</v>
      </c>
      <c r="C156">
        <v>0.79545454545454497</v>
      </c>
      <c r="D156">
        <v>0.88</v>
      </c>
      <c r="E156">
        <v>1.76</v>
      </c>
    </row>
    <row r="157" spans="1:5" x14ac:dyDescent="0.25">
      <c r="A157" t="s">
        <v>303</v>
      </c>
      <c r="B157" t="s">
        <v>321</v>
      </c>
      <c r="C157">
        <v>0.79545454545454497</v>
      </c>
      <c r="D157">
        <v>0.44</v>
      </c>
      <c r="E157">
        <v>0.88</v>
      </c>
    </row>
    <row r="158" spans="1:5" x14ac:dyDescent="0.25">
      <c r="A158" t="s">
        <v>303</v>
      </c>
      <c r="B158" t="s">
        <v>346</v>
      </c>
      <c r="C158">
        <v>0.79545454545454497</v>
      </c>
      <c r="D158">
        <v>0.88</v>
      </c>
      <c r="E158">
        <v>1.76</v>
      </c>
    </row>
    <row r="159" spans="1:5" x14ac:dyDescent="0.25">
      <c r="A159" t="s">
        <v>303</v>
      </c>
      <c r="B159" t="s">
        <v>342</v>
      </c>
      <c r="C159">
        <v>0.79545454545454497</v>
      </c>
      <c r="D159">
        <v>0.88</v>
      </c>
      <c r="E159">
        <v>1.76</v>
      </c>
    </row>
    <row r="160" spans="1:5" x14ac:dyDescent="0.25">
      <c r="A160" t="s">
        <v>13</v>
      </c>
      <c r="B160" t="s">
        <v>227</v>
      </c>
      <c r="C160">
        <v>1.1111111111111101</v>
      </c>
      <c r="D160">
        <v>0.48</v>
      </c>
      <c r="E160">
        <v>0.48</v>
      </c>
    </row>
    <row r="161" spans="1:5" x14ac:dyDescent="0.25">
      <c r="A161" t="s">
        <v>13</v>
      </c>
      <c r="B161" t="s">
        <v>47</v>
      </c>
      <c r="C161">
        <v>1.1111111111111101</v>
      </c>
      <c r="D161">
        <v>1.45</v>
      </c>
      <c r="E161">
        <v>0.72</v>
      </c>
    </row>
    <row r="162" spans="1:5" x14ac:dyDescent="0.25">
      <c r="A162" t="s">
        <v>13</v>
      </c>
      <c r="B162" t="s">
        <v>228</v>
      </c>
      <c r="C162">
        <v>1.1111111111111101</v>
      </c>
      <c r="D162">
        <v>0.72</v>
      </c>
      <c r="E162">
        <v>0.48</v>
      </c>
    </row>
    <row r="163" spans="1:5" x14ac:dyDescent="0.25">
      <c r="A163" t="s">
        <v>13</v>
      </c>
      <c r="B163" t="s">
        <v>17</v>
      </c>
      <c r="C163">
        <v>1.1111111111111101</v>
      </c>
      <c r="D163">
        <v>0.24</v>
      </c>
      <c r="E163">
        <v>1.93</v>
      </c>
    </row>
    <row r="164" spans="1:5" x14ac:dyDescent="0.25">
      <c r="A164" t="s">
        <v>13</v>
      </c>
      <c r="B164" t="s">
        <v>15</v>
      </c>
      <c r="C164">
        <v>1.1111111111111101</v>
      </c>
      <c r="D164">
        <v>1.21</v>
      </c>
      <c r="E164">
        <v>0.48</v>
      </c>
    </row>
    <row r="165" spans="1:5" x14ac:dyDescent="0.25">
      <c r="A165" t="s">
        <v>13</v>
      </c>
      <c r="B165" t="s">
        <v>55</v>
      </c>
      <c r="C165">
        <v>1.1111111111111101</v>
      </c>
      <c r="D165">
        <v>0.24</v>
      </c>
      <c r="E165">
        <v>0.72</v>
      </c>
    </row>
    <row r="166" spans="1:5" x14ac:dyDescent="0.25">
      <c r="A166" t="s">
        <v>13</v>
      </c>
      <c r="B166" t="s">
        <v>229</v>
      </c>
      <c r="C166">
        <v>1.1111111111111101</v>
      </c>
      <c r="D166">
        <v>0.72</v>
      </c>
      <c r="E166">
        <v>1.45</v>
      </c>
    </row>
    <row r="167" spans="1:5" x14ac:dyDescent="0.25">
      <c r="A167" t="s">
        <v>13</v>
      </c>
      <c r="B167" t="s">
        <v>52</v>
      </c>
      <c r="C167">
        <v>1.1111111111111101</v>
      </c>
      <c r="D167">
        <v>0</v>
      </c>
      <c r="E167">
        <v>0.48</v>
      </c>
    </row>
    <row r="168" spans="1:5" x14ac:dyDescent="0.25">
      <c r="A168" t="s">
        <v>13</v>
      </c>
      <c r="B168" t="s">
        <v>46</v>
      </c>
      <c r="C168">
        <v>1.1111111111111101</v>
      </c>
      <c r="D168">
        <v>0.24</v>
      </c>
      <c r="E168">
        <v>1.93</v>
      </c>
    </row>
    <row r="169" spans="1:5" x14ac:dyDescent="0.25">
      <c r="A169" t="s">
        <v>13</v>
      </c>
      <c r="B169" t="s">
        <v>53</v>
      </c>
      <c r="C169">
        <v>1.1111111111111101</v>
      </c>
      <c r="D169">
        <v>0</v>
      </c>
      <c r="E169">
        <v>1.93</v>
      </c>
    </row>
    <row r="170" spans="1:5" x14ac:dyDescent="0.25">
      <c r="A170" t="s">
        <v>13</v>
      </c>
      <c r="B170" t="s">
        <v>44</v>
      </c>
      <c r="C170">
        <v>1.1111111111111101</v>
      </c>
      <c r="D170">
        <v>0</v>
      </c>
      <c r="E170">
        <v>0.96</v>
      </c>
    </row>
    <row r="171" spans="1:5" x14ac:dyDescent="0.25">
      <c r="A171" t="s">
        <v>13</v>
      </c>
      <c r="B171" t="s">
        <v>50</v>
      </c>
      <c r="C171">
        <v>1.1111111111111101</v>
      </c>
      <c r="D171">
        <v>0</v>
      </c>
      <c r="E171">
        <v>0</v>
      </c>
    </row>
    <row r="172" spans="1:5" x14ac:dyDescent="0.25">
      <c r="A172" t="s">
        <v>13</v>
      </c>
      <c r="B172" t="s">
        <v>43</v>
      </c>
      <c r="C172">
        <v>1.1111111111111101</v>
      </c>
      <c r="D172">
        <v>0.48</v>
      </c>
      <c r="E172">
        <v>0.96</v>
      </c>
    </row>
    <row r="173" spans="1:5" x14ac:dyDescent="0.25">
      <c r="A173" t="s">
        <v>13</v>
      </c>
      <c r="B173" t="s">
        <v>48</v>
      </c>
      <c r="C173">
        <v>1.1111111111111101</v>
      </c>
      <c r="D173">
        <v>0.48</v>
      </c>
      <c r="E173">
        <v>0.48</v>
      </c>
    </row>
    <row r="174" spans="1:5" x14ac:dyDescent="0.25">
      <c r="A174" t="s">
        <v>13</v>
      </c>
      <c r="B174" t="s">
        <v>51</v>
      </c>
      <c r="C174">
        <v>1.1111111111111101</v>
      </c>
      <c r="D174">
        <v>0.96</v>
      </c>
      <c r="E174">
        <v>0.48</v>
      </c>
    </row>
    <row r="175" spans="1:5" x14ac:dyDescent="0.25">
      <c r="A175" t="s">
        <v>13</v>
      </c>
      <c r="B175" t="s">
        <v>54</v>
      </c>
      <c r="C175">
        <v>1.1111111111111101</v>
      </c>
      <c r="D175">
        <v>0.24</v>
      </c>
      <c r="E175">
        <v>1.45</v>
      </c>
    </row>
    <row r="176" spans="1:5" x14ac:dyDescent="0.25">
      <c r="A176" t="s">
        <v>13</v>
      </c>
      <c r="B176" t="s">
        <v>14</v>
      </c>
      <c r="C176">
        <v>1.1111111111111101</v>
      </c>
      <c r="D176">
        <v>0.96</v>
      </c>
      <c r="E176">
        <v>0.96</v>
      </c>
    </row>
    <row r="177" spans="1:5" x14ac:dyDescent="0.25">
      <c r="A177" t="s">
        <v>13</v>
      </c>
      <c r="B177" t="s">
        <v>45</v>
      </c>
      <c r="C177">
        <v>1.1111111111111101</v>
      </c>
      <c r="D177">
        <v>0.96</v>
      </c>
      <c r="E177">
        <v>1.45</v>
      </c>
    </row>
    <row r="178" spans="1:5" x14ac:dyDescent="0.25">
      <c r="A178" t="s">
        <v>16</v>
      </c>
      <c r="B178" t="s">
        <v>287</v>
      </c>
      <c r="C178">
        <v>1.24444444444444</v>
      </c>
      <c r="D178">
        <v>1.1000000000000001</v>
      </c>
      <c r="E178">
        <v>0.88</v>
      </c>
    </row>
    <row r="179" spans="1:5" x14ac:dyDescent="0.25">
      <c r="A179" t="s">
        <v>16</v>
      </c>
      <c r="B179" t="s">
        <v>235</v>
      </c>
      <c r="C179">
        <v>1.24444444444444</v>
      </c>
      <c r="D179">
        <v>1.1000000000000001</v>
      </c>
      <c r="E179">
        <v>0.44</v>
      </c>
    </row>
    <row r="180" spans="1:5" x14ac:dyDescent="0.25">
      <c r="A180" t="s">
        <v>16</v>
      </c>
      <c r="B180" t="s">
        <v>449</v>
      </c>
      <c r="C180">
        <v>1.24444444444444</v>
      </c>
      <c r="D180">
        <v>0.66</v>
      </c>
      <c r="E180">
        <v>1.99</v>
      </c>
    </row>
    <row r="181" spans="1:5" x14ac:dyDescent="0.25">
      <c r="A181" t="s">
        <v>16</v>
      </c>
      <c r="B181" t="s">
        <v>234</v>
      </c>
      <c r="C181">
        <v>1.24444444444444</v>
      </c>
      <c r="D181">
        <v>1.99</v>
      </c>
      <c r="E181">
        <v>0.66</v>
      </c>
    </row>
    <row r="182" spans="1:5" x14ac:dyDescent="0.25">
      <c r="A182" t="s">
        <v>16</v>
      </c>
      <c r="B182" t="s">
        <v>18</v>
      </c>
      <c r="C182">
        <v>1.24444444444444</v>
      </c>
      <c r="D182">
        <v>1.54</v>
      </c>
      <c r="E182">
        <v>0.22</v>
      </c>
    </row>
    <row r="183" spans="1:5" x14ac:dyDescent="0.25">
      <c r="A183" t="s">
        <v>16</v>
      </c>
      <c r="B183" t="s">
        <v>59</v>
      </c>
      <c r="C183">
        <v>1.24444444444444</v>
      </c>
      <c r="D183">
        <v>0.22</v>
      </c>
      <c r="E183">
        <v>1.54</v>
      </c>
    </row>
    <row r="184" spans="1:5" x14ac:dyDescent="0.25">
      <c r="A184" t="s">
        <v>16</v>
      </c>
      <c r="B184" t="s">
        <v>57</v>
      </c>
      <c r="C184">
        <v>1.24444444444444</v>
      </c>
      <c r="D184">
        <v>0.22</v>
      </c>
      <c r="E184">
        <v>0.88</v>
      </c>
    </row>
    <row r="185" spans="1:5" x14ac:dyDescent="0.25">
      <c r="A185" t="s">
        <v>16</v>
      </c>
      <c r="B185" t="s">
        <v>58</v>
      </c>
      <c r="C185">
        <v>1.24444444444444</v>
      </c>
      <c r="D185">
        <v>0.66</v>
      </c>
      <c r="E185">
        <v>1.1000000000000001</v>
      </c>
    </row>
    <row r="186" spans="1:5" x14ac:dyDescent="0.25">
      <c r="A186" t="s">
        <v>16</v>
      </c>
      <c r="B186" t="s">
        <v>233</v>
      </c>
      <c r="C186">
        <v>1.24444444444444</v>
      </c>
      <c r="D186">
        <v>0.66</v>
      </c>
      <c r="E186">
        <v>1.65</v>
      </c>
    </row>
    <row r="187" spans="1:5" x14ac:dyDescent="0.25">
      <c r="A187" t="s">
        <v>16</v>
      </c>
      <c r="B187" t="s">
        <v>232</v>
      </c>
      <c r="C187">
        <v>1.24444444444444</v>
      </c>
      <c r="D187">
        <v>0.66</v>
      </c>
      <c r="E187">
        <v>1.65</v>
      </c>
    </row>
    <row r="188" spans="1:5" x14ac:dyDescent="0.25">
      <c r="A188" t="s">
        <v>16</v>
      </c>
      <c r="B188" t="s">
        <v>56</v>
      </c>
      <c r="C188">
        <v>1.24444444444444</v>
      </c>
      <c r="D188">
        <v>0.66</v>
      </c>
      <c r="E188">
        <v>0.66</v>
      </c>
    </row>
    <row r="189" spans="1:5" x14ac:dyDescent="0.25">
      <c r="A189" t="s">
        <v>16</v>
      </c>
      <c r="B189" t="s">
        <v>450</v>
      </c>
      <c r="C189">
        <v>1.24444444444444</v>
      </c>
      <c r="D189">
        <v>0.88</v>
      </c>
      <c r="E189">
        <v>0.88</v>
      </c>
    </row>
    <row r="190" spans="1:5" x14ac:dyDescent="0.25">
      <c r="A190" t="s">
        <v>16</v>
      </c>
      <c r="B190" t="s">
        <v>231</v>
      </c>
      <c r="C190">
        <v>1.24444444444444</v>
      </c>
      <c r="D190">
        <v>0.66</v>
      </c>
      <c r="E190">
        <v>0.66</v>
      </c>
    </row>
    <row r="191" spans="1:5" x14ac:dyDescent="0.25">
      <c r="A191" t="s">
        <v>16</v>
      </c>
      <c r="B191" t="s">
        <v>236</v>
      </c>
      <c r="C191">
        <v>1.24444444444444</v>
      </c>
      <c r="D191">
        <v>0.99</v>
      </c>
      <c r="E191">
        <v>1.32</v>
      </c>
    </row>
    <row r="192" spans="1:5" x14ac:dyDescent="0.25">
      <c r="A192" t="s">
        <v>16</v>
      </c>
      <c r="B192" t="s">
        <v>49</v>
      </c>
      <c r="C192">
        <v>1.24444444444444</v>
      </c>
      <c r="D192">
        <v>0.99</v>
      </c>
      <c r="E192">
        <v>0.66</v>
      </c>
    </row>
    <row r="193" spans="1:5" x14ac:dyDescent="0.25">
      <c r="A193" t="s">
        <v>16</v>
      </c>
      <c r="B193" t="s">
        <v>60</v>
      </c>
      <c r="C193">
        <v>1.24444444444444</v>
      </c>
      <c r="D193">
        <v>0.33</v>
      </c>
      <c r="E193">
        <v>0.99</v>
      </c>
    </row>
    <row r="194" spans="1:5" x14ac:dyDescent="0.25">
      <c r="A194" t="s">
        <v>16</v>
      </c>
      <c r="B194" t="s">
        <v>448</v>
      </c>
      <c r="C194">
        <v>1.24444444444444</v>
      </c>
      <c r="D194">
        <v>1.32</v>
      </c>
      <c r="E194">
        <v>0.66</v>
      </c>
    </row>
    <row r="195" spans="1:5" x14ac:dyDescent="0.25">
      <c r="A195" t="s">
        <v>16</v>
      </c>
      <c r="B195" t="s">
        <v>230</v>
      </c>
      <c r="C195">
        <v>1.24444444444444</v>
      </c>
      <c r="D195">
        <v>1.32</v>
      </c>
      <c r="E195">
        <v>1.32</v>
      </c>
    </row>
    <row r="196" spans="1:5" x14ac:dyDescent="0.25">
      <c r="A196" t="s">
        <v>16</v>
      </c>
      <c r="B196" t="s">
        <v>467</v>
      </c>
      <c r="C196">
        <v>1.24444444444444</v>
      </c>
      <c r="D196">
        <v>0.33</v>
      </c>
      <c r="E196">
        <v>0.66</v>
      </c>
    </row>
    <row r="197" spans="1:5" x14ac:dyDescent="0.25">
      <c r="A197" t="s">
        <v>19</v>
      </c>
      <c r="B197" t="s">
        <v>245</v>
      </c>
      <c r="C197">
        <v>1.4358974358974399</v>
      </c>
      <c r="D197">
        <v>0.31</v>
      </c>
      <c r="E197">
        <v>0.63</v>
      </c>
    </row>
    <row r="198" spans="1:5" x14ac:dyDescent="0.25">
      <c r="A198" t="s">
        <v>19</v>
      </c>
      <c r="B198" t="s">
        <v>243</v>
      </c>
      <c r="C198">
        <v>1.4358974358974399</v>
      </c>
      <c r="D198">
        <v>0.63</v>
      </c>
      <c r="E198">
        <v>1.26</v>
      </c>
    </row>
    <row r="199" spans="1:5" x14ac:dyDescent="0.25">
      <c r="A199" t="s">
        <v>19</v>
      </c>
      <c r="B199" t="s">
        <v>142</v>
      </c>
      <c r="C199">
        <v>1.4358974358974399</v>
      </c>
      <c r="D199">
        <v>1.68</v>
      </c>
      <c r="E199">
        <v>0.63</v>
      </c>
    </row>
    <row r="200" spans="1:5" x14ac:dyDescent="0.25">
      <c r="A200" t="s">
        <v>19</v>
      </c>
      <c r="B200" t="s">
        <v>246</v>
      </c>
      <c r="C200">
        <v>1.4358974358974399</v>
      </c>
      <c r="D200">
        <v>0.94</v>
      </c>
      <c r="E200">
        <v>0.31</v>
      </c>
    </row>
    <row r="201" spans="1:5" x14ac:dyDescent="0.25">
      <c r="A201" t="s">
        <v>19</v>
      </c>
      <c r="B201" t="s">
        <v>154</v>
      </c>
      <c r="C201">
        <v>1.4358974358974399</v>
      </c>
      <c r="D201">
        <v>1.57</v>
      </c>
      <c r="E201">
        <v>0.94</v>
      </c>
    </row>
    <row r="202" spans="1:5" x14ac:dyDescent="0.25">
      <c r="A202" t="s">
        <v>19</v>
      </c>
      <c r="B202" t="s">
        <v>252</v>
      </c>
      <c r="C202">
        <v>1.4358974358974399</v>
      </c>
      <c r="D202">
        <v>0.31</v>
      </c>
      <c r="E202">
        <v>0.31</v>
      </c>
    </row>
    <row r="203" spans="1:5" x14ac:dyDescent="0.25">
      <c r="A203" t="s">
        <v>19</v>
      </c>
      <c r="B203" t="s">
        <v>352</v>
      </c>
      <c r="C203">
        <v>1.4358974358974399</v>
      </c>
      <c r="D203">
        <v>0.84</v>
      </c>
      <c r="E203">
        <v>1.26</v>
      </c>
    </row>
    <row r="204" spans="1:5" x14ac:dyDescent="0.25">
      <c r="A204" t="s">
        <v>19</v>
      </c>
      <c r="B204" t="s">
        <v>141</v>
      </c>
      <c r="C204">
        <v>1.4358974358974399</v>
      </c>
      <c r="D204">
        <v>0.94</v>
      </c>
      <c r="E204">
        <v>0.31</v>
      </c>
    </row>
    <row r="205" spans="1:5" x14ac:dyDescent="0.25">
      <c r="A205" t="s">
        <v>19</v>
      </c>
      <c r="B205" t="s">
        <v>251</v>
      </c>
      <c r="C205">
        <v>1.4358974358974399</v>
      </c>
      <c r="D205">
        <v>1.26</v>
      </c>
      <c r="E205">
        <v>1.26</v>
      </c>
    </row>
    <row r="206" spans="1:5" x14ac:dyDescent="0.25">
      <c r="A206" t="s">
        <v>19</v>
      </c>
      <c r="B206" t="s">
        <v>139</v>
      </c>
      <c r="C206">
        <v>1.4358974358974399</v>
      </c>
      <c r="D206">
        <v>1.89</v>
      </c>
      <c r="E206">
        <v>1.26</v>
      </c>
    </row>
    <row r="207" spans="1:5" x14ac:dyDescent="0.25">
      <c r="A207" t="s">
        <v>19</v>
      </c>
      <c r="B207" t="s">
        <v>21</v>
      </c>
      <c r="C207">
        <v>1.4358974358974399</v>
      </c>
      <c r="D207">
        <v>0.63</v>
      </c>
      <c r="E207">
        <v>0.63</v>
      </c>
    </row>
    <row r="208" spans="1:5" x14ac:dyDescent="0.25">
      <c r="A208" t="s">
        <v>19</v>
      </c>
      <c r="B208" t="s">
        <v>247</v>
      </c>
      <c r="C208">
        <v>1.4358974358974399</v>
      </c>
      <c r="D208">
        <v>2.52</v>
      </c>
      <c r="E208">
        <v>0</v>
      </c>
    </row>
    <row r="209" spans="1:5" x14ac:dyDescent="0.25">
      <c r="A209" t="s">
        <v>19</v>
      </c>
      <c r="B209" t="s">
        <v>249</v>
      </c>
      <c r="C209">
        <v>1.4358974358974399</v>
      </c>
      <c r="D209">
        <v>1.26</v>
      </c>
      <c r="E209">
        <v>2.52</v>
      </c>
    </row>
    <row r="210" spans="1:5" x14ac:dyDescent="0.25">
      <c r="A210" t="s">
        <v>19</v>
      </c>
      <c r="B210" t="s">
        <v>253</v>
      </c>
      <c r="C210">
        <v>1.4358974358974399</v>
      </c>
      <c r="D210">
        <v>0.31</v>
      </c>
      <c r="E210">
        <v>0.94</v>
      </c>
    </row>
    <row r="211" spans="1:5" x14ac:dyDescent="0.25">
      <c r="A211" t="s">
        <v>19</v>
      </c>
      <c r="B211" t="s">
        <v>244</v>
      </c>
      <c r="C211">
        <v>1.4358974358974399</v>
      </c>
      <c r="D211">
        <v>0.31</v>
      </c>
      <c r="E211">
        <v>0.94</v>
      </c>
    </row>
    <row r="212" spans="1:5" x14ac:dyDescent="0.25">
      <c r="A212" t="s">
        <v>19</v>
      </c>
      <c r="B212" t="s">
        <v>146</v>
      </c>
      <c r="C212">
        <v>1.4358974358974399</v>
      </c>
      <c r="D212">
        <v>0.31</v>
      </c>
      <c r="E212">
        <v>0.94</v>
      </c>
    </row>
    <row r="213" spans="1:5" x14ac:dyDescent="0.25">
      <c r="A213" t="s">
        <v>19</v>
      </c>
      <c r="B213" t="s">
        <v>254</v>
      </c>
      <c r="C213">
        <v>1.4358974358974399</v>
      </c>
      <c r="D213">
        <v>0.63</v>
      </c>
      <c r="E213">
        <v>1.26</v>
      </c>
    </row>
    <row r="214" spans="1:5" x14ac:dyDescent="0.25">
      <c r="A214" t="s">
        <v>19</v>
      </c>
      <c r="B214" t="s">
        <v>20</v>
      </c>
      <c r="C214">
        <v>1.4358974358974399</v>
      </c>
      <c r="D214">
        <v>1.26</v>
      </c>
      <c r="E214">
        <v>1.57</v>
      </c>
    </row>
    <row r="215" spans="1:5" x14ac:dyDescent="0.25">
      <c r="A215" t="s">
        <v>19</v>
      </c>
      <c r="B215" t="s">
        <v>250</v>
      </c>
      <c r="C215">
        <v>1.4358974358974399</v>
      </c>
      <c r="D215">
        <v>0.94</v>
      </c>
      <c r="E215">
        <v>1.57</v>
      </c>
    </row>
    <row r="216" spans="1:5" x14ac:dyDescent="0.25">
      <c r="A216" t="s">
        <v>19</v>
      </c>
      <c r="B216" t="s">
        <v>248</v>
      </c>
      <c r="C216">
        <v>1.4358974358974399</v>
      </c>
      <c r="D216">
        <v>0.63</v>
      </c>
      <c r="E216">
        <v>1.89</v>
      </c>
    </row>
    <row r="217" spans="1:5" x14ac:dyDescent="0.25">
      <c r="A217" t="s">
        <v>143</v>
      </c>
      <c r="B217" t="s">
        <v>140</v>
      </c>
      <c r="C217">
        <v>1.15254237288136</v>
      </c>
      <c r="D217">
        <v>2.0299999999999998</v>
      </c>
      <c r="E217">
        <v>0.34</v>
      </c>
    </row>
    <row r="218" spans="1:5" x14ac:dyDescent="0.25">
      <c r="A218" t="s">
        <v>143</v>
      </c>
      <c r="B218" t="s">
        <v>152</v>
      </c>
      <c r="C218">
        <v>1.15254237288136</v>
      </c>
      <c r="D218">
        <v>2.37</v>
      </c>
      <c r="E218">
        <v>1.02</v>
      </c>
    </row>
    <row r="219" spans="1:5" x14ac:dyDescent="0.25">
      <c r="A219" t="s">
        <v>143</v>
      </c>
      <c r="B219" t="s">
        <v>158</v>
      </c>
      <c r="C219">
        <v>1.15254237288136</v>
      </c>
      <c r="D219">
        <v>1.7</v>
      </c>
      <c r="E219">
        <v>2.0299999999999998</v>
      </c>
    </row>
    <row r="220" spans="1:5" x14ac:dyDescent="0.25">
      <c r="A220" t="s">
        <v>143</v>
      </c>
      <c r="B220" t="s">
        <v>452</v>
      </c>
      <c r="C220">
        <v>1.15254237288136</v>
      </c>
      <c r="D220">
        <v>1.36</v>
      </c>
      <c r="E220">
        <v>1.36</v>
      </c>
    </row>
    <row r="221" spans="1:5" x14ac:dyDescent="0.25">
      <c r="A221" t="s">
        <v>143</v>
      </c>
      <c r="B221" t="s">
        <v>161</v>
      </c>
      <c r="C221">
        <v>1.15254237288136</v>
      </c>
      <c r="D221">
        <v>2.37</v>
      </c>
      <c r="E221">
        <v>0.34</v>
      </c>
    </row>
    <row r="222" spans="1:5" x14ac:dyDescent="0.25">
      <c r="A222" t="s">
        <v>143</v>
      </c>
      <c r="B222" t="s">
        <v>156</v>
      </c>
      <c r="C222">
        <v>1.15254237288136</v>
      </c>
      <c r="D222">
        <v>0.68</v>
      </c>
      <c r="E222">
        <v>0.34</v>
      </c>
    </row>
    <row r="223" spans="1:5" x14ac:dyDescent="0.25">
      <c r="A223" t="s">
        <v>143</v>
      </c>
      <c r="B223" t="s">
        <v>157</v>
      </c>
      <c r="C223">
        <v>1.15254237288136</v>
      </c>
      <c r="D223">
        <v>0.68</v>
      </c>
      <c r="E223">
        <v>1.36</v>
      </c>
    </row>
    <row r="224" spans="1:5" x14ac:dyDescent="0.25">
      <c r="A224" t="s">
        <v>143</v>
      </c>
      <c r="B224" t="s">
        <v>148</v>
      </c>
      <c r="C224">
        <v>1.15254237288136</v>
      </c>
      <c r="D224">
        <v>1.02</v>
      </c>
      <c r="E224">
        <v>1.02</v>
      </c>
    </row>
    <row r="225" spans="1:5" x14ac:dyDescent="0.25">
      <c r="A225" t="s">
        <v>143</v>
      </c>
      <c r="B225" t="s">
        <v>153</v>
      </c>
      <c r="C225">
        <v>1.15254237288136</v>
      </c>
      <c r="D225">
        <v>1.02</v>
      </c>
      <c r="E225">
        <v>1.02</v>
      </c>
    </row>
    <row r="226" spans="1:5" x14ac:dyDescent="0.25">
      <c r="A226" t="s">
        <v>143</v>
      </c>
      <c r="B226" t="s">
        <v>147</v>
      </c>
      <c r="C226">
        <v>1.15254237288136</v>
      </c>
      <c r="D226">
        <v>1.7</v>
      </c>
      <c r="E226">
        <v>0.68</v>
      </c>
    </row>
    <row r="227" spans="1:5" x14ac:dyDescent="0.25">
      <c r="A227" t="s">
        <v>143</v>
      </c>
      <c r="B227" t="s">
        <v>329</v>
      </c>
      <c r="C227">
        <v>1.15254237288136</v>
      </c>
      <c r="D227">
        <v>0.68</v>
      </c>
      <c r="E227">
        <v>2.0299999999999998</v>
      </c>
    </row>
    <row r="228" spans="1:5" x14ac:dyDescent="0.25">
      <c r="A228" t="s">
        <v>143</v>
      </c>
      <c r="B228" t="s">
        <v>150</v>
      </c>
      <c r="C228">
        <v>1.15254237288136</v>
      </c>
      <c r="D228">
        <v>1.02</v>
      </c>
      <c r="E228">
        <v>1.02</v>
      </c>
    </row>
    <row r="229" spans="1:5" x14ac:dyDescent="0.25">
      <c r="A229" t="s">
        <v>143</v>
      </c>
      <c r="B229" t="s">
        <v>160</v>
      </c>
      <c r="C229">
        <v>1.15254237288136</v>
      </c>
      <c r="D229">
        <v>0.68</v>
      </c>
      <c r="E229">
        <v>0.68</v>
      </c>
    </row>
    <row r="230" spans="1:5" x14ac:dyDescent="0.25">
      <c r="A230" t="s">
        <v>143</v>
      </c>
      <c r="B230" t="s">
        <v>144</v>
      </c>
      <c r="C230">
        <v>1.15254237288136</v>
      </c>
      <c r="D230">
        <v>3.05</v>
      </c>
      <c r="E230">
        <v>0.68</v>
      </c>
    </row>
    <row r="231" spans="1:5" x14ac:dyDescent="0.25">
      <c r="A231" t="s">
        <v>143</v>
      </c>
      <c r="B231" t="s">
        <v>149</v>
      </c>
      <c r="C231">
        <v>1.15254237288136</v>
      </c>
      <c r="D231">
        <v>0.34</v>
      </c>
      <c r="E231">
        <v>0.68</v>
      </c>
    </row>
    <row r="232" spans="1:5" x14ac:dyDescent="0.25">
      <c r="A232" t="s">
        <v>143</v>
      </c>
      <c r="B232" t="s">
        <v>155</v>
      </c>
      <c r="C232">
        <v>1.15254237288136</v>
      </c>
      <c r="D232">
        <v>1.02</v>
      </c>
      <c r="E232">
        <v>1.7</v>
      </c>
    </row>
    <row r="233" spans="1:5" x14ac:dyDescent="0.25">
      <c r="A233" t="s">
        <v>143</v>
      </c>
      <c r="B233" t="s">
        <v>159</v>
      </c>
      <c r="C233">
        <v>1.15254237288136</v>
      </c>
      <c r="D233">
        <v>0</v>
      </c>
      <c r="E233">
        <v>0.51</v>
      </c>
    </row>
    <row r="234" spans="1:5" x14ac:dyDescent="0.25">
      <c r="A234" t="s">
        <v>143</v>
      </c>
      <c r="B234" t="s">
        <v>151</v>
      </c>
      <c r="C234">
        <v>1.15254237288136</v>
      </c>
      <c r="D234">
        <v>0.68</v>
      </c>
      <c r="E234">
        <v>0</v>
      </c>
    </row>
    <row r="235" spans="1:5" x14ac:dyDescent="0.25">
      <c r="A235" t="s">
        <v>143</v>
      </c>
      <c r="B235" t="s">
        <v>145</v>
      </c>
      <c r="C235">
        <v>1.15254237288136</v>
      </c>
      <c r="D235">
        <v>0</v>
      </c>
      <c r="E235">
        <v>1.7</v>
      </c>
    </row>
    <row r="236" spans="1:5" x14ac:dyDescent="0.25">
      <c r="A236" t="s">
        <v>143</v>
      </c>
      <c r="B236" t="s">
        <v>451</v>
      </c>
      <c r="C236">
        <v>1.15254237288136</v>
      </c>
      <c r="D236">
        <v>0.68</v>
      </c>
      <c r="E236">
        <v>1.36</v>
      </c>
    </row>
    <row r="237" spans="1:5" x14ac:dyDescent="0.25">
      <c r="A237" t="s">
        <v>22</v>
      </c>
      <c r="B237" t="s">
        <v>262</v>
      </c>
      <c r="C237">
        <v>1.45</v>
      </c>
    </row>
    <row r="238" spans="1:5" x14ac:dyDescent="0.25">
      <c r="A238" t="s">
        <v>22</v>
      </c>
      <c r="B238" t="s">
        <v>259</v>
      </c>
      <c r="C238">
        <v>1.45</v>
      </c>
    </row>
    <row r="239" spans="1:5" x14ac:dyDescent="0.25">
      <c r="A239" t="s">
        <v>22</v>
      </c>
      <c r="B239" t="s">
        <v>23</v>
      </c>
      <c r="C239">
        <v>1.45</v>
      </c>
    </row>
    <row r="240" spans="1:5" x14ac:dyDescent="0.25">
      <c r="A240" t="s">
        <v>22</v>
      </c>
      <c r="B240" t="s">
        <v>261</v>
      </c>
      <c r="C240">
        <v>1.45</v>
      </c>
    </row>
    <row r="241" spans="1:5" x14ac:dyDescent="0.25">
      <c r="A241" t="s">
        <v>22</v>
      </c>
      <c r="B241" t="s">
        <v>267</v>
      </c>
      <c r="C241">
        <v>1.45</v>
      </c>
    </row>
    <row r="242" spans="1:5" x14ac:dyDescent="0.25">
      <c r="A242" t="s">
        <v>22</v>
      </c>
      <c r="B242" t="s">
        <v>264</v>
      </c>
      <c r="C242">
        <v>1.45</v>
      </c>
    </row>
    <row r="243" spans="1:5" x14ac:dyDescent="0.25">
      <c r="A243" t="s">
        <v>22</v>
      </c>
      <c r="B243" t="s">
        <v>175</v>
      </c>
      <c r="C243">
        <v>1.45</v>
      </c>
    </row>
    <row r="244" spans="1:5" x14ac:dyDescent="0.25">
      <c r="A244" t="s">
        <v>22</v>
      </c>
      <c r="B244" t="s">
        <v>256</v>
      </c>
      <c r="C244">
        <v>1.45</v>
      </c>
    </row>
    <row r="245" spans="1:5" x14ac:dyDescent="0.25">
      <c r="A245" t="s">
        <v>22</v>
      </c>
      <c r="B245" t="s">
        <v>165</v>
      </c>
      <c r="C245">
        <v>1.45</v>
      </c>
    </row>
    <row r="246" spans="1:5" x14ac:dyDescent="0.25">
      <c r="A246" t="s">
        <v>22</v>
      </c>
      <c r="B246" t="s">
        <v>291</v>
      </c>
      <c r="C246">
        <v>1.45</v>
      </c>
    </row>
    <row r="247" spans="1:5" x14ac:dyDescent="0.25">
      <c r="A247" t="s">
        <v>22</v>
      </c>
      <c r="B247" t="s">
        <v>263</v>
      </c>
      <c r="C247">
        <v>1.45</v>
      </c>
      <c r="D247">
        <v>1.62</v>
      </c>
      <c r="E247">
        <v>0.54</v>
      </c>
    </row>
    <row r="248" spans="1:5" x14ac:dyDescent="0.25">
      <c r="A248" t="s">
        <v>22</v>
      </c>
      <c r="B248" t="s">
        <v>162</v>
      </c>
      <c r="C248">
        <v>1.45</v>
      </c>
      <c r="D248">
        <v>0</v>
      </c>
      <c r="E248">
        <v>0</v>
      </c>
    </row>
    <row r="249" spans="1:5" x14ac:dyDescent="0.25">
      <c r="A249" t="s">
        <v>22</v>
      </c>
      <c r="B249" t="s">
        <v>164</v>
      </c>
      <c r="C249">
        <v>1.45</v>
      </c>
      <c r="D249">
        <v>0.54</v>
      </c>
      <c r="E249">
        <v>1.08</v>
      </c>
    </row>
    <row r="250" spans="1:5" x14ac:dyDescent="0.25">
      <c r="A250" t="s">
        <v>22</v>
      </c>
      <c r="B250" t="s">
        <v>266</v>
      </c>
      <c r="C250">
        <v>1.45</v>
      </c>
      <c r="D250">
        <v>0.54</v>
      </c>
      <c r="E250">
        <v>0</v>
      </c>
    </row>
    <row r="251" spans="1:5" x14ac:dyDescent="0.25">
      <c r="A251" t="s">
        <v>22</v>
      </c>
      <c r="B251" t="s">
        <v>255</v>
      </c>
      <c r="C251">
        <v>1.45</v>
      </c>
      <c r="D251">
        <v>1.08</v>
      </c>
      <c r="E251">
        <v>0.54</v>
      </c>
    </row>
    <row r="252" spans="1:5" x14ac:dyDescent="0.25">
      <c r="A252" t="s">
        <v>22</v>
      </c>
      <c r="B252" t="s">
        <v>166</v>
      </c>
      <c r="C252">
        <v>1.45</v>
      </c>
      <c r="D252">
        <v>0</v>
      </c>
      <c r="E252">
        <v>0</v>
      </c>
    </row>
    <row r="253" spans="1:5" x14ac:dyDescent="0.25">
      <c r="A253" t="s">
        <v>22</v>
      </c>
      <c r="B253" t="s">
        <v>290</v>
      </c>
      <c r="C253">
        <v>1.45</v>
      </c>
      <c r="D253">
        <v>0.54</v>
      </c>
      <c r="E253">
        <v>2.16</v>
      </c>
    </row>
    <row r="254" spans="1:5" x14ac:dyDescent="0.25">
      <c r="A254" t="s">
        <v>22</v>
      </c>
      <c r="B254" t="s">
        <v>24</v>
      </c>
      <c r="C254">
        <v>1.45</v>
      </c>
      <c r="D254">
        <v>2.16</v>
      </c>
      <c r="E254">
        <v>0</v>
      </c>
    </row>
    <row r="255" spans="1:5" x14ac:dyDescent="0.25">
      <c r="A255" t="s">
        <v>25</v>
      </c>
      <c r="B255" t="s">
        <v>260</v>
      </c>
      <c r="C255">
        <v>1.05</v>
      </c>
    </row>
    <row r="256" spans="1:5" x14ac:dyDescent="0.25">
      <c r="A256" t="s">
        <v>25</v>
      </c>
      <c r="B256" t="s">
        <v>476</v>
      </c>
      <c r="C256">
        <v>1.05</v>
      </c>
    </row>
    <row r="257" spans="1:5" x14ac:dyDescent="0.25">
      <c r="A257" t="s">
        <v>25</v>
      </c>
      <c r="B257" t="s">
        <v>26</v>
      </c>
      <c r="C257">
        <v>1.05</v>
      </c>
    </row>
    <row r="258" spans="1:5" x14ac:dyDescent="0.25">
      <c r="A258" t="s">
        <v>25</v>
      </c>
      <c r="B258" t="s">
        <v>170</v>
      </c>
      <c r="C258">
        <v>1.05</v>
      </c>
    </row>
    <row r="259" spans="1:5" x14ac:dyDescent="0.25">
      <c r="A259" t="s">
        <v>25</v>
      </c>
      <c r="B259" t="s">
        <v>173</v>
      </c>
      <c r="C259">
        <v>1.05</v>
      </c>
    </row>
    <row r="260" spans="1:5" x14ac:dyDescent="0.25">
      <c r="A260" t="s">
        <v>25</v>
      </c>
      <c r="B260" t="s">
        <v>171</v>
      </c>
      <c r="C260">
        <v>1.05</v>
      </c>
    </row>
    <row r="261" spans="1:5" x14ac:dyDescent="0.25">
      <c r="A261" t="s">
        <v>25</v>
      </c>
      <c r="B261" t="s">
        <v>478</v>
      </c>
      <c r="C261">
        <v>1.05</v>
      </c>
    </row>
    <row r="262" spans="1:5" x14ac:dyDescent="0.25">
      <c r="A262" t="s">
        <v>25</v>
      </c>
      <c r="B262" t="s">
        <v>177</v>
      </c>
      <c r="C262">
        <v>1.05</v>
      </c>
    </row>
    <row r="263" spans="1:5" x14ac:dyDescent="0.25">
      <c r="A263" t="s">
        <v>25</v>
      </c>
      <c r="B263" t="s">
        <v>479</v>
      </c>
      <c r="C263">
        <v>1.05</v>
      </c>
    </row>
    <row r="264" spans="1:5" x14ac:dyDescent="0.25">
      <c r="A264" t="s">
        <v>25</v>
      </c>
      <c r="B264" t="s">
        <v>292</v>
      </c>
      <c r="C264">
        <v>1.05</v>
      </c>
    </row>
    <row r="265" spans="1:5" x14ac:dyDescent="0.25">
      <c r="A265" t="s">
        <v>25</v>
      </c>
      <c r="B265" t="s">
        <v>27</v>
      </c>
      <c r="C265">
        <v>1.05</v>
      </c>
      <c r="D265">
        <v>1.05</v>
      </c>
      <c r="E265">
        <v>0</v>
      </c>
    </row>
    <row r="266" spans="1:5" x14ac:dyDescent="0.25">
      <c r="A266" t="s">
        <v>25</v>
      </c>
      <c r="B266" t="s">
        <v>169</v>
      </c>
      <c r="C266">
        <v>1.05</v>
      </c>
      <c r="D266">
        <v>1.58</v>
      </c>
      <c r="E266">
        <v>1.05</v>
      </c>
    </row>
    <row r="267" spans="1:5" x14ac:dyDescent="0.25">
      <c r="A267" t="s">
        <v>25</v>
      </c>
      <c r="B267" t="s">
        <v>257</v>
      </c>
      <c r="C267">
        <v>1.05</v>
      </c>
      <c r="D267">
        <v>1.05</v>
      </c>
      <c r="E267">
        <v>2.11</v>
      </c>
    </row>
    <row r="268" spans="1:5" x14ac:dyDescent="0.25">
      <c r="A268" t="s">
        <v>25</v>
      </c>
      <c r="B268" t="s">
        <v>265</v>
      </c>
      <c r="C268">
        <v>1.05</v>
      </c>
      <c r="D268">
        <v>0</v>
      </c>
      <c r="E268">
        <v>0.53</v>
      </c>
    </row>
    <row r="269" spans="1:5" x14ac:dyDescent="0.25">
      <c r="A269" t="s">
        <v>25</v>
      </c>
      <c r="B269" t="s">
        <v>258</v>
      </c>
      <c r="C269">
        <v>1.05</v>
      </c>
      <c r="D269">
        <v>0</v>
      </c>
      <c r="E269">
        <v>0.53</v>
      </c>
    </row>
    <row r="270" spans="1:5" x14ac:dyDescent="0.25">
      <c r="A270" t="s">
        <v>25</v>
      </c>
      <c r="B270" t="s">
        <v>477</v>
      </c>
      <c r="C270">
        <v>1.05</v>
      </c>
      <c r="D270">
        <v>1.05</v>
      </c>
      <c r="E270">
        <v>1.58</v>
      </c>
    </row>
    <row r="271" spans="1:5" x14ac:dyDescent="0.25">
      <c r="A271" t="s">
        <v>25</v>
      </c>
      <c r="B271" t="s">
        <v>174</v>
      </c>
      <c r="C271">
        <v>1.05</v>
      </c>
      <c r="D271">
        <v>0</v>
      </c>
      <c r="E271">
        <v>2.63</v>
      </c>
    </row>
    <row r="272" spans="1:5" x14ac:dyDescent="0.25">
      <c r="A272" t="s">
        <v>28</v>
      </c>
      <c r="B272" t="s">
        <v>462</v>
      </c>
      <c r="C272">
        <v>1</v>
      </c>
      <c r="D272">
        <v>0</v>
      </c>
      <c r="E272">
        <v>2.4700000000000002</v>
      </c>
    </row>
    <row r="273" spans="1:5" x14ac:dyDescent="0.25">
      <c r="A273" t="s">
        <v>28</v>
      </c>
      <c r="B273" t="s">
        <v>464</v>
      </c>
      <c r="C273">
        <v>1</v>
      </c>
      <c r="D273">
        <v>1.76</v>
      </c>
      <c r="E273">
        <v>0.35</v>
      </c>
    </row>
    <row r="274" spans="1:5" x14ac:dyDescent="0.25">
      <c r="A274" t="s">
        <v>28</v>
      </c>
      <c r="B274" t="s">
        <v>31</v>
      </c>
      <c r="C274">
        <v>1</v>
      </c>
      <c r="D274">
        <v>1.41</v>
      </c>
      <c r="E274">
        <v>0.35</v>
      </c>
    </row>
    <row r="275" spans="1:5" x14ac:dyDescent="0.25">
      <c r="A275" t="s">
        <v>28</v>
      </c>
      <c r="B275" t="s">
        <v>188</v>
      </c>
      <c r="C275">
        <v>1</v>
      </c>
      <c r="D275">
        <v>1.76</v>
      </c>
      <c r="E275">
        <v>0.71</v>
      </c>
    </row>
    <row r="276" spans="1:5" x14ac:dyDescent="0.25">
      <c r="A276" t="s">
        <v>28</v>
      </c>
      <c r="B276" t="s">
        <v>293</v>
      </c>
      <c r="C276">
        <v>1</v>
      </c>
      <c r="D276">
        <v>1.41</v>
      </c>
      <c r="E276">
        <v>0</v>
      </c>
    </row>
    <row r="277" spans="1:5" x14ac:dyDescent="0.25">
      <c r="A277" t="s">
        <v>28</v>
      </c>
      <c r="B277" t="s">
        <v>276</v>
      </c>
      <c r="C277">
        <v>1</v>
      </c>
      <c r="D277">
        <v>0</v>
      </c>
      <c r="E277">
        <v>1.76</v>
      </c>
    </row>
    <row r="278" spans="1:5" x14ac:dyDescent="0.25">
      <c r="A278" t="s">
        <v>28</v>
      </c>
      <c r="B278" t="s">
        <v>294</v>
      </c>
      <c r="C278">
        <v>1</v>
      </c>
      <c r="D278">
        <v>0</v>
      </c>
      <c r="E278">
        <v>1.41</v>
      </c>
    </row>
    <row r="279" spans="1:5" x14ac:dyDescent="0.25">
      <c r="A279" t="s">
        <v>28</v>
      </c>
      <c r="B279" t="s">
        <v>277</v>
      </c>
      <c r="C279">
        <v>1</v>
      </c>
      <c r="D279">
        <v>0.35</v>
      </c>
      <c r="E279">
        <v>1.41</v>
      </c>
    </row>
    <row r="280" spans="1:5" x14ac:dyDescent="0.25">
      <c r="A280" t="s">
        <v>28</v>
      </c>
      <c r="B280" t="s">
        <v>191</v>
      </c>
      <c r="C280">
        <v>1</v>
      </c>
      <c r="D280">
        <v>0.35</v>
      </c>
      <c r="E280">
        <v>1.41</v>
      </c>
    </row>
    <row r="281" spans="1:5" x14ac:dyDescent="0.25">
      <c r="A281" t="s">
        <v>28</v>
      </c>
      <c r="B281" t="s">
        <v>189</v>
      </c>
      <c r="C281">
        <v>1</v>
      </c>
      <c r="D281">
        <v>0</v>
      </c>
      <c r="E281">
        <v>0</v>
      </c>
    </row>
    <row r="282" spans="1:5" x14ac:dyDescent="0.25">
      <c r="A282" t="s">
        <v>28</v>
      </c>
      <c r="B282" t="s">
        <v>190</v>
      </c>
      <c r="C282">
        <v>1</v>
      </c>
      <c r="D282">
        <v>0.71</v>
      </c>
      <c r="E282">
        <v>1.41</v>
      </c>
    </row>
    <row r="283" spans="1:5" x14ac:dyDescent="0.25">
      <c r="A283" t="s">
        <v>28</v>
      </c>
      <c r="B283" t="s">
        <v>463</v>
      </c>
      <c r="C283">
        <v>1</v>
      </c>
      <c r="D283">
        <v>0</v>
      </c>
      <c r="E283">
        <v>1.76</v>
      </c>
    </row>
    <row r="284" spans="1:5" x14ac:dyDescent="0.25">
      <c r="A284" t="s">
        <v>28</v>
      </c>
      <c r="B284" t="s">
        <v>29</v>
      </c>
      <c r="C284">
        <v>1</v>
      </c>
      <c r="D284">
        <v>1.06</v>
      </c>
      <c r="E284">
        <v>0.71</v>
      </c>
    </row>
    <row r="285" spans="1:5" x14ac:dyDescent="0.25">
      <c r="A285" t="s">
        <v>28</v>
      </c>
      <c r="B285" t="s">
        <v>278</v>
      </c>
      <c r="C285">
        <v>1</v>
      </c>
      <c r="D285">
        <v>0.35</v>
      </c>
      <c r="E285">
        <v>0.35</v>
      </c>
    </row>
    <row r="286" spans="1:5" x14ac:dyDescent="0.25">
      <c r="A286" t="s">
        <v>28</v>
      </c>
      <c r="B286" t="s">
        <v>30</v>
      </c>
      <c r="C286">
        <v>1</v>
      </c>
      <c r="D286">
        <v>1.06</v>
      </c>
      <c r="E286">
        <v>0.71</v>
      </c>
    </row>
    <row r="287" spans="1:5" x14ac:dyDescent="0.25">
      <c r="A287" t="s">
        <v>28</v>
      </c>
      <c r="B287" t="s">
        <v>275</v>
      </c>
      <c r="C287">
        <v>1</v>
      </c>
      <c r="D287">
        <v>1.06</v>
      </c>
      <c r="E287">
        <v>1.06</v>
      </c>
    </row>
    <row r="288" spans="1:5" x14ac:dyDescent="0.25">
      <c r="A288" t="s">
        <v>28</v>
      </c>
      <c r="B288" t="s">
        <v>187</v>
      </c>
      <c r="C288">
        <v>1</v>
      </c>
      <c r="D288">
        <v>0.35</v>
      </c>
      <c r="E288">
        <v>1.06</v>
      </c>
    </row>
    <row r="289" spans="1:5" x14ac:dyDescent="0.25">
      <c r="A289" t="s">
        <v>28</v>
      </c>
      <c r="B289" t="s">
        <v>279</v>
      </c>
      <c r="C289">
        <v>1</v>
      </c>
      <c r="D289">
        <v>1.06</v>
      </c>
      <c r="E289">
        <v>1.06</v>
      </c>
    </row>
    <row r="290" spans="1:5" x14ac:dyDescent="0.25">
      <c r="A290" t="s">
        <v>178</v>
      </c>
      <c r="B290" t="s">
        <v>272</v>
      </c>
      <c r="C290">
        <v>1.07692307692308</v>
      </c>
      <c r="D290">
        <v>0.55000000000000004</v>
      </c>
      <c r="E290">
        <v>0</v>
      </c>
    </row>
    <row r="291" spans="1:5" x14ac:dyDescent="0.25">
      <c r="A291" t="s">
        <v>178</v>
      </c>
      <c r="B291" t="s">
        <v>186</v>
      </c>
      <c r="C291">
        <v>1.07692307692308</v>
      </c>
    </row>
    <row r="292" spans="1:5" x14ac:dyDescent="0.25">
      <c r="A292" t="s">
        <v>178</v>
      </c>
      <c r="B292" t="s">
        <v>181</v>
      </c>
      <c r="C292">
        <v>1.07692307692308</v>
      </c>
      <c r="D292">
        <v>1.1100000000000001</v>
      </c>
      <c r="E292">
        <v>0</v>
      </c>
    </row>
    <row r="293" spans="1:5" x14ac:dyDescent="0.25">
      <c r="A293" t="s">
        <v>178</v>
      </c>
      <c r="B293" t="s">
        <v>271</v>
      </c>
      <c r="C293">
        <v>1.07692307692308</v>
      </c>
      <c r="D293">
        <v>0.28000000000000003</v>
      </c>
      <c r="E293">
        <v>1.1100000000000001</v>
      </c>
    </row>
    <row r="294" spans="1:5" x14ac:dyDescent="0.25">
      <c r="A294" t="s">
        <v>178</v>
      </c>
      <c r="B294" t="s">
        <v>468</v>
      </c>
      <c r="C294">
        <v>1.07692307692308</v>
      </c>
      <c r="D294">
        <v>0.28000000000000003</v>
      </c>
      <c r="E294">
        <v>1.38</v>
      </c>
    </row>
    <row r="295" spans="1:5" x14ac:dyDescent="0.25">
      <c r="A295" t="s">
        <v>178</v>
      </c>
      <c r="B295" t="s">
        <v>270</v>
      </c>
      <c r="C295">
        <v>1.07692307692308</v>
      </c>
      <c r="D295">
        <v>1.1100000000000001</v>
      </c>
      <c r="E295">
        <v>1.66</v>
      </c>
    </row>
    <row r="296" spans="1:5" x14ac:dyDescent="0.25">
      <c r="A296" t="s">
        <v>178</v>
      </c>
      <c r="B296" t="s">
        <v>180</v>
      </c>
      <c r="C296">
        <v>1.07692307692308</v>
      </c>
      <c r="D296">
        <v>0</v>
      </c>
      <c r="E296">
        <v>1.66</v>
      </c>
    </row>
    <row r="297" spans="1:5" x14ac:dyDescent="0.25">
      <c r="A297" t="s">
        <v>178</v>
      </c>
      <c r="B297" t="s">
        <v>179</v>
      </c>
      <c r="C297">
        <v>1.07692307692308</v>
      </c>
      <c r="D297">
        <v>0.28000000000000003</v>
      </c>
      <c r="E297">
        <v>1.38</v>
      </c>
    </row>
    <row r="298" spans="1:5" x14ac:dyDescent="0.25">
      <c r="A298" t="s">
        <v>178</v>
      </c>
      <c r="B298" t="s">
        <v>274</v>
      </c>
      <c r="C298">
        <v>1.07692307692308</v>
      </c>
      <c r="D298">
        <v>1.38</v>
      </c>
      <c r="E298">
        <v>0.83</v>
      </c>
    </row>
    <row r="299" spans="1:5" x14ac:dyDescent="0.25">
      <c r="A299" t="s">
        <v>178</v>
      </c>
      <c r="B299" t="s">
        <v>184</v>
      </c>
      <c r="C299">
        <v>1.07692307692308</v>
      </c>
      <c r="D299">
        <v>0</v>
      </c>
      <c r="E299">
        <v>0.83</v>
      </c>
    </row>
    <row r="300" spans="1:5" x14ac:dyDescent="0.25">
      <c r="A300" t="s">
        <v>178</v>
      </c>
      <c r="B300" t="s">
        <v>268</v>
      </c>
      <c r="C300">
        <v>1.07692307692308</v>
      </c>
      <c r="D300">
        <v>1.1100000000000001</v>
      </c>
      <c r="E300">
        <v>1.38</v>
      </c>
    </row>
    <row r="301" spans="1:5" x14ac:dyDescent="0.25">
      <c r="A301" t="s">
        <v>178</v>
      </c>
      <c r="B301" t="s">
        <v>472</v>
      </c>
      <c r="C301">
        <v>1.07692307692308</v>
      </c>
      <c r="D301">
        <v>0.55000000000000004</v>
      </c>
      <c r="E301">
        <v>2.21</v>
      </c>
    </row>
    <row r="302" spans="1:5" x14ac:dyDescent="0.25">
      <c r="A302" t="s">
        <v>178</v>
      </c>
      <c r="B302" t="s">
        <v>183</v>
      </c>
      <c r="C302">
        <v>1.07692307692308</v>
      </c>
      <c r="D302">
        <v>0.55000000000000004</v>
      </c>
      <c r="E302">
        <v>0.55000000000000004</v>
      </c>
    </row>
    <row r="303" spans="1:5" x14ac:dyDescent="0.25">
      <c r="A303" t="s">
        <v>178</v>
      </c>
      <c r="B303" t="s">
        <v>182</v>
      </c>
      <c r="C303">
        <v>1.07692307692308</v>
      </c>
      <c r="D303">
        <v>0</v>
      </c>
      <c r="E303">
        <v>0</v>
      </c>
    </row>
    <row r="304" spans="1:5" x14ac:dyDescent="0.25">
      <c r="A304" t="s">
        <v>178</v>
      </c>
      <c r="B304" t="s">
        <v>273</v>
      </c>
      <c r="C304">
        <v>1.07692307692308</v>
      </c>
      <c r="D304">
        <v>0.55000000000000004</v>
      </c>
      <c r="E304">
        <v>0.55000000000000004</v>
      </c>
    </row>
    <row r="305" spans="1:5" x14ac:dyDescent="0.25">
      <c r="A305" t="s">
        <v>178</v>
      </c>
      <c r="B305" t="s">
        <v>465</v>
      </c>
      <c r="C305">
        <v>1.07692307692308</v>
      </c>
      <c r="D305">
        <v>0</v>
      </c>
      <c r="E305">
        <v>1.1100000000000001</v>
      </c>
    </row>
    <row r="306" spans="1:5" x14ac:dyDescent="0.25">
      <c r="A306" t="s">
        <v>178</v>
      </c>
      <c r="B306" t="s">
        <v>269</v>
      </c>
      <c r="C306">
        <v>1.07692307692308</v>
      </c>
      <c r="D306">
        <v>1.66</v>
      </c>
      <c r="E306">
        <v>0</v>
      </c>
    </row>
    <row r="307" spans="1:5" x14ac:dyDescent="0.25">
      <c r="A307" t="s">
        <v>10</v>
      </c>
      <c r="B307" t="s">
        <v>39</v>
      </c>
      <c r="C307">
        <v>1.5384615384615401</v>
      </c>
      <c r="D307">
        <v>0.99</v>
      </c>
      <c r="E307">
        <v>0.66</v>
      </c>
    </row>
    <row r="308" spans="1:5" x14ac:dyDescent="0.25">
      <c r="A308" t="s">
        <v>10</v>
      </c>
      <c r="B308" t="s">
        <v>40</v>
      </c>
      <c r="C308">
        <v>1.5384615384615401</v>
      </c>
      <c r="D308">
        <v>1.32</v>
      </c>
      <c r="E308">
        <v>0.44</v>
      </c>
    </row>
    <row r="309" spans="1:5" x14ac:dyDescent="0.25">
      <c r="A309" t="s">
        <v>10</v>
      </c>
      <c r="B309" t="s">
        <v>447</v>
      </c>
      <c r="C309">
        <v>1.5384615384615401</v>
      </c>
      <c r="D309">
        <v>0.44</v>
      </c>
      <c r="E309">
        <v>1.32</v>
      </c>
    </row>
    <row r="310" spans="1:5" x14ac:dyDescent="0.25">
      <c r="A310" t="s">
        <v>10</v>
      </c>
      <c r="B310" t="s">
        <v>41</v>
      </c>
      <c r="C310">
        <v>1.5384615384615401</v>
      </c>
      <c r="D310">
        <v>1.32</v>
      </c>
      <c r="E310">
        <v>0.66</v>
      </c>
    </row>
    <row r="311" spans="1:5" x14ac:dyDescent="0.25">
      <c r="A311" t="s">
        <v>10</v>
      </c>
      <c r="B311" t="s">
        <v>220</v>
      </c>
      <c r="C311">
        <v>1.5384615384615401</v>
      </c>
      <c r="D311">
        <v>1.76</v>
      </c>
      <c r="E311">
        <v>1.32</v>
      </c>
    </row>
    <row r="312" spans="1:5" x14ac:dyDescent="0.25">
      <c r="A312" t="s">
        <v>10</v>
      </c>
      <c r="B312" t="s">
        <v>11</v>
      </c>
      <c r="C312">
        <v>1.5384615384615401</v>
      </c>
      <c r="D312">
        <v>1.97</v>
      </c>
      <c r="E312">
        <v>0.88</v>
      </c>
    </row>
    <row r="313" spans="1:5" x14ac:dyDescent="0.25">
      <c r="A313" t="s">
        <v>10</v>
      </c>
      <c r="B313" t="s">
        <v>453</v>
      </c>
      <c r="C313">
        <v>1.5384615384615401</v>
      </c>
      <c r="D313">
        <v>1.54</v>
      </c>
      <c r="E313">
        <v>0.88</v>
      </c>
    </row>
    <row r="314" spans="1:5" x14ac:dyDescent="0.25">
      <c r="A314" t="s">
        <v>10</v>
      </c>
      <c r="B314" t="s">
        <v>219</v>
      </c>
      <c r="C314">
        <v>1.5384615384615401</v>
      </c>
      <c r="D314">
        <v>0.33</v>
      </c>
      <c r="E314">
        <v>0.99</v>
      </c>
    </row>
    <row r="315" spans="1:5" x14ac:dyDescent="0.25">
      <c r="A315" t="s">
        <v>10</v>
      </c>
      <c r="B315" t="s">
        <v>221</v>
      </c>
      <c r="C315">
        <v>1.5384615384615401</v>
      </c>
      <c r="D315">
        <v>0.66</v>
      </c>
      <c r="E315">
        <v>0.66</v>
      </c>
    </row>
    <row r="316" spans="1:5" x14ac:dyDescent="0.25">
      <c r="A316" t="s">
        <v>10</v>
      </c>
      <c r="B316" t="s">
        <v>37</v>
      </c>
      <c r="C316">
        <v>1.5384615384615401</v>
      </c>
      <c r="D316">
        <v>1.54</v>
      </c>
      <c r="E316">
        <v>1.32</v>
      </c>
    </row>
    <row r="317" spans="1:5" x14ac:dyDescent="0.25">
      <c r="A317" t="s">
        <v>10</v>
      </c>
      <c r="B317" t="s">
        <v>225</v>
      </c>
      <c r="C317">
        <v>1.5384615384615401</v>
      </c>
      <c r="D317">
        <v>0.44</v>
      </c>
      <c r="E317">
        <v>0.44</v>
      </c>
    </row>
    <row r="318" spans="1:5" x14ac:dyDescent="0.25">
      <c r="A318" t="s">
        <v>10</v>
      </c>
      <c r="B318" t="s">
        <v>226</v>
      </c>
      <c r="C318">
        <v>1.5384615384615401</v>
      </c>
      <c r="D318">
        <v>0.66</v>
      </c>
      <c r="E318">
        <v>1.54</v>
      </c>
    </row>
    <row r="319" spans="1:5" x14ac:dyDescent="0.25">
      <c r="A319" t="s">
        <v>10</v>
      </c>
      <c r="B319" t="s">
        <v>42</v>
      </c>
      <c r="C319">
        <v>1.5384615384615401</v>
      </c>
      <c r="D319">
        <v>0.44</v>
      </c>
      <c r="E319">
        <v>1.1000000000000001</v>
      </c>
    </row>
    <row r="320" spans="1:5" x14ac:dyDescent="0.25">
      <c r="A320" t="s">
        <v>10</v>
      </c>
      <c r="B320" t="s">
        <v>12</v>
      </c>
      <c r="C320">
        <v>1.5384615384615401</v>
      </c>
      <c r="D320">
        <v>0.66</v>
      </c>
      <c r="E320">
        <v>0.66</v>
      </c>
    </row>
    <row r="321" spans="1:5" x14ac:dyDescent="0.25">
      <c r="A321" t="s">
        <v>10</v>
      </c>
      <c r="B321" t="s">
        <v>224</v>
      </c>
      <c r="C321">
        <v>1.5384615384615401</v>
      </c>
      <c r="D321">
        <v>1.32</v>
      </c>
      <c r="E321">
        <v>1.32</v>
      </c>
    </row>
    <row r="322" spans="1:5" x14ac:dyDescent="0.25">
      <c r="A322" t="s">
        <v>10</v>
      </c>
      <c r="B322" t="s">
        <v>222</v>
      </c>
      <c r="C322">
        <v>1.5384615384615401</v>
      </c>
      <c r="D322">
        <v>0.66</v>
      </c>
      <c r="E322">
        <v>1.1000000000000001</v>
      </c>
    </row>
    <row r="323" spans="1:5" x14ac:dyDescent="0.25">
      <c r="A323" t="s">
        <v>10</v>
      </c>
      <c r="B323" t="s">
        <v>223</v>
      </c>
      <c r="C323">
        <v>1.5384615384615401</v>
      </c>
      <c r="D323">
        <v>1.32</v>
      </c>
      <c r="E323">
        <v>2.19</v>
      </c>
    </row>
    <row r="324" spans="1:5" x14ac:dyDescent="0.25">
      <c r="A324" t="s">
        <v>10</v>
      </c>
      <c r="B324" t="s">
        <v>38</v>
      </c>
      <c r="C324">
        <v>1.5384615384615401</v>
      </c>
      <c r="D324">
        <v>0.66</v>
      </c>
      <c r="E324">
        <v>0.44</v>
      </c>
    </row>
    <row r="325" spans="1:5" x14ac:dyDescent="0.25">
      <c r="A325" t="s">
        <v>35</v>
      </c>
      <c r="B325" t="s">
        <v>284</v>
      </c>
      <c r="C325">
        <v>1.13333333333333</v>
      </c>
      <c r="D325">
        <v>0.75</v>
      </c>
      <c r="E325">
        <v>2.25</v>
      </c>
    </row>
    <row r="326" spans="1:5" x14ac:dyDescent="0.25">
      <c r="A326" t="s">
        <v>35</v>
      </c>
      <c r="B326" t="s">
        <v>215</v>
      </c>
      <c r="C326">
        <v>1.13333333333333</v>
      </c>
      <c r="D326">
        <v>0.75</v>
      </c>
      <c r="E326">
        <v>1.88</v>
      </c>
    </row>
    <row r="327" spans="1:5" x14ac:dyDescent="0.25">
      <c r="A327" t="s">
        <v>35</v>
      </c>
      <c r="B327" t="s">
        <v>216</v>
      </c>
      <c r="C327">
        <v>1.13333333333333</v>
      </c>
      <c r="D327">
        <v>0.38</v>
      </c>
      <c r="E327">
        <v>1.1299999999999999</v>
      </c>
    </row>
    <row r="328" spans="1:5" x14ac:dyDescent="0.25">
      <c r="A328" t="s">
        <v>35</v>
      </c>
      <c r="B328" t="s">
        <v>296</v>
      </c>
      <c r="C328">
        <v>1.13333333333333</v>
      </c>
      <c r="D328">
        <v>0.75</v>
      </c>
      <c r="E328">
        <v>0.75</v>
      </c>
    </row>
    <row r="329" spans="1:5" x14ac:dyDescent="0.25">
      <c r="A329" t="s">
        <v>35</v>
      </c>
      <c r="B329" t="s">
        <v>300</v>
      </c>
      <c r="C329">
        <v>1.13333333333333</v>
      </c>
      <c r="D329">
        <v>0.38</v>
      </c>
      <c r="E329">
        <v>1.88</v>
      </c>
    </row>
    <row r="330" spans="1:5" x14ac:dyDescent="0.25">
      <c r="A330" t="s">
        <v>35</v>
      </c>
      <c r="B330" t="s">
        <v>295</v>
      </c>
      <c r="C330">
        <v>1.13333333333333</v>
      </c>
      <c r="D330">
        <v>1.1299999999999999</v>
      </c>
      <c r="E330">
        <v>0</v>
      </c>
    </row>
    <row r="331" spans="1:5" x14ac:dyDescent="0.25">
      <c r="A331" t="s">
        <v>35</v>
      </c>
      <c r="B331" t="s">
        <v>212</v>
      </c>
      <c r="C331">
        <v>1.13333333333333</v>
      </c>
      <c r="D331">
        <v>1.1299999999999999</v>
      </c>
      <c r="E331">
        <v>1.1299999999999999</v>
      </c>
    </row>
    <row r="332" spans="1:5" x14ac:dyDescent="0.25">
      <c r="A332" t="s">
        <v>35</v>
      </c>
      <c r="B332" t="s">
        <v>211</v>
      </c>
      <c r="C332">
        <v>1.13333333333333</v>
      </c>
      <c r="D332">
        <v>0.75</v>
      </c>
      <c r="E332">
        <v>0.38</v>
      </c>
    </row>
    <row r="333" spans="1:5" x14ac:dyDescent="0.25">
      <c r="A333" t="s">
        <v>35</v>
      </c>
      <c r="B333" t="s">
        <v>218</v>
      </c>
      <c r="C333">
        <v>1.13333333333333</v>
      </c>
      <c r="D333">
        <v>2.25</v>
      </c>
      <c r="E333">
        <v>0.38</v>
      </c>
    </row>
    <row r="334" spans="1:5" x14ac:dyDescent="0.25">
      <c r="A334" t="s">
        <v>35</v>
      </c>
      <c r="B334" t="s">
        <v>286</v>
      </c>
      <c r="C334">
        <v>1.13333333333333</v>
      </c>
      <c r="D334">
        <v>1.5</v>
      </c>
      <c r="E334">
        <v>0.75</v>
      </c>
    </row>
    <row r="335" spans="1:5" x14ac:dyDescent="0.25">
      <c r="A335" t="s">
        <v>35</v>
      </c>
      <c r="B335" t="s">
        <v>474</v>
      </c>
      <c r="C335">
        <v>1.13333333333333</v>
      </c>
      <c r="D335">
        <v>0.75</v>
      </c>
      <c r="E335">
        <v>0.75</v>
      </c>
    </row>
    <row r="336" spans="1:5" x14ac:dyDescent="0.25">
      <c r="A336" t="s">
        <v>35</v>
      </c>
      <c r="B336" t="s">
        <v>475</v>
      </c>
      <c r="C336">
        <v>1.13333333333333</v>
      </c>
      <c r="D336">
        <v>0</v>
      </c>
      <c r="E336">
        <v>1.5</v>
      </c>
    </row>
    <row r="337" spans="1:5" x14ac:dyDescent="0.25">
      <c r="A337" t="s">
        <v>35</v>
      </c>
      <c r="B337" t="s">
        <v>36</v>
      </c>
      <c r="C337">
        <v>1.13333333333333</v>
      </c>
      <c r="D337">
        <v>0</v>
      </c>
      <c r="E337">
        <v>0.38</v>
      </c>
    </row>
    <row r="338" spans="1:5" x14ac:dyDescent="0.25">
      <c r="A338" t="s">
        <v>35</v>
      </c>
      <c r="B338" t="s">
        <v>471</v>
      </c>
      <c r="C338">
        <v>1.13333333333333</v>
      </c>
      <c r="D338">
        <v>3</v>
      </c>
      <c r="E338">
        <v>0.75</v>
      </c>
    </row>
    <row r="339" spans="1:5" x14ac:dyDescent="0.25">
      <c r="A339" t="s">
        <v>35</v>
      </c>
      <c r="B339" t="s">
        <v>285</v>
      </c>
      <c r="C339">
        <v>1.13333333333333</v>
      </c>
      <c r="D339">
        <v>0</v>
      </c>
      <c r="E339">
        <v>0</v>
      </c>
    </row>
    <row r="340" spans="1:5" x14ac:dyDescent="0.25">
      <c r="A340" t="s">
        <v>35</v>
      </c>
      <c r="B340" t="s">
        <v>213</v>
      </c>
      <c r="C340">
        <v>1.13333333333333</v>
      </c>
      <c r="D340">
        <v>0.75</v>
      </c>
      <c r="E340">
        <v>1.5</v>
      </c>
    </row>
    <row r="341" spans="1:5" x14ac:dyDescent="0.25">
      <c r="A341" t="s">
        <v>35</v>
      </c>
      <c r="B341" t="s">
        <v>217</v>
      </c>
      <c r="C341">
        <v>1.13333333333333</v>
      </c>
      <c r="D341">
        <v>0</v>
      </c>
      <c r="E341">
        <v>1.5</v>
      </c>
    </row>
    <row r="342" spans="1:5" x14ac:dyDescent="0.25">
      <c r="A342" t="s">
        <v>35</v>
      </c>
      <c r="B342" t="s">
        <v>283</v>
      </c>
      <c r="C342">
        <v>1.13333333333333</v>
      </c>
      <c r="D342">
        <v>0.75</v>
      </c>
      <c r="E342">
        <v>0</v>
      </c>
    </row>
    <row r="343" spans="1:5" x14ac:dyDescent="0.25">
      <c r="A343" t="s">
        <v>35</v>
      </c>
      <c r="B343" t="s">
        <v>214</v>
      </c>
      <c r="C343">
        <v>1.13333333333333</v>
      </c>
      <c r="D343">
        <v>0.75</v>
      </c>
      <c r="E343">
        <v>1.5</v>
      </c>
    </row>
    <row r="344" spans="1:5" x14ac:dyDescent="0.25">
      <c r="A344" t="s">
        <v>35</v>
      </c>
      <c r="B344" t="s">
        <v>282</v>
      </c>
      <c r="C344">
        <v>1.13333333333333</v>
      </c>
      <c r="D344">
        <v>0.75</v>
      </c>
      <c r="E344">
        <v>1.5</v>
      </c>
    </row>
    <row r="345" spans="1:5" x14ac:dyDescent="0.25">
      <c r="A345" t="s">
        <v>192</v>
      </c>
      <c r="B345" t="s">
        <v>194</v>
      </c>
      <c r="C345">
        <v>1</v>
      </c>
      <c r="D345">
        <v>0</v>
      </c>
      <c r="E345">
        <v>1.46</v>
      </c>
    </row>
    <row r="346" spans="1:5" x14ac:dyDescent="0.25">
      <c r="A346" t="s">
        <v>192</v>
      </c>
      <c r="B346" t="s">
        <v>202</v>
      </c>
      <c r="C346">
        <v>1</v>
      </c>
      <c r="D346">
        <v>0.59</v>
      </c>
      <c r="E346">
        <v>2.34</v>
      </c>
    </row>
    <row r="347" spans="1:5" x14ac:dyDescent="0.25">
      <c r="A347" t="s">
        <v>192</v>
      </c>
      <c r="B347" t="s">
        <v>201</v>
      </c>
      <c r="C347">
        <v>1</v>
      </c>
      <c r="D347">
        <v>0</v>
      </c>
      <c r="E347">
        <v>0</v>
      </c>
    </row>
    <row r="348" spans="1:5" x14ac:dyDescent="0.25">
      <c r="A348" t="s">
        <v>192</v>
      </c>
      <c r="B348" t="s">
        <v>193</v>
      </c>
      <c r="C348">
        <v>1</v>
      </c>
      <c r="D348">
        <v>0.28999999999999998</v>
      </c>
      <c r="E348">
        <v>0.88</v>
      </c>
    </row>
    <row r="349" spans="1:5" x14ac:dyDescent="0.25">
      <c r="A349" t="s">
        <v>192</v>
      </c>
      <c r="B349" t="s">
        <v>196</v>
      </c>
      <c r="C349">
        <v>1</v>
      </c>
      <c r="D349">
        <v>0.28999999999999998</v>
      </c>
      <c r="E349">
        <v>0.59</v>
      </c>
    </row>
    <row r="350" spans="1:5" x14ac:dyDescent="0.25">
      <c r="A350" t="s">
        <v>192</v>
      </c>
      <c r="B350" t="s">
        <v>197</v>
      </c>
      <c r="C350">
        <v>1</v>
      </c>
      <c r="D350">
        <v>1.46</v>
      </c>
      <c r="E350">
        <v>1.17</v>
      </c>
    </row>
    <row r="351" spans="1:5" x14ac:dyDescent="0.25">
      <c r="A351" t="s">
        <v>192</v>
      </c>
      <c r="B351" t="s">
        <v>281</v>
      </c>
      <c r="C351">
        <v>1</v>
      </c>
      <c r="D351">
        <v>1.17</v>
      </c>
      <c r="E351">
        <v>0.88</v>
      </c>
    </row>
    <row r="352" spans="1:5" x14ac:dyDescent="0.25">
      <c r="A352" t="s">
        <v>192</v>
      </c>
      <c r="B352" t="s">
        <v>204</v>
      </c>
      <c r="C352">
        <v>1</v>
      </c>
      <c r="D352">
        <v>1.17</v>
      </c>
      <c r="E352">
        <v>0.28999999999999998</v>
      </c>
    </row>
    <row r="353" spans="1:5" x14ac:dyDescent="0.25">
      <c r="A353" t="s">
        <v>192</v>
      </c>
      <c r="B353" t="s">
        <v>205</v>
      </c>
      <c r="C353">
        <v>1</v>
      </c>
      <c r="D353">
        <v>0</v>
      </c>
      <c r="E353">
        <v>2.0499999999999998</v>
      </c>
    </row>
    <row r="354" spans="1:5" x14ac:dyDescent="0.25">
      <c r="A354" t="s">
        <v>192</v>
      </c>
      <c r="B354" t="s">
        <v>199</v>
      </c>
      <c r="C354">
        <v>1</v>
      </c>
      <c r="D354">
        <v>0.28999999999999998</v>
      </c>
      <c r="E354">
        <v>1.17</v>
      </c>
    </row>
    <row r="355" spans="1:5" x14ac:dyDescent="0.25">
      <c r="A355" t="s">
        <v>192</v>
      </c>
      <c r="B355" t="s">
        <v>200</v>
      </c>
      <c r="C355">
        <v>1</v>
      </c>
      <c r="D355">
        <v>0.88</v>
      </c>
      <c r="E355">
        <v>0.59</v>
      </c>
    </row>
    <row r="356" spans="1:5" x14ac:dyDescent="0.25">
      <c r="A356" t="s">
        <v>192</v>
      </c>
      <c r="B356" t="s">
        <v>280</v>
      </c>
      <c r="C356">
        <v>1</v>
      </c>
      <c r="D356">
        <v>0.88</v>
      </c>
      <c r="E356">
        <v>0.59</v>
      </c>
    </row>
    <row r="357" spans="1:5" x14ac:dyDescent="0.25">
      <c r="A357" t="s">
        <v>32</v>
      </c>
      <c r="B357" t="s">
        <v>210</v>
      </c>
      <c r="C357">
        <v>1.55555555555556</v>
      </c>
      <c r="D357">
        <v>0.75</v>
      </c>
      <c r="E357">
        <v>0</v>
      </c>
    </row>
    <row r="358" spans="1:5" x14ac:dyDescent="0.25">
      <c r="A358" t="s">
        <v>32</v>
      </c>
      <c r="B358" t="s">
        <v>34</v>
      </c>
      <c r="C358">
        <v>1.55555555555556</v>
      </c>
      <c r="D358">
        <v>1.5</v>
      </c>
      <c r="E358">
        <v>1.5</v>
      </c>
    </row>
    <row r="359" spans="1:5" x14ac:dyDescent="0.25">
      <c r="A359" t="s">
        <v>32</v>
      </c>
      <c r="B359" t="s">
        <v>207</v>
      </c>
      <c r="C359">
        <v>1.55555555555556</v>
      </c>
      <c r="D359">
        <v>1.88</v>
      </c>
      <c r="E359">
        <v>1.88</v>
      </c>
    </row>
    <row r="360" spans="1:5" x14ac:dyDescent="0.25">
      <c r="A360" t="s">
        <v>32</v>
      </c>
      <c r="B360" t="s">
        <v>195</v>
      </c>
      <c r="C360">
        <v>1.55555555555556</v>
      </c>
      <c r="D360">
        <v>2.25</v>
      </c>
      <c r="E360">
        <v>1.88</v>
      </c>
    </row>
    <row r="361" spans="1:5" x14ac:dyDescent="0.25">
      <c r="A361" t="s">
        <v>32</v>
      </c>
      <c r="B361" t="s">
        <v>206</v>
      </c>
      <c r="C361">
        <v>1.55555555555556</v>
      </c>
      <c r="D361">
        <v>0</v>
      </c>
      <c r="E361">
        <v>1.1299999999999999</v>
      </c>
    </row>
    <row r="362" spans="1:5" x14ac:dyDescent="0.25">
      <c r="A362" t="s">
        <v>32</v>
      </c>
      <c r="B362" t="s">
        <v>208</v>
      </c>
      <c r="C362">
        <v>1.55555555555556</v>
      </c>
      <c r="D362">
        <v>1.88</v>
      </c>
      <c r="E362">
        <v>0.75</v>
      </c>
    </row>
    <row r="363" spans="1:5" x14ac:dyDescent="0.25">
      <c r="A363" t="s">
        <v>32</v>
      </c>
      <c r="B363" t="s">
        <v>362</v>
      </c>
      <c r="C363">
        <v>1.55555555555556</v>
      </c>
      <c r="D363">
        <v>1.5</v>
      </c>
      <c r="E363">
        <v>1.1299999999999999</v>
      </c>
    </row>
    <row r="364" spans="1:5" x14ac:dyDescent="0.25">
      <c r="A364" t="s">
        <v>32</v>
      </c>
      <c r="B364" t="s">
        <v>33</v>
      </c>
      <c r="C364">
        <v>1.55555555555556</v>
      </c>
      <c r="D364">
        <v>0.38</v>
      </c>
      <c r="E364">
        <v>1.1299999999999999</v>
      </c>
    </row>
    <row r="365" spans="1:5" x14ac:dyDescent="0.25">
      <c r="A365" t="s">
        <v>32</v>
      </c>
      <c r="B365" t="s">
        <v>209</v>
      </c>
      <c r="C365">
        <v>1.55555555555556</v>
      </c>
      <c r="D365">
        <v>0</v>
      </c>
      <c r="E365">
        <v>0.75</v>
      </c>
    </row>
    <row r="366" spans="1:5" x14ac:dyDescent="0.25">
      <c r="A366" t="s">
        <v>32</v>
      </c>
      <c r="B366" t="s">
        <v>198</v>
      </c>
      <c r="C366">
        <v>1.55555555555556</v>
      </c>
      <c r="D366">
        <v>1.1299999999999999</v>
      </c>
      <c r="E366">
        <v>0</v>
      </c>
    </row>
    <row r="367" spans="1:5" x14ac:dyDescent="0.25">
      <c r="A367" t="s">
        <v>298</v>
      </c>
      <c r="B367" t="s">
        <v>358</v>
      </c>
      <c r="C367">
        <v>1.3333333333333299</v>
      </c>
      <c r="D367">
        <v>1.5</v>
      </c>
      <c r="E367">
        <v>0</v>
      </c>
    </row>
    <row r="368" spans="1:5" x14ac:dyDescent="0.25">
      <c r="A368" t="s">
        <v>298</v>
      </c>
      <c r="B368" t="s">
        <v>330</v>
      </c>
      <c r="C368">
        <v>1.3333333333333299</v>
      </c>
      <c r="D368">
        <v>1</v>
      </c>
      <c r="E368">
        <v>0.8</v>
      </c>
    </row>
    <row r="369" spans="1:5" x14ac:dyDescent="0.25">
      <c r="A369" t="s">
        <v>298</v>
      </c>
      <c r="B369" t="s">
        <v>338</v>
      </c>
      <c r="C369">
        <v>1.3333333333333299</v>
      </c>
      <c r="D369">
        <v>0.9</v>
      </c>
      <c r="E369">
        <v>0.6</v>
      </c>
    </row>
    <row r="370" spans="1:5" x14ac:dyDescent="0.25">
      <c r="A370" t="s">
        <v>298</v>
      </c>
      <c r="B370" t="s">
        <v>366</v>
      </c>
      <c r="C370">
        <v>1.3333333333333299</v>
      </c>
      <c r="D370">
        <v>0.6</v>
      </c>
      <c r="E370">
        <v>0.4</v>
      </c>
    </row>
    <row r="371" spans="1:5" x14ac:dyDescent="0.25">
      <c r="A371" t="s">
        <v>298</v>
      </c>
      <c r="B371" t="s">
        <v>203</v>
      </c>
      <c r="C371">
        <v>1.3333333333333299</v>
      </c>
      <c r="D371">
        <v>0.3</v>
      </c>
      <c r="E371">
        <v>1.2</v>
      </c>
    </row>
    <row r="372" spans="1:5" x14ac:dyDescent="0.25">
      <c r="A372" t="s">
        <v>298</v>
      </c>
      <c r="B372" t="s">
        <v>331</v>
      </c>
      <c r="C372">
        <v>1.3333333333333299</v>
      </c>
      <c r="D372">
        <v>0.9</v>
      </c>
      <c r="E372">
        <v>2.4</v>
      </c>
    </row>
    <row r="373" spans="1:5" x14ac:dyDescent="0.25">
      <c r="A373" t="s">
        <v>298</v>
      </c>
      <c r="B373" t="s">
        <v>299</v>
      </c>
      <c r="C373">
        <v>1.3333333333333299</v>
      </c>
      <c r="D373">
        <v>1.5</v>
      </c>
      <c r="E373">
        <v>1.2</v>
      </c>
    </row>
    <row r="374" spans="1:5" x14ac:dyDescent="0.25">
      <c r="A374" t="s">
        <v>298</v>
      </c>
      <c r="B374" t="s">
        <v>363</v>
      </c>
      <c r="C374">
        <v>1.3333333333333299</v>
      </c>
      <c r="D374">
        <v>0.2</v>
      </c>
      <c r="E374">
        <v>1.2</v>
      </c>
    </row>
    <row r="375" spans="1:5" x14ac:dyDescent="0.25">
      <c r="A375" t="s">
        <v>298</v>
      </c>
      <c r="B375" t="s">
        <v>324</v>
      </c>
      <c r="C375">
        <v>1.3333333333333299</v>
      </c>
      <c r="D375">
        <v>0.6</v>
      </c>
      <c r="E375">
        <v>1.5</v>
      </c>
    </row>
    <row r="376" spans="1:5" x14ac:dyDescent="0.25">
      <c r="A376" t="s">
        <v>298</v>
      </c>
      <c r="B376" t="s">
        <v>325</v>
      </c>
      <c r="C376">
        <v>1.3333333333333299</v>
      </c>
      <c r="D376">
        <v>0.8</v>
      </c>
      <c r="E376">
        <v>1</v>
      </c>
    </row>
    <row r="377" spans="1:5" x14ac:dyDescent="0.25">
      <c r="A377" t="s">
        <v>304</v>
      </c>
      <c r="B377" t="s">
        <v>332</v>
      </c>
      <c r="C377">
        <v>1.32</v>
      </c>
      <c r="D377">
        <v>0</v>
      </c>
      <c r="E377">
        <v>1.26</v>
      </c>
    </row>
    <row r="378" spans="1:5" x14ac:dyDescent="0.25">
      <c r="A378" t="s">
        <v>304</v>
      </c>
      <c r="B378" t="s">
        <v>339</v>
      </c>
      <c r="C378">
        <v>1.32</v>
      </c>
      <c r="D378">
        <v>1.1399999999999999</v>
      </c>
      <c r="E378">
        <v>0.38</v>
      </c>
    </row>
    <row r="379" spans="1:5" x14ac:dyDescent="0.25">
      <c r="A379" t="s">
        <v>304</v>
      </c>
      <c r="B379" t="s">
        <v>378</v>
      </c>
      <c r="C379">
        <v>1.32</v>
      </c>
      <c r="D379">
        <v>1.01</v>
      </c>
      <c r="E379">
        <v>0.76</v>
      </c>
    </row>
    <row r="380" spans="1:5" x14ac:dyDescent="0.25">
      <c r="A380" t="s">
        <v>304</v>
      </c>
      <c r="B380" t="s">
        <v>327</v>
      </c>
      <c r="C380">
        <v>1.32</v>
      </c>
      <c r="D380">
        <v>0.38</v>
      </c>
      <c r="E380">
        <v>1.1399999999999999</v>
      </c>
    </row>
    <row r="381" spans="1:5" x14ac:dyDescent="0.25">
      <c r="A381" t="s">
        <v>304</v>
      </c>
      <c r="B381" t="s">
        <v>376</v>
      </c>
      <c r="C381">
        <v>1.32</v>
      </c>
      <c r="D381">
        <v>1.26</v>
      </c>
      <c r="E381">
        <v>0.76</v>
      </c>
    </row>
    <row r="382" spans="1:5" x14ac:dyDescent="0.25">
      <c r="A382" t="s">
        <v>304</v>
      </c>
      <c r="B382" t="s">
        <v>375</v>
      </c>
      <c r="C382">
        <v>1.32</v>
      </c>
      <c r="D382">
        <v>0.76</v>
      </c>
      <c r="E382">
        <v>1.1399999999999999</v>
      </c>
    </row>
    <row r="383" spans="1:5" x14ac:dyDescent="0.25">
      <c r="A383" t="s">
        <v>304</v>
      </c>
      <c r="B383" t="s">
        <v>335</v>
      </c>
      <c r="C383">
        <v>1.32</v>
      </c>
      <c r="D383">
        <v>0.38</v>
      </c>
      <c r="E383">
        <v>1.89</v>
      </c>
    </row>
    <row r="384" spans="1:5" x14ac:dyDescent="0.25">
      <c r="A384" t="s">
        <v>304</v>
      </c>
      <c r="B384" t="s">
        <v>459</v>
      </c>
      <c r="C384">
        <v>1.32</v>
      </c>
      <c r="D384">
        <v>2.27</v>
      </c>
      <c r="E384">
        <v>1.01</v>
      </c>
    </row>
    <row r="385" spans="1:5" x14ac:dyDescent="0.25">
      <c r="A385" t="s">
        <v>304</v>
      </c>
      <c r="B385" t="s">
        <v>310</v>
      </c>
      <c r="C385">
        <v>1.32</v>
      </c>
      <c r="D385">
        <v>1.77</v>
      </c>
      <c r="E385">
        <v>0.25</v>
      </c>
    </row>
    <row r="386" spans="1:5" x14ac:dyDescent="0.25">
      <c r="A386" t="s">
        <v>304</v>
      </c>
      <c r="B386" t="s">
        <v>305</v>
      </c>
      <c r="C386">
        <v>1.32</v>
      </c>
      <c r="D386">
        <v>0.38</v>
      </c>
      <c r="E386">
        <v>1.89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730" activePane="bottomRight" state="frozen"/>
      <selection pane="topRight" activeCell="M1" sqref="M1"/>
      <selection pane="bottomLeft" activeCell="A2" sqref="A2"/>
      <selection pane="bottomRight" activeCell="E743" sqref="E74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392</v>
      </c>
      <c r="E1" t="s">
        <v>3</v>
      </c>
      <c r="F1" t="s">
        <v>4</v>
      </c>
      <c r="G1" t="s">
        <v>5</v>
      </c>
      <c r="H1" t="s">
        <v>6</v>
      </c>
      <c r="I1" t="s">
        <v>391</v>
      </c>
      <c r="J1" t="s">
        <v>7</v>
      </c>
      <c r="K1" s="2" t="s">
        <v>8</v>
      </c>
      <c r="L1" s="2" t="s">
        <v>9</v>
      </c>
      <c r="M1" s="4" t="s">
        <v>393</v>
      </c>
      <c r="N1" s="6" t="s">
        <v>394</v>
      </c>
      <c r="O1" s="4" t="s">
        <v>395</v>
      </c>
      <c r="P1" s="6" t="s">
        <v>396</v>
      </c>
      <c r="Q1" s="6" t="s">
        <v>397</v>
      </c>
      <c r="R1" s="6" t="s">
        <v>398</v>
      </c>
      <c r="S1" s="6" t="s">
        <v>399</v>
      </c>
      <c r="T1" s="6" t="s">
        <v>400</v>
      </c>
      <c r="U1" s="6" t="s">
        <v>401</v>
      </c>
      <c r="V1" s="6" t="s">
        <v>402</v>
      </c>
      <c r="W1" s="6" t="s">
        <v>407</v>
      </c>
      <c r="X1" s="6" t="s">
        <v>403</v>
      </c>
      <c r="Y1" s="6" t="s">
        <v>409</v>
      </c>
      <c r="Z1" s="6" t="s">
        <v>408</v>
      </c>
      <c r="AA1" s="6" t="s">
        <v>404</v>
      </c>
      <c r="AB1" s="6" t="s">
        <v>410</v>
      </c>
      <c r="AC1" s="6" t="s">
        <v>405</v>
      </c>
      <c r="AD1" s="6" t="s">
        <v>411</v>
      </c>
      <c r="AE1" s="6" t="s">
        <v>406</v>
      </c>
      <c r="AF1" s="6" t="s">
        <v>412</v>
      </c>
      <c r="AG1" s="6" t="s">
        <v>413</v>
      </c>
      <c r="AH1" s="6" t="s">
        <v>414</v>
      </c>
      <c r="AI1" s="6" t="s">
        <v>415</v>
      </c>
      <c r="AJ1" s="6" t="s">
        <v>416</v>
      </c>
      <c r="AK1" s="6" t="s">
        <v>417</v>
      </c>
      <c r="AL1" s="7" t="s">
        <v>418</v>
      </c>
      <c r="AM1" s="7" t="s">
        <v>419</v>
      </c>
      <c r="AN1" s="7" t="s">
        <v>420</v>
      </c>
      <c r="AO1" s="7" t="s">
        <v>421</v>
      </c>
      <c r="AP1" s="7" t="s">
        <v>422</v>
      </c>
      <c r="AQ1" s="7" t="s">
        <v>423</v>
      </c>
      <c r="AR1" s="7" t="s">
        <v>424</v>
      </c>
      <c r="AS1" s="7" t="s">
        <v>425</v>
      </c>
      <c r="AT1" s="7" t="s">
        <v>426</v>
      </c>
      <c r="AU1" s="7" t="s">
        <v>427</v>
      </c>
      <c r="AV1" s="7" t="s">
        <v>428</v>
      </c>
      <c r="AW1" s="6" t="s">
        <v>429</v>
      </c>
      <c r="AX1" s="6" t="s">
        <v>431</v>
      </c>
      <c r="AY1" s="6" t="s">
        <v>430</v>
      </c>
      <c r="AZ1" s="6" t="s">
        <v>432</v>
      </c>
      <c r="BA1" s="6" t="s">
        <v>433</v>
      </c>
      <c r="BB1" s="6" t="s">
        <v>434</v>
      </c>
      <c r="BC1" s="6" t="s">
        <v>435</v>
      </c>
      <c r="BD1" s="6" t="s">
        <v>436</v>
      </c>
      <c r="BE1" s="6" t="s">
        <v>437</v>
      </c>
      <c r="BF1" s="6" t="s">
        <v>438</v>
      </c>
      <c r="BG1" s="6" t="s">
        <v>439</v>
      </c>
      <c r="BH1" s="6" t="s">
        <v>440</v>
      </c>
      <c r="BI1" s="6" t="s">
        <v>441</v>
      </c>
      <c r="BJ1" s="9" t="s">
        <v>442</v>
      </c>
      <c r="BK1" s="9" t="s">
        <v>443</v>
      </c>
      <c r="BL1" s="9" t="s">
        <v>444</v>
      </c>
      <c r="BM1" s="9" t="s">
        <v>445</v>
      </c>
      <c r="BN1" s="9" t="s">
        <v>446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222</v>
      </c>
      <c r="C2" t="s">
        <v>39</v>
      </c>
      <c r="D2" t="s">
        <v>454</v>
      </c>
      <c r="E2" s="1">
        <f>VLOOKUP(A2,home!$A$2:$E$405,3,FALSE)</f>
        <v>1.5192307692307701</v>
      </c>
      <c r="F2">
        <f>VLOOKUP(B2,home!$B$2:$E$405,3,FALSE)</f>
        <v>0.88</v>
      </c>
      <c r="G2">
        <f>VLOOKUP(C2,away!$B$2:$E$405,4,FALSE)</f>
        <v>0.66</v>
      </c>
      <c r="H2">
        <f>VLOOKUP(A2,away!$A$2:$E$405,3,FALSE)</f>
        <v>1.5384615384615401</v>
      </c>
      <c r="I2">
        <f>VLOOKUP(C2,away!$B$2:$E$405,3,FALSE)</f>
        <v>0.99</v>
      </c>
      <c r="J2">
        <f>VLOOKUP(B2,home!$B$2:$E$405,4,FALSE)</f>
        <v>1.3</v>
      </c>
      <c r="K2" s="3">
        <f>E2*F2*G2</f>
        <v>0.88236923076923124</v>
      </c>
      <c r="L2" s="3">
        <f>H2*I2*J2</f>
        <v>1.9800000000000022</v>
      </c>
      <c r="M2" s="5">
        <f>_xlfn.POISSON.DIST(0,$K2,FALSE) * _xlfn.POISSON.DIST(0,$L2,FALSE)</f>
        <v>5.7133237961729942E-2</v>
      </c>
      <c r="N2" s="5">
        <f>_xlfn.POISSON.DIST(1,K2,FALSE) * _xlfn.POISSON.DIST(0,L2,FALSE)</f>
        <v>5.0412611231647093E-2</v>
      </c>
      <c r="O2" s="5">
        <f>_xlfn.POISSON.DIST(0,K2,FALSE) * _xlfn.POISSON.DIST(1,L2,FALSE)</f>
        <v>0.11312381116422542</v>
      </c>
      <c r="P2" s="5">
        <f>_xlfn.POISSON.DIST(1,K2,FALSE) * _xlfn.POISSON.DIST(1,L2,FALSE)</f>
        <v>9.9816970238661359E-2</v>
      </c>
      <c r="Q2" s="5">
        <f>_xlfn.POISSON.DIST(2,K2,FALSE) * _xlfn.POISSON.DIST(0,L2,FALSE)</f>
        <v>2.2241268496768378E-2</v>
      </c>
      <c r="R2" s="5">
        <f>_xlfn.POISSON.DIST(0,K2,FALSE) * _xlfn.POISSON.DIST(2,L2,FALSE)</f>
        <v>0.1119925730525833</v>
      </c>
      <c r="S2" s="5">
        <f>_xlfn.POISSON.DIST(2,K2,FALSE) * _xlfn.POISSON.DIST(2,L2,FALSE)</f>
        <v>4.3597334507365477E-2</v>
      </c>
      <c r="T2" s="5">
        <f>_xlfn.POISSON.DIST(2,K2,FALSE) * _xlfn.POISSON.DIST(1,L2,FALSE)</f>
        <v>4.4037711623601435E-2</v>
      </c>
      <c r="U2" s="5">
        <f>_xlfn.POISSON.DIST(1,K2,FALSE) * _xlfn.POISSON.DIST(2,L2,FALSE)</f>
        <v>9.881880053627487E-2</v>
      </c>
      <c r="V2" s="5">
        <f>_xlfn.POISSON.DIST(3,K2,FALSE) * _xlfn.POISSON.DIST(3,L2,FALSE)</f>
        <v>8.4631682328276583E-3</v>
      </c>
      <c r="W2" s="5">
        <f>_xlfn.POISSON.DIST(3,K2,FALSE) * _xlfn.POISSON.DIST(0,L2,FALSE)</f>
        <v>6.5416703249418168E-3</v>
      </c>
      <c r="X2" s="5">
        <f>_xlfn.POISSON.DIST(3,K2,FALSE) * _xlfn.POISSON.DIST(1,L2,FALSE)</f>
        <v>1.2952507243384811E-2</v>
      </c>
      <c r="Y2" s="5">
        <f>_xlfn.POISSON.DIST(3,K2,FALSE) * _xlfn.POISSON.DIST(2,L2,FALSE)</f>
        <v>1.2822982170950979E-2</v>
      </c>
      <c r="Z2" s="5">
        <f>_xlfn.POISSON.DIST(0,K2,FALSE) * _xlfn.POISSON.DIST(3,L2,FALSE)</f>
        <v>7.3915098214705072E-2</v>
      </c>
      <c r="AA2" s="5">
        <f>_xlfn.POISSON.DIST(1,K2,FALSE) * _xlfn.POISSON.DIST(3,L2,FALSE)</f>
        <v>6.5220408353941509E-2</v>
      </c>
      <c r="AB2" s="5">
        <f>_xlfn.POISSON.DIST(2,K2,FALSE) * _xlfn.POISSON.DIST(3,L2,FALSE)</f>
        <v>2.8774240774861251E-2</v>
      </c>
      <c r="AC2" s="5">
        <f>_xlfn.POISSON.DIST(4,K2,FALSE) * _xlfn.POISSON.DIST(4,L2,FALSE)</f>
        <v>9.2412035637950366E-4</v>
      </c>
      <c r="AD2" s="5">
        <f>_xlfn.POISSON.DIST(4,K2,FALSE) * _xlfn.POISSON.DIST(0,L2,FALSE)</f>
        <v>1.4430421531412042E-3</v>
      </c>
      <c r="AE2" s="5">
        <f>_xlfn.POISSON.DIST(4,K2,FALSE) * _xlfn.POISSON.DIST(1,L2,FALSE)</f>
        <v>2.8572234632195871E-3</v>
      </c>
      <c r="AF2" s="5">
        <f>_xlfn.POISSON.DIST(4,K2,FALSE) * _xlfn.POISSON.DIST(2,L2,FALSE)</f>
        <v>2.8286512285873948E-3</v>
      </c>
      <c r="AG2" s="5">
        <f>_xlfn.POISSON.DIST(4,K2,FALSE) * _xlfn.POISSON.DIST(3,L2,FALSE)</f>
        <v>1.8669098108676833E-3</v>
      </c>
      <c r="AH2" s="5">
        <f>_xlfn.POISSON.DIST(0,K2,FALSE) * _xlfn.POISSON.DIST(4,L2,FALSE)</f>
        <v>3.6587973616279031E-2</v>
      </c>
      <c r="AI2" s="5">
        <f>_xlfn.POISSON.DIST(1,K2,FALSE) * _xlfn.POISSON.DIST(4,L2,FALSE)</f>
        <v>3.2284102135201061E-2</v>
      </c>
      <c r="AJ2" s="5">
        <f>_xlfn.POISSON.DIST(2,K2,FALSE) * _xlfn.POISSON.DIST(4,L2,FALSE)</f>
        <v>1.4243249183556328E-2</v>
      </c>
      <c r="AK2" s="5">
        <f>_xlfn.POISSON.DIST(3,K2,FALSE) * _xlfn.POISSON.DIST(4,L2,FALSE)</f>
        <v>4.1892682752496932E-3</v>
      </c>
      <c r="AL2" s="5">
        <f>_xlfn.POISSON.DIST(5,K2,FALSE) * _xlfn.POISSON.DIST(5,L2,FALSE)</f>
        <v>6.4580897145344351E-5</v>
      </c>
      <c r="AM2" s="5">
        <f>_xlfn.POISSON.DIST(5,K2,FALSE) * _xlfn.POISSON.DIST(0,L2,FALSE)</f>
        <v>2.5465919892695598E-4</v>
      </c>
      <c r="AN2" s="5">
        <f>_xlfn.POISSON.DIST(5,K2,FALSE) * _xlfn.POISSON.DIST(1,L2,FALSE)</f>
        <v>5.0422521387537343E-4</v>
      </c>
      <c r="AO2" s="5">
        <f>_xlfn.POISSON.DIST(5,K2,FALSE) * _xlfn.POISSON.DIST(2,L2,FALSE)</f>
        <v>4.9918296173662028E-4</v>
      </c>
      <c r="AP2" s="5">
        <f>_xlfn.POISSON.DIST(5,K2,FALSE) * _xlfn.POISSON.DIST(3,L2,FALSE)</f>
        <v>3.2946075474616987E-4</v>
      </c>
      <c r="AQ2" s="5">
        <f>_xlfn.POISSON.DIST(5,K2,FALSE) * _xlfn.POISSON.DIST(4,L2,FALSE)</f>
        <v>1.6308307359935416E-4</v>
      </c>
      <c r="AR2" s="5">
        <f>_xlfn.POISSON.DIST(0,K2,FALSE) * _xlfn.POISSON.DIST(5,L2,FALSE)</f>
        <v>1.4488837552046521E-2</v>
      </c>
      <c r="AS2" s="5">
        <f>_xlfn.POISSON.DIST(1,K2,FALSE) * _xlfn.POISSON.DIST(5,L2,FALSE)</f>
        <v>1.278450444553964E-2</v>
      </c>
      <c r="AT2" s="5">
        <f>_xlfn.POISSON.DIST(2,K2,FALSE) * _xlfn.POISSON.DIST(5,L2,FALSE)</f>
        <v>5.640326676688315E-3</v>
      </c>
      <c r="AU2" s="5">
        <f>_xlfn.POISSON.DIST(3,K2,FALSE) * _xlfn.POISSON.DIST(5,L2,FALSE)</f>
        <v>1.658950236998881E-3</v>
      </c>
      <c r="AV2" s="5">
        <f>_xlfn.POISSON.DIST(4,K2,FALSE) * _xlfn.POISSON.DIST(5,L2,FALSE)</f>
        <v>3.6595166112628403E-4</v>
      </c>
      <c r="AW2" s="5">
        <f>_xlfn.POISSON.DIST(6,K2,FALSE) * _xlfn.POISSON.DIST(6,L2,FALSE)</f>
        <v>3.1341308095088411E-6</v>
      </c>
      <c r="AX2" s="5">
        <f>_xlfn.POISSON.DIST(6,K2,FALSE) * _xlfn.POISSON.DIST(0,L2,FALSE)</f>
        <v>3.7450573577581118E-5</v>
      </c>
      <c r="AY2" s="5">
        <f>_xlfn.POISSON.DIST(6,K2,FALSE) * _xlfn.POISSON.DIST(1,L2,FALSE)</f>
        <v>7.4152135683610686E-5</v>
      </c>
      <c r="AZ2" s="5">
        <f>_xlfn.POISSON.DIST(6,K2,FALSE) * _xlfn.POISSON.DIST(2,L2,FALSE)</f>
        <v>7.3410614326774675E-5</v>
      </c>
      <c r="BA2" s="5">
        <f>_xlfn.POISSON.DIST(6,K2,FALSE) * _xlfn.POISSON.DIST(3,L2,FALSE)</f>
        <v>4.845100545567135E-5</v>
      </c>
      <c r="BB2" s="5">
        <f>_xlfn.POISSON.DIST(6,K2,FALSE) * _xlfn.POISSON.DIST(4,L2,FALSE)</f>
        <v>2.3983247700557332E-5</v>
      </c>
      <c r="BC2" s="5">
        <f>_xlfn.POISSON.DIST(6,K2,FALSE) * _xlfn.POISSON.DIST(5,L2,FALSE)</f>
        <v>9.4973660894207179E-6</v>
      </c>
      <c r="BD2" s="5">
        <f>_xlfn.POISSON.DIST(0,K2,FALSE) * _xlfn.POISSON.DIST(6,L2,FALSE)</f>
        <v>4.781316392175358E-3</v>
      </c>
      <c r="BE2" s="5">
        <f>_xlfn.POISSON.DIST(1,K2,FALSE) * _xlfn.POISSON.DIST(6,L2,FALSE)</f>
        <v>4.218886467028087E-3</v>
      </c>
      <c r="BF2" s="5">
        <f>_xlfn.POISSON.DIST(2,K2,FALSE) * _xlfn.POISSON.DIST(6,L2,FALSE)</f>
        <v>1.8613078033071463E-3</v>
      </c>
      <c r="BG2" s="5">
        <f>_xlfn.POISSON.DIST(3,K2,FALSE) * _xlfn.POISSON.DIST(6,L2,FALSE)</f>
        <v>5.4745357820963148E-4</v>
      </c>
      <c r="BH2" s="5">
        <f>_xlfn.POISSON.DIST(4,K2,FALSE) * _xlfn.POISSON.DIST(6,L2,FALSE)</f>
        <v>1.207640481716739E-4</v>
      </c>
      <c r="BI2" s="5">
        <f>_xlfn.POISSON.DIST(5,K2,FALSE) * _xlfn.POISSON.DIST(6,L2,FALSE)</f>
        <v>2.1311696057963664E-5</v>
      </c>
      <c r="BJ2" s="8">
        <f>SUM(N2,Q2,T2,W2,X2,Y2,AD2,AE2,AF2,AG2,AM2,AN2,AO2,AP2,AQ2,AX2,AY2,AZ2,BA2,BB2,BC2)</f>
        <v>0.16002213389282846</v>
      </c>
      <c r="BK2" s="8">
        <f>SUM(M2,P2,S2,V2,AC2,AL2,AY2)</f>
        <v>0.21007356432979288</v>
      </c>
      <c r="BL2" s="8">
        <f>SUM(O2,R2,U2,AA2,AB2,AH2,AI2,AJ2,AK2,AR2,AS2,AT2,AU2,AV2,BD2,BE2,BF2,BG2,BH2,BI2)</f>
        <v>0.55172403764952205</v>
      </c>
      <c r="BM2" s="8">
        <f>SUM(S2:BI2)</f>
        <v>0.54094334393635912</v>
      </c>
      <c r="BN2" s="8">
        <f>SUM(M2:R2)</f>
        <v>0.45472047214561551</v>
      </c>
    </row>
    <row r="3" spans="1:88" x14ac:dyDescent="0.25">
      <c r="A3" t="s">
        <v>16</v>
      </c>
      <c r="B3" t="s">
        <v>230</v>
      </c>
      <c r="C3" t="s">
        <v>287</v>
      </c>
      <c r="D3" t="s">
        <v>455</v>
      </c>
      <c r="E3">
        <f>VLOOKUP(A3,home!$A$2:$E$405,3,FALSE)</f>
        <v>1.51111111111111</v>
      </c>
      <c r="F3">
        <f>VLOOKUP(B3,home!$B$2:$E$405,3,FALSE)</f>
        <v>1.1000000000000001</v>
      </c>
      <c r="G3">
        <f>VLOOKUP(C3,away!$B$2:$E$405,4,FALSE)</f>
        <v>0.88</v>
      </c>
      <c r="H3">
        <f>VLOOKUP(A3,away!$A$2:$E$405,3,FALSE)</f>
        <v>1.24444444444444</v>
      </c>
      <c r="I3">
        <f>VLOOKUP(C3,away!$B$2:$E$405,3,FALSE)</f>
        <v>1.1000000000000001</v>
      </c>
      <c r="J3">
        <f>VLOOKUP(B3,home!$B$2:$E$405,4,FALSE)</f>
        <v>1.34</v>
      </c>
      <c r="K3" s="3">
        <f t="shared" ref="K3:K8" si="0">E3*F3*G3</f>
        <v>1.4627555555555547</v>
      </c>
      <c r="L3" s="3">
        <f t="shared" ref="L3:L8" si="1">H3*I3*J3</f>
        <v>1.8343111111111048</v>
      </c>
      <c r="M3" s="5">
        <f>_xlfn.POISSON.DIST(0,K3,FALSE) * _xlfn.POISSON.DIST(0,L3,FALSE)</f>
        <v>3.699151686046688E-2</v>
      </c>
      <c r="N3" s="5">
        <f>_xlfn.POISSON.DIST(1,K3,FALSE) * _xlfn.POISSON.DIST(0,L3,FALSE)</f>
        <v>5.4109546796074895E-2</v>
      </c>
      <c r="O3" s="5">
        <f>_xlfn.POISSON.DIST(0,K3,FALSE) * _xlfn.POISSON.DIST(1,L3,FALSE)</f>
        <v>6.7853950394008156E-2</v>
      </c>
      <c r="P3" s="5">
        <f>_xlfn.POISSON.DIST(1,K3,FALSE) * _xlfn.POISSON.DIST(1,L3,FALSE)</f>
        <v>9.9253742905226455E-2</v>
      </c>
      <c r="Q3" s="5">
        <f>_xlfn.POISSON.DIST(2,K3,FALSE) * _xlfn.POISSON.DIST(0,L3,FALSE)</f>
        <v>3.9574520092275918E-2</v>
      </c>
      <c r="R3" s="5">
        <f>_xlfn.POISSON.DIST(0,K3,FALSE) * _xlfn.POISSON.DIST(2,L3,FALSE)</f>
        <v>6.223262757025546E-2</v>
      </c>
      <c r="S3" s="5">
        <f>_xlfn.POISSON.DIST(2,K3,FALSE) * _xlfn.POISSON.DIST(2,L3,FALSE)</f>
        <v>6.6578139508689363E-2</v>
      </c>
      <c r="T3" s="5">
        <f>_xlfn.POISSON.DIST(2,K3,FALSE) * _xlfn.POISSON.DIST(1,L3,FALSE)</f>
        <v>7.2591981922151369E-2</v>
      </c>
      <c r="U3" s="5">
        <f>_xlfn.POISSON.DIST(1,K3,FALSE) * _xlfn.POISSON.DIST(2,L3,FALSE)</f>
        <v>9.1031121715210953E-2</v>
      </c>
      <c r="V3" s="5">
        <f>_xlfn.POISSON.DIST(3,K3,FALSE) * _xlfn.POISSON.DIST(3,L3,FALSE)</f>
        <v>1.9848783669419303E-2</v>
      </c>
      <c r="W3" s="5">
        <f>_xlfn.POISSON.DIST(3,K3,FALSE) * _xlfn.POISSON.DIST(0,L3,FALSE)</f>
        <v>1.9295949707807167E-2</v>
      </c>
      <c r="X3" s="5">
        <f>_xlfn.POISSON.DIST(3,K3,FALSE) * _xlfn.POISSON.DIST(1,L3,FALSE)</f>
        <v>3.5394774948471763E-2</v>
      </c>
      <c r="Y3" s="5">
        <f>_xlfn.POISSON.DIST(3,K3,FALSE) * _xlfn.POISSON.DIST(2,L3,FALSE)</f>
        <v>3.2462514481629373E-2</v>
      </c>
      <c r="Z3" s="5">
        <f>_xlfn.POISSON.DIST(0,K3,FALSE) * _xlfn.POISSON.DIST(3,L3,FALSE)</f>
        <v>3.8051333408586296E-2</v>
      </c>
      <c r="AA3" s="5">
        <f>_xlfn.POISSON.DIST(1,K3,FALSE) * _xlfn.POISSON.DIST(3,L3,FALSE)</f>
        <v>5.565979933970628E-2</v>
      </c>
      <c r="AB3" s="5">
        <f>_xlfn.POISSON.DIST(2,K3,FALSE) * _xlfn.POISSON.DIST(3,L3,FALSE)</f>
        <v>4.0708340352631385E-2</v>
      </c>
      <c r="AC3" s="5">
        <f>_xlfn.POISSON.DIST(4,K3,FALSE) * _xlfn.POISSON.DIST(4,L3,FALSE)</f>
        <v>3.3285774660463886E-3</v>
      </c>
      <c r="AD3" s="5">
        <f>_xlfn.POISSON.DIST(4,K3,FALSE) * _xlfn.POISSON.DIST(0,L3,FALSE)</f>
        <v>7.0563144087038808E-3</v>
      </c>
      <c r="AE3" s="5">
        <f>_xlfn.POISSON.DIST(4,K3,FALSE) * _xlfn.POISSON.DIST(1,L3,FALSE)</f>
        <v>1.2943475923378913E-2</v>
      </c>
      <c r="AF3" s="5">
        <f>_xlfn.POISSON.DIST(4,K3,FALSE) * _xlfn.POISSON.DIST(2,L3,FALSE)</f>
        <v>1.1871180851326504E-2</v>
      </c>
      <c r="AG3" s="5">
        <f>_xlfn.POISSON.DIST(4,K3,FALSE) * _xlfn.POISSON.DIST(3,L3,FALSE)</f>
        <v>7.2584796458658651E-3</v>
      </c>
      <c r="AH3" s="5">
        <f>_xlfn.POISSON.DIST(0,K3,FALSE) * _xlfn.POISSON.DIST(4,L3,FALSE)</f>
        <v>1.7449495915990758E-2</v>
      </c>
      <c r="AI3" s="5">
        <f>_xlfn.POISSON.DIST(1,K3,FALSE) * _xlfn.POISSON.DIST(4,L3,FALSE)</f>
        <v>2.5524347092759445E-2</v>
      </c>
      <c r="AJ3" s="5">
        <f>_xlfn.POISSON.DIST(2,K3,FALSE) * _xlfn.POISSON.DIST(4,L3,FALSE)</f>
        <v>1.8667940255931076E-2</v>
      </c>
      <c r="AK3" s="5">
        <f>_xlfn.POISSON.DIST(3,K3,FALSE) * _xlfn.POISSON.DIST(4,L3,FALSE)</f>
        <v>9.1022111067141191E-3</v>
      </c>
      <c r="AL3" s="5">
        <f>_xlfn.POISSON.DIST(5,K3,FALSE) * _xlfn.POISSON.DIST(5,L3,FALSE)</f>
        <v>3.5724274114119542E-4</v>
      </c>
      <c r="AM3" s="5">
        <f>_xlfn.POISSON.DIST(5,K3,FALSE) * _xlfn.POISSON.DIST(0,L3,FALSE)</f>
        <v>2.0643326206156612E-3</v>
      </c>
      <c r="AN3" s="5">
        <f>_xlfn.POISSON.DIST(5,K3,FALSE) * _xlfn.POISSON.DIST(1,L3,FALSE)</f>
        <v>3.7866282630244124E-3</v>
      </c>
      <c r="AO3" s="5">
        <f>_xlfn.POISSON.DIST(5,K3,FALSE) * _xlfn.POISSON.DIST(2,L3,FALSE)</f>
        <v>3.4729271482565119E-3</v>
      </c>
      <c r="AP3" s="5">
        <f>_xlfn.POISSON.DIST(5,K3,FALSE) * _xlfn.POISSON.DIST(3,L3,FALSE)</f>
        <v>2.1234762853754412E-3</v>
      </c>
      <c r="AQ3" s="5">
        <f>_xlfn.POISSON.DIST(5,K3,FALSE) * _xlfn.POISSON.DIST(4,L3,FALSE)</f>
        <v>9.7377903611127687E-4</v>
      </c>
      <c r="AR3" s="5">
        <f>_xlfn.POISSON.DIST(0,K3,FALSE) * _xlfn.POISSON.DIST(5,L3,FALSE)</f>
        <v>6.4015608483979402E-3</v>
      </c>
      <c r="AS3" s="5">
        <f>_xlfn.POISSON.DIST(1,K3,FALSE) * _xlfn.POISSON.DIST(5,L3,FALSE)</f>
        <v>9.3639186952210168E-3</v>
      </c>
      <c r="AT3" s="5">
        <f>_xlfn.POISSON.DIST(2,K3,FALSE) * _xlfn.POISSON.DIST(5,L3,FALSE)</f>
        <v>6.8485620466025325E-3</v>
      </c>
      <c r="AU3" s="5">
        <f>_xlfn.POISSON.DIST(3,K3,FALSE) * _xlfn.POISSON.DIST(5,L3,FALSE)</f>
        <v>3.3392573937449234E-3</v>
      </c>
      <c r="AV3" s="5">
        <f>_xlfn.POISSON.DIST(4,K3,FALSE) * _xlfn.POISSON.DIST(5,L3,FALSE)</f>
        <v>1.2211293260325875E-3</v>
      </c>
      <c r="AW3" s="5">
        <f>_xlfn.POISSON.DIST(6,K3,FALSE) * _xlfn.POISSON.DIST(6,L3,FALSE)</f>
        <v>2.6625983914196398E-5</v>
      </c>
      <c r="AX3" s="5">
        <f>_xlfn.POISSON.DIST(6,K3,FALSE) * _xlfn.POISSON.DIST(0,L3,FALSE)</f>
        <v>5.0326900155335324E-4</v>
      </c>
      <c r="AY3" s="5">
        <f>_xlfn.POISSON.DIST(6,K3,FALSE) * _xlfn.POISSON.DIST(1,L3,FALSE)</f>
        <v>9.2315192142710756E-4</v>
      </c>
      <c r="AZ3" s="5">
        <f>_xlfn.POISSON.DIST(6,K3,FALSE) * _xlfn.POISSON.DIST(2,L3,FALSE)</f>
        <v>8.466739133586547E-4</v>
      </c>
      <c r="BA3" s="5">
        <f>_xlfn.POISSON.DIST(6,K3,FALSE) * _xlfn.POISSON.DIST(3,L3,FALSE)</f>
        <v>5.1768778892056708E-4</v>
      </c>
      <c r="BB3" s="5">
        <f>_xlfn.POISSON.DIST(6,K3,FALSE) * _xlfn.POISSON.DIST(4,L3,FALSE)</f>
        <v>2.3740011582588415E-4</v>
      </c>
      <c r="BC3" s="5">
        <f>_xlfn.POISSON.DIST(6,K3,FALSE) * _xlfn.POISSON.DIST(5,L3,FALSE)</f>
        <v>8.7093134047696514E-5</v>
      </c>
      <c r="BD3" s="5">
        <f>_xlfn.POISSON.DIST(0,K3,FALSE) * _xlfn.POISSON.DIST(6,L3,FALSE)</f>
        <v>1.9570756987783594E-3</v>
      </c>
      <c r="BE3" s="5">
        <f>_xlfn.POISSON.DIST(1,K3,FALSE) * _xlfn.POISSON.DIST(6,L3,FALSE)</f>
        <v>2.8627233510308144E-3</v>
      </c>
      <c r="BF3" s="5">
        <f>_xlfn.POISSON.DIST(2,K3,FALSE) * _xlfn.POISSON.DIST(6,L3,FALSE)</f>
        <v>2.0937322428694694E-3</v>
      </c>
      <c r="BG3" s="5">
        <f>_xlfn.POISSON.DIST(3,K3,FALSE) * _xlfn.POISSON.DIST(6,L3,FALSE)</f>
        <v>1.0208728233677025E-3</v>
      </c>
      <c r="BH3" s="5">
        <f>_xlfn.POISSON.DIST(4,K3,FALSE) * _xlfn.POISSON.DIST(6,L3,FALSE)</f>
        <v>3.7332184847419788E-4</v>
      </c>
      <c r="BI3" s="5">
        <f>_xlfn.POISSON.DIST(5,K3,FALSE) * _xlfn.POISSON.DIST(6,L3,FALSE)</f>
        <v>1.0921572157318035E-4</v>
      </c>
      <c r="BJ3" s="8">
        <f>SUM(N3,Q3,T3,W3,X3,Y3,AD3,AE3,AF3,AG3,AM3,AN3,AO3,AP3,AQ3,AX3,AY3,AZ3,BA3,BB3,BC3)</f>
        <v>0.30809515800620219</v>
      </c>
      <c r="BK3" s="8">
        <f>SUM(M3,P3,S3,V3,AC3,AL3,AY3)</f>
        <v>0.2272811550724167</v>
      </c>
      <c r="BL3" s="8">
        <f>SUM(O3,R3,U3,AA3,AB3,AH3,AI3,AJ3,AK3,AR3,AS3,AT3,AU3,AV3,BD3,BE3,BF3,BG3,BH3,BI3)</f>
        <v>0.42382120373930043</v>
      </c>
      <c r="BM3" s="8">
        <f>SUM(S3:BI3)</f>
        <v>0.63633641967068499</v>
      </c>
      <c r="BN3" s="8">
        <f>SUM(M3:R3)</f>
        <v>0.36001590461830774</v>
      </c>
    </row>
    <row r="4" spans="1:88" x14ac:dyDescent="0.25">
      <c r="A4" t="s">
        <v>10</v>
      </c>
      <c r="B4" t="s">
        <v>226</v>
      </c>
      <c r="C4" t="s">
        <v>40</v>
      </c>
      <c r="D4" t="s">
        <v>455</v>
      </c>
      <c r="E4">
        <f>VLOOKUP(A4,home!$A$2:$E$405,3,FALSE)</f>
        <v>1.5192307692307701</v>
      </c>
      <c r="F4">
        <f>VLOOKUP(B4,home!$B$2:$E$405,3,FALSE)</f>
        <v>0.66</v>
      </c>
      <c r="G4">
        <f>VLOOKUP(C4,away!$B$2:$E$405,4,FALSE)</f>
        <v>0.44</v>
      </c>
      <c r="H4">
        <f>VLOOKUP(A4,away!$A$2:$E$405,3,FALSE)</f>
        <v>1.5384615384615401</v>
      </c>
      <c r="I4">
        <f>VLOOKUP(C4,away!$B$2:$E$405,3,FALSE)</f>
        <v>1.32</v>
      </c>
      <c r="J4">
        <f>VLOOKUP(B4,home!$B$2:$E$405,4,FALSE)</f>
        <v>1.3</v>
      </c>
      <c r="K4" s="3">
        <f t="shared" si="0"/>
        <v>0.44118461538461562</v>
      </c>
      <c r="L4" s="3">
        <f t="shared" si="1"/>
        <v>2.6400000000000028</v>
      </c>
      <c r="M4" s="5">
        <f t="shared" ref="M4:M8" si="2">_xlfn.POISSON.DIST(0,K4,FALSE) * _xlfn.POISSON.DIST(0,L4,FALSE)</f>
        <v>4.5904844841447384E-2</v>
      </c>
      <c r="N4" s="5">
        <f t="shared" ref="N4:N8" si="3">_xlfn.POISSON.DIST(1,K4,FALSE) * _xlfn.POISSON.DIST(0,L4,FALSE)</f>
        <v>2.0252511315664419E-2</v>
      </c>
      <c r="O4" s="5">
        <f t="shared" ref="O4:O8" si="4">_xlfn.POISSON.DIST(0,K4,FALSE) * _xlfn.POISSON.DIST(1,L4,FALSE)</f>
        <v>0.1211887903814212</v>
      </c>
      <c r="P4" s="5">
        <f t="shared" ref="P4:P8" si="5">_xlfn.POISSON.DIST(1,K4,FALSE) * _xlfn.POISSON.DIST(1,L4,FALSE)</f>
        <v>5.346662987335412E-2</v>
      </c>
      <c r="Q4" s="5">
        <f t="shared" ref="Q4:Q8" si="6">_xlfn.POISSON.DIST(2,K4,FALSE) * _xlfn.POISSON.DIST(0,L4,FALSE)</f>
        <v>4.4675482076869909E-3</v>
      </c>
      <c r="R4" s="5">
        <f t="shared" ref="R4:R8" si="7">_xlfn.POISSON.DIST(0,K4,FALSE) * _xlfn.POISSON.DIST(2,L4,FALSE)</f>
        <v>0.15996920330347622</v>
      </c>
      <c r="S4" s="5">
        <f t="shared" ref="S4:S8" si="8">_xlfn.POISSON.DIST(2,K4,FALSE) * _xlfn.POISSON.DIST(2,L4,FALSE)</f>
        <v>1.5568511994147662E-2</v>
      </c>
      <c r="T4" s="5">
        <f t="shared" ref="T4:T8" si="9">_xlfn.POISSON.DIST(2,K4,FALSE) * _xlfn.POISSON.DIST(1,L4,FALSE)</f>
        <v>1.1794327268293667E-2</v>
      </c>
      <c r="U4" s="5">
        <f t="shared" ref="U4:U8" si="10">_xlfn.POISSON.DIST(1,K4,FALSE) * _xlfn.POISSON.DIST(2,L4,FALSE)</f>
        <v>7.0575951432827536E-2</v>
      </c>
      <c r="V4" s="5">
        <f t="shared" ref="V4:V8" si="11">_xlfn.POISSON.DIST(3,K4,FALSE) * _xlfn.POISSON.DIST(3,L4,FALSE)</f>
        <v>2.0147858063663203E-3</v>
      </c>
      <c r="W4" s="5">
        <f t="shared" ref="W4:W8" si="12">_xlfn.POISSON.DIST(3,K4,FALSE) * _xlfn.POISSON.DIST(0,L4,FALSE)</f>
        <v>6.5700451257353807E-4</v>
      </c>
      <c r="X4" s="5">
        <f t="shared" ref="X4:X8" si="13">_xlfn.POISSON.DIST(3,K4,FALSE) * _xlfn.POISSON.DIST(1,L4,FALSE)</f>
        <v>1.7344919131941422E-3</v>
      </c>
      <c r="Y4" s="5">
        <f t="shared" ref="Y4:Y8" si="14">_xlfn.POISSON.DIST(3,K4,FALSE) * _xlfn.POISSON.DIST(2,L4,FALSE)</f>
        <v>2.289529325416271E-3</v>
      </c>
      <c r="Z4" s="5">
        <f t="shared" ref="Z4:Z8" si="15">_xlfn.POISSON.DIST(0,K4,FALSE) * _xlfn.POISSON.DIST(3,L4,FALSE)</f>
        <v>0.14077289890705921</v>
      </c>
      <c r="AA4" s="5">
        <f t="shared" ref="AA4:AA8" si="16">_xlfn.POISSON.DIST(1,K4,FALSE) * _xlfn.POISSON.DIST(3,L4,FALSE)</f>
        <v>6.2106837260888295E-2</v>
      </c>
      <c r="AB4" s="5">
        <f t="shared" ref="AB4:AB8" si="17">_xlfn.POISSON.DIST(2,K4,FALSE) * _xlfn.POISSON.DIST(3,L4,FALSE)</f>
        <v>1.3700290554849956E-2</v>
      </c>
      <c r="AC4" s="5">
        <f t="shared" ref="AC4:AC8" si="18">_xlfn.POISSON.DIST(4,K4,FALSE) * _xlfn.POISSON.DIST(4,L4,FALSE)</f>
        <v>1.4666726267557789E-4</v>
      </c>
      <c r="AD4" s="5">
        <f t="shared" ref="AD4:AD8" si="19">_xlfn.POISSON.DIST(4,K4,FALSE) * _xlfn.POISSON.DIST(0,L4,FALSE)</f>
        <v>7.2465070796428309E-5</v>
      </c>
      <c r="AE4" s="5">
        <f t="shared" ref="AE4:AE8" si="20">_xlfn.POISSON.DIST(4,K4,FALSE) * _xlfn.POISSON.DIST(1,L4,FALSE)</f>
        <v>1.913077869025709E-4</v>
      </c>
      <c r="AF4" s="5">
        <f t="shared" ref="AF4:AF8" si="21">_xlfn.POISSON.DIST(4,K4,FALSE) * _xlfn.POISSON.DIST(2,L4,FALSE)</f>
        <v>2.5252627871139396E-4</v>
      </c>
      <c r="AG4" s="5">
        <f t="shared" ref="AG4:AG8" si="22">_xlfn.POISSON.DIST(4,K4,FALSE) * _xlfn.POISSON.DIST(3,L4,FALSE)</f>
        <v>2.222231252660269E-4</v>
      </c>
      <c r="AH4" s="5">
        <f t="shared" ref="AH4:AH8" si="23">_xlfn.POISSON.DIST(0,K4,FALSE) * _xlfn.POISSON.DIST(4,L4,FALSE)</f>
        <v>9.2910113278659168E-2</v>
      </c>
      <c r="AI4" s="5">
        <f t="shared" ref="AI4:AI8" si="24">_xlfn.POISSON.DIST(1,K4,FALSE) * _xlfn.POISSON.DIST(4,L4,FALSE)</f>
        <v>4.0990512592186314E-2</v>
      </c>
      <c r="AJ4" s="5">
        <f t="shared" ref="AJ4:AJ8" si="25">_xlfn.POISSON.DIST(2,K4,FALSE) * _xlfn.POISSON.DIST(4,L4,FALSE)</f>
        <v>9.0421917662009792E-3</v>
      </c>
      <c r="AK4" s="5">
        <f t="shared" ref="AK4:AK8" si="26">_xlfn.POISSON.DIST(3,K4,FALSE) * _xlfn.POISSON.DIST(4,L4,FALSE)</f>
        <v>1.3297586322017726E-3</v>
      </c>
      <c r="AL4" s="5">
        <f t="shared" ref="AL4:AL8" si="27">_xlfn.POISSON.DIST(5,K4,FALSE) * _xlfn.POISSON.DIST(5,L4,FALSE)</f>
        <v>6.8330950905929523E-6</v>
      </c>
      <c r="AM4" s="5">
        <f t="shared" ref="AM4:AM8" si="28">_xlfn.POISSON.DIST(5,K4,FALSE) * _xlfn.POISSON.DIST(0,L4,FALSE)</f>
        <v>6.394094877628237E-6</v>
      </c>
      <c r="AN4" s="5">
        <f t="shared" ref="AN4:AN8" si="29">_xlfn.POISSON.DIST(5,K4,FALSE) * _xlfn.POISSON.DIST(1,L4,FALSE)</f>
        <v>1.6880410476938563E-5</v>
      </c>
      <c r="AO4" s="5">
        <f t="shared" ref="AO4:AO8" si="30">_xlfn.POISSON.DIST(5,K4,FALSE) * _xlfn.POISSON.DIST(2,L4,FALSE)</f>
        <v>2.2282141829558932E-5</v>
      </c>
      <c r="AP4" s="5">
        <f t="shared" ref="AP4:AP8" si="31">_xlfn.POISSON.DIST(5,K4,FALSE) * _xlfn.POISSON.DIST(3,L4,FALSE)</f>
        <v>1.9608284810011881E-5</v>
      </c>
      <c r="AQ4" s="5">
        <f t="shared" ref="AQ4:AQ8" si="32">_xlfn.POISSON.DIST(5,K4,FALSE) * _xlfn.POISSON.DIST(4,L4,FALSE)</f>
        <v>1.2941467974607852E-5</v>
      </c>
      <c r="AR4" s="5">
        <f t="shared" ref="AR4:AR8" si="33">_xlfn.POISSON.DIST(0,K4,FALSE) * _xlfn.POISSON.DIST(5,L4,FALSE)</f>
        <v>4.9056539811132081E-2</v>
      </c>
      <c r="AS4" s="5">
        <f t="shared" ref="AS4:AS8" si="34">_xlfn.POISSON.DIST(1,K4,FALSE) * _xlfn.POISSON.DIST(5,L4,FALSE)</f>
        <v>2.1642990648674393E-2</v>
      </c>
      <c r="AT4" s="5">
        <f t="shared" ref="AT4:AT8" si="35">_xlfn.POISSON.DIST(2,K4,FALSE) * _xlfn.POISSON.DIST(5,L4,FALSE)</f>
        <v>4.7742772525541212E-3</v>
      </c>
      <c r="AU4" s="5">
        <f t="shared" ref="AU4:AU8" si="36">_xlfn.POISSON.DIST(3,K4,FALSE) * _xlfn.POISSON.DIST(5,L4,FALSE)</f>
        <v>7.0211255780253665E-4</v>
      </c>
      <c r="AV4" s="5">
        <f t="shared" ref="AV4:AV8" si="37">_xlfn.POISSON.DIST(4,K4,FALSE) * _xlfn.POISSON.DIST(5,L4,FALSE)</f>
        <v>7.7440314692705194E-5</v>
      </c>
      <c r="AW4" s="5">
        <f t="shared" ref="AW4:AW8" si="38">_xlfn.POISSON.DIST(6,K4,FALSE) * _xlfn.POISSON.DIST(6,L4,FALSE)</f>
        <v>2.2107480482484896E-7</v>
      </c>
      <c r="AX4" s="5">
        <f t="shared" ref="AX4:AX8" si="39">_xlfn.POISSON.DIST(6,K4,FALSE) * _xlfn.POISSON.DIST(0,L4,FALSE)</f>
        <v>4.701627148865254E-7</v>
      </c>
      <c r="AY4" s="5">
        <f t="shared" ref="AY4:AY8" si="40">_xlfn.POISSON.DIST(6,K4,FALSE) * _xlfn.POISSON.DIST(1,L4,FALSE)</f>
        <v>1.2412295673004283E-6</v>
      </c>
      <c r="AZ4" s="5">
        <f t="shared" ref="AZ4:AZ8" si="41">_xlfn.POISSON.DIST(6,K4,FALSE) * _xlfn.POISSON.DIST(2,L4,FALSE)</f>
        <v>1.6384230288365676E-6</v>
      </c>
      <c r="BA4" s="5">
        <f t="shared" ref="BA4:BA8" si="42">_xlfn.POISSON.DIST(6,K4,FALSE) * _xlfn.POISSON.DIST(3,L4,FALSE)</f>
        <v>1.4418122653761809E-6</v>
      </c>
      <c r="BB4" s="5">
        <f t="shared" ref="BB4:BB8" si="43">_xlfn.POISSON.DIST(6,K4,FALSE) * _xlfn.POISSON.DIST(4,L4,FALSE)</f>
        <v>9.5159609514828026E-7</v>
      </c>
      <c r="BC4" s="5">
        <f t="shared" ref="BC4:BC8" si="44">_xlfn.POISSON.DIST(6,K4,FALSE) * _xlfn.POISSON.DIST(5,L4,FALSE)</f>
        <v>5.0244273823829247E-7</v>
      </c>
      <c r="BD4" s="5">
        <f t="shared" ref="BD4:BD8" si="45">_xlfn.POISSON.DIST(0,K4,FALSE) * _xlfn.POISSON.DIST(6,L4,FALSE)</f>
        <v>2.1584877516898145E-2</v>
      </c>
      <c r="BE4" s="5">
        <f t="shared" ref="BE4:BE8" si="46">_xlfn.POISSON.DIST(1,K4,FALSE) * _xlfn.POISSON.DIST(6,L4,FALSE)</f>
        <v>9.522915885416745E-3</v>
      </c>
      <c r="BF4" s="5">
        <f t="shared" ref="BF4:BF8" si="47">_xlfn.POISSON.DIST(2,K4,FALSE) * _xlfn.POISSON.DIST(6,L4,FALSE)</f>
        <v>2.1006819911238163E-3</v>
      </c>
      <c r="BG4" s="5">
        <f t="shared" ref="BG4:BG8" si="48">_xlfn.POISSON.DIST(3,K4,FALSE) * _xlfn.POISSON.DIST(6,L4,FALSE)</f>
        <v>3.089295254331165E-4</v>
      </c>
      <c r="BH4" s="5">
        <f t="shared" ref="BH4:BH8" si="49">_xlfn.POISSON.DIST(4,K4,FALSE) * _xlfn.POISSON.DIST(6,L4,FALSE)</f>
        <v>3.4073738464790332E-5</v>
      </c>
      <c r="BI4" s="5">
        <f t="shared" ref="BI4:BI8" si="50">_xlfn.POISSON.DIST(5,K4,FALSE) * _xlfn.POISSON.DIST(6,L4,FALSE)</f>
        <v>3.006561839860903E-6</v>
      </c>
      <c r="BJ4" s="8">
        <f t="shared" ref="BJ4:BJ8" si="51">SUM(N4,Q4,T4,W4,X4,Y4,AD4,AE4,AF4,AG4,AM4,AN4,AO4,AP4,AQ4,AX4,AY4,AZ4,BA4,BB4,BC4)</f>
        <v>4.2018286870883992E-2</v>
      </c>
      <c r="BK4" s="8">
        <f t="shared" ref="BK4:BK8" si="52">SUM(M4,P4,S4,V4,AC4,AL4,AY4)</f>
        <v>0.11710951410264897</v>
      </c>
      <c r="BL4" s="8">
        <f t="shared" ref="BL4:BL8" si="53">SUM(O4,R4,U4,AA4,AB4,AH4,AI4,AJ4,AK4,AR4,AS4,AT4,AU4,AV4,BD4,BE4,BF4,BG4,BH4,BI4)</f>
        <v>0.68162149500674374</v>
      </c>
      <c r="BM4" s="8">
        <f t="shared" ref="BM4:BM8" si="54">SUM(S4:BI4)</f>
        <v>0.57627164680952292</v>
      </c>
      <c r="BN4" s="8">
        <f t="shared" ref="BN4:BN8" si="55">SUM(M4:R4)</f>
        <v>0.40524952792305036</v>
      </c>
    </row>
    <row r="5" spans="1:88" x14ac:dyDescent="0.25">
      <c r="A5" t="s">
        <v>10</v>
      </c>
      <c r="B5" t="s">
        <v>223</v>
      </c>
      <c r="C5" t="s">
        <v>221</v>
      </c>
      <c r="D5" t="s">
        <v>455</v>
      </c>
      <c r="E5">
        <f>VLOOKUP(A5,home!$A$2:$E$405,3,FALSE)</f>
        <v>1.5192307692307701</v>
      </c>
      <c r="F5">
        <f>VLOOKUP(B5,home!$B$2:$E$405,3,FALSE)</f>
        <v>0</v>
      </c>
      <c r="G5">
        <f>VLOOKUP(C5,away!$B$2:$E$405,4,FALSE)</f>
        <v>0.66</v>
      </c>
      <c r="H5">
        <f>VLOOKUP(A5,away!$A$2:$E$405,3,FALSE)</f>
        <v>1.5384615384615401</v>
      </c>
      <c r="I5">
        <f>VLOOKUP(C5,away!$B$2:$E$405,3,FALSE)</f>
        <v>0.66</v>
      </c>
      <c r="J5">
        <f>VLOOKUP(B5,home!$B$2:$E$405,4,FALSE)</f>
        <v>1.08</v>
      </c>
      <c r="K5" s="3">
        <f t="shared" si="0"/>
        <v>0</v>
      </c>
      <c r="L5" s="3">
        <f t="shared" si="1"/>
        <v>1.0966153846153859</v>
      </c>
      <c r="M5" s="5">
        <f t="shared" si="2"/>
        <v>0.3339996330644785</v>
      </c>
      <c r="N5" s="5">
        <f t="shared" si="3"/>
        <v>0</v>
      </c>
      <c r="O5" s="5">
        <f t="shared" si="4"/>
        <v>0.36626913607440081</v>
      </c>
      <c r="P5" s="5">
        <f t="shared" si="5"/>
        <v>0</v>
      </c>
      <c r="Q5" s="5">
        <f t="shared" si="6"/>
        <v>0</v>
      </c>
      <c r="R5" s="5">
        <f t="shared" si="7"/>
        <v>0.20082818476448711</v>
      </c>
      <c r="S5" s="5">
        <f t="shared" si="8"/>
        <v>0</v>
      </c>
      <c r="T5" s="5">
        <f t="shared" si="9"/>
        <v>0</v>
      </c>
      <c r="U5" s="5">
        <f t="shared" si="10"/>
        <v>0</v>
      </c>
      <c r="V5" s="5">
        <f t="shared" si="11"/>
        <v>0</v>
      </c>
      <c r="W5" s="5">
        <f t="shared" si="12"/>
        <v>0</v>
      </c>
      <c r="X5" s="5">
        <f t="shared" si="13"/>
        <v>0</v>
      </c>
      <c r="Y5" s="5">
        <f t="shared" si="14"/>
        <v>0</v>
      </c>
      <c r="Z5" s="5">
        <f t="shared" si="15"/>
        <v>7.3410425692372605E-2</v>
      </c>
      <c r="AA5" s="5">
        <f t="shared" si="16"/>
        <v>0</v>
      </c>
      <c r="AB5" s="5">
        <f t="shared" si="17"/>
        <v>0</v>
      </c>
      <c r="AC5" s="5">
        <f t="shared" si="18"/>
        <v>0</v>
      </c>
      <c r="AD5" s="5">
        <f t="shared" si="19"/>
        <v>0</v>
      </c>
      <c r="AE5" s="5">
        <f t="shared" si="20"/>
        <v>0</v>
      </c>
      <c r="AF5" s="5">
        <f t="shared" si="21"/>
        <v>0</v>
      </c>
      <c r="AG5" s="5">
        <f t="shared" si="22"/>
        <v>0</v>
      </c>
      <c r="AH5" s="5">
        <f t="shared" si="23"/>
        <v>2.0125750551355091E-2</v>
      </c>
      <c r="AI5" s="5">
        <f t="shared" si="24"/>
        <v>0</v>
      </c>
      <c r="AJ5" s="5">
        <f t="shared" si="25"/>
        <v>0</v>
      </c>
      <c r="AK5" s="5">
        <f t="shared" si="26"/>
        <v>0</v>
      </c>
      <c r="AL5" s="5">
        <f t="shared" si="27"/>
        <v>0</v>
      </c>
      <c r="AM5" s="5">
        <f t="shared" si="28"/>
        <v>0</v>
      </c>
      <c r="AN5" s="5">
        <f t="shared" si="29"/>
        <v>0</v>
      </c>
      <c r="AO5" s="5">
        <f t="shared" si="30"/>
        <v>0</v>
      </c>
      <c r="AP5" s="5">
        <f t="shared" si="31"/>
        <v>0</v>
      </c>
      <c r="AQ5" s="5">
        <f t="shared" si="32"/>
        <v>0</v>
      </c>
      <c r="AR5" s="5">
        <f t="shared" si="33"/>
        <v>4.4140415363095181E-3</v>
      </c>
      <c r="AS5" s="5">
        <f t="shared" si="34"/>
        <v>0</v>
      </c>
      <c r="AT5" s="5">
        <f t="shared" si="35"/>
        <v>0</v>
      </c>
      <c r="AU5" s="5">
        <f t="shared" si="36"/>
        <v>0</v>
      </c>
      <c r="AV5" s="5">
        <f t="shared" si="37"/>
        <v>0</v>
      </c>
      <c r="AW5" s="5">
        <f t="shared" si="38"/>
        <v>0</v>
      </c>
      <c r="AX5" s="5">
        <f t="shared" si="39"/>
        <v>0</v>
      </c>
      <c r="AY5" s="5">
        <f t="shared" si="40"/>
        <v>0</v>
      </c>
      <c r="AZ5" s="5">
        <f t="shared" si="41"/>
        <v>0</v>
      </c>
      <c r="BA5" s="5">
        <f t="shared" si="42"/>
        <v>0</v>
      </c>
      <c r="BB5" s="5">
        <f t="shared" si="43"/>
        <v>0</v>
      </c>
      <c r="BC5" s="5">
        <f t="shared" si="44"/>
        <v>0</v>
      </c>
      <c r="BD5" s="5">
        <f t="shared" si="45"/>
        <v>8.0675097617472478E-4</v>
      </c>
      <c r="BE5" s="5">
        <f t="shared" si="46"/>
        <v>0</v>
      </c>
      <c r="BF5" s="5">
        <f t="shared" si="47"/>
        <v>0</v>
      </c>
      <c r="BG5" s="5">
        <f t="shared" si="48"/>
        <v>0</v>
      </c>
      <c r="BH5" s="5">
        <f t="shared" si="49"/>
        <v>0</v>
      </c>
      <c r="BI5" s="5">
        <f t="shared" si="50"/>
        <v>0</v>
      </c>
      <c r="BJ5" s="8">
        <f t="shared" si="51"/>
        <v>0</v>
      </c>
      <c r="BK5" s="8">
        <f t="shared" si="52"/>
        <v>0.3339996330644785</v>
      </c>
      <c r="BL5" s="8">
        <f t="shared" si="53"/>
        <v>0.5924438639027273</v>
      </c>
      <c r="BM5" s="8">
        <f t="shared" si="54"/>
        <v>9.8756968756211941E-2</v>
      </c>
      <c r="BN5" s="8">
        <f t="shared" si="55"/>
        <v>0.90109695390336642</v>
      </c>
    </row>
    <row r="6" spans="1:88" x14ac:dyDescent="0.25">
      <c r="A6" t="s">
        <v>10</v>
      </c>
      <c r="B6" t="s">
        <v>38</v>
      </c>
      <c r="C6" t="s">
        <v>447</v>
      </c>
      <c r="D6" t="s">
        <v>455</v>
      </c>
      <c r="E6">
        <f>VLOOKUP(A6,home!$A$2:$E$405,3,FALSE)</f>
        <v>1.5192307692307701</v>
      </c>
      <c r="F6">
        <f>VLOOKUP(B6,home!$B$2:$E$405,3,FALSE)</f>
        <v>1.1000000000000001</v>
      </c>
      <c r="G6">
        <f>VLOOKUP(C6,away!$B$2:$E$405,4,FALSE)</f>
        <v>1.32</v>
      </c>
      <c r="H6">
        <f>VLOOKUP(A6,away!$A$2:$E$405,3,FALSE)</f>
        <v>1.5384615384615401</v>
      </c>
      <c r="I6">
        <f>VLOOKUP(C6,away!$B$2:$E$405,3,FALSE)</f>
        <v>0.44</v>
      </c>
      <c r="J6">
        <f>VLOOKUP(B6,home!$B$2:$E$405,4,FALSE)</f>
        <v>0.87</v>
      </c>
      <c r="K6" s="3">
        <f t="shared" si="0"/>
        <v>2.2059230769230784</v>
      </c>
      <c r="L6" s="3">
        <f t="shared" si="1"/>
        <v>0.58892307692307755</v>
      </c>
      <c r="M6" s="5">
        <f t="shared" si="2"/>
        <v>6.112427734423713E-2</v>
      </c>
      <c r="N6" s="5">
        <f t="shared" si="3"/>
        <v>0.13483545395389918</v>
      </c>
      <c r="O6" s="5">
        <f t="shared" si="4"/>
        <v>3.5997497488267687E-2</v>
      </c>
      <c r="P6" s="5">
        <f t="shared" si="5"/>
        <v>7.940771042085025E-2</v>
      </c>
      <c r="Q6" s="5">
        <f t="shared" si="6"/>
        <v>0.14871831973215269</v>
      </c>
      <c r="R6" s="5">
        <f t="shared" si="7"/>
        <v>1.059987849116068E-2</v>
      </c>
      <c r="S6" s="5">
        <f t="shared" si="8"/>
        <v>2.5790016456023211E-2</v>
      </c>
      <c r="T6" s="5">
        <f t="shared" si="9"/>
        <v>8.75836504514894E-2</v>
      </c>
      <c r="U6" s="5">
        <f t="shared" si="10"/>
        <v>2.3382516576231926E-2</v>
      </c>
      <c r="V6" s="5">
        <f t="shared" si="11"/>
        <v>3.7227000601040131E-3</v>
      </c>
      <c r="W6" s="5">
        <f t="shared" si="12"/>
        <v>0.10935372448612679</v>
      </c>
      <c r="X6" s="5">
        <f t="shared" si="13"/>
        <v>6.4400931897368272E-2</v>
      </c>
      <c r="Y6" s="5">
        <f t="shared" si="14"/>
        <v>1.8963597484855845E-2</v>
      </c>
      <c r="Z6" s="5">
        <f t="shared" si="15"/>
        <v>2.0808376853416986E-3</v>
      </c>
      <c r="AA6" s="5">
        <f t="shared" si="16"/>
        <v>4.5901678694264571E-3</v>
      </c>
      <c r="AB6" s="5">
        <f t="shared" si="17"/>
        <v>5.0627786150593311E-3</v>
      </c>
      <c r="AC6" s="5">
        <f t="shared" si="18"/>
        <v>3.0226440008813038E-4</v>
      </c>
      <c r="AD6" s="5">
        <f t="shared" si="19"/>
        <v>6.0306476097858872E-2</v>
      </c>
      <c r="AE6" s="5">
        <f t="shared" si="20"/>
        <v>3.551587546193908E-2</v>
      </c>
      <c r="AF6" s="5">
        <f t="shared" si="21"/>
        <v>1.0458059328330993E-2</v>
      </c>
      <c r="AG6" s="5">
        <f t="shared" si="22"/>
        <v>2.0529974927615941E-3</v>
      </c>
      <c r="AH6" s="5">
        <f t="shared" si="23"/>
        <v>3.0636333305723195E-4</v>
      </c>
      <c r="AI6" s="5">
        <f t="shared" si="24"/>
        <v>6.7581394631401894E-4</v>
      </c>
      <c r="AJ6" s="5">
        <f t="shared" si="25"/>
        <v>7.4539678994027449E-4</v>
      </c>
      <c r="AK6" s="5">
        <f t="shared" si="26"/>
        <v>5.4809599346454518E-4</v>
      </c>
      <c r="AL6" s="5">
        <f t="shared" si="27"/>
        <v>1.5707097078665565E-5</v>
      </c>
      <c r="AM6" s="5">
        <f t="shared" si="28"/>
        <v>2.6606289462435366E-2</v>
      </c>
      <c r="AN6" s="5">
        <f t="shared" si="29"/>
        <v>1.5669057855723489E-2</v>
      </c>
      <c r="AO6" s="5">
        <f t="shared" si="30"/>
        <v>4.6139348824391982E-3</v>
      </c>
      <c r="AP6" s="5">
        <f t="shared" si="31"/>
        <v>9.0575090922960359E-4</v>
      </c>
      <c r="AQ6" s="5">
        <f t="shared" si="32"/>
        <v>1.3335440309734329E-4</v>
      </c>
      <c r="AR6" s="5">
        <f t="shared" si="33"/>
        <v>3.6084887352094942E-5</v>
      </c>
      <c r="AS6" s="5">
        <f t="shared" si="34"/>
        <v>7.9600485738155952E-5</v>
      </c>
      <c r="AT6" s="5">
        <f t="shared" si="35"/>
        <v>8.7796274212042298E-5</v>
      </c>
      <c r="AU6" s="5">
        <f t="shared" si="36"/>
        <v>6.4557275784070221E-5</v>
      </c>
      <c r="AV6" s="5">
        <f t="shared" si="37"/>
        <v>3.560209610884199E-5</v>
      </c>
      <c r="AW6" s="5">
        <f t="shared" si="38"/>
        <v>5.6681634285223204E-7</v>
      </c>
      <c r="AX6" s="5">
        <f t="shared" si="39"/>
        <v>9.7819046527469131E-3</v>
      </c>
      <c r="AY6" s="5">
        <f t="shared" si="40"/>
        <v>5.7607893862638799E-3</v>
      </c>
      <c r="AZ6" s="5">
        <f t="shared" si="41"/>
        <v>1.6963309054321657E-3</v>
      </c>
      <c r="BA6" s="5">
        <f t="shared" si="42"/>
        <v>3.3300280543560704E-4</v>
      </c>
      <c r="BB6" s="5">
        <f t="shared" si="43"/>
        <v>4.9028259200288652E-5</v>
      </c>
      <c r="BC6" s="5">
        <f t="shared" si="44"/>
        <v>5.7747746528832378E-6</v>
      </c>
      <c r="BD6" s="5">
        <f t="shared" si="45"/>
        <v>3.5418704816363982E-6</v>
      </c>
      <c r="BE6" s="5">
        <f t="shared" si="46"/>
        <v>7.8130938309143886E-6</v>
      </c>
      <c r="BF6" s="5">
        <f t="shared" si="47"/>
        <v>8.6175419918896968E-6</v>
      </c>
      <c r="BG6" s="5">
        <f t="shared" si="48"/>
        <v>6.3365449154210506E-6</v>
      </c>
      <c r="BH6" s="5">
        <f t="shared" si="49"/>
        <v>3.4944826642217244E-6</v>
      </c>
      <c r="BI6" s="5">
        <f t="shared" si="50"/>
        <v>1.5417119901828673E-6</v>
      </c>
      <c r="BJ6" s="8">
        <f t="shared" si="51"/>
        <v>0.73774430468343954</v>
      </c>
      <c r="BK6" s="8">
        <f t="shared" si="52"/>
        <v>0.17612346516464525</v>
      </c>
      <c r="BL6" s="8">
        <f t="shared" si="53"/>
        <v>8.2243495367991637E-2</v>
      </c>
      <c r="BM6" s="8">
        <f t="shared" si="54"/>
        <v>0.52174874290092943</v>
      </c>
      <c r="BN6" s="8">
        <f t="shared" si="55"/>
        <v>0.47068313743056761</v>
      </c>
    </row>
    <row r="7" spans="1:88" x14ac:dyDescent="0.25">
      <c r="A7" t="s">
        <v>10</v>
      </c>
      <c r="B7" t="s">
        <v>37</v>
      </c>
      <c r="C7" t="s">
        <v>41</v>
      </c>
      <c r="D7" t="s">
        <v>455</v>
      </c>
      <c r="E7">
        <f>VLOOKUP(A7,home!$A$2:$E$405,3,FALSE)</f>
        <v>1.5192307692307701</v>
      </c>
      <c r="F7">
        <f>VLOOKUP(B7,home!$B$2:$E$405,3,FALSE)</f>
        <v>0.22</v>
      </c>
      <c r="G7">
        <f>VLOOKUP(C7,away!$B$2:$E$405,4,FALSE)</f>
        <v>0.66</v>
      </c>
      <c r="H7">
        <f>VLOOKUP(A7,away!$A$2:$E$405,3,FALSE)</f>
        <v>1.5384615384615401</v>
      </c>
      <c r="I7">
        <f>VLOOKUP(C7,away!$B$2:$E$405,3,FALSE)</f>
        <v>1.32</v>
      </c>
      <c r="J7">
        <f>VLOOKUP(B7,home!$B$2:$E$405,4,FALSE)</f>
        <v>1.08</v>
      </c>
      <c r="K7" s="3">
        <f t="shared" si="0"/>
        <v>0.22059230769230781</v>
      </c>
      <c r="L7" s="3">
        <f t="shared" si="1"/>
        <v>2.1932307692307718</v>
      </c>
      <c r="M7" s="5">
        <f t="shared" si="2"/>
        <v>8.9472579323033818E-2</v>
      </c>
      <c r="N7" s="5">
        <f t="shared" si="3"/>
        <v>1.9736962748051097E-2</v>
      </c>
      <c r="O7" s="5">
        <f t="shared" si="4"/>
        <v>0.19623401397371873</v>
      </c>
      <c r="P7" s="5">
        <f t="shared" si="5"/>
        <v>4.3287713990187195E-2</v>
      </c>
      <c r="Q7" s="5">
        <f t="shared" si="6"/>
        <v>2.176911079714852E-3</v>
      </c>
      <c r="R7" s="5">
        <f t="shared" si="7"/>
        <v>0.21519323870841056</v>
      </c>
      <c r="S7" s="5">
        <f t="shared" si="8"/>
        <v>5.2357554590299208E-3</v>
      </c>
      <c r="T7" s="5">
        <f t="shared" si="9"/>
        <v>4.7744683619099946E-3</v>
      </c>
      <c r="U7" s="5">
        <f t="shared" si="10"/>
        <v>4.7469973126469951E-2</v>
      </c>
      <c r="V7" s="5">
        <f t="shared" si="11"/>
        <v>2.8145666595146105E-4</v>
      </c>
      <c r="W7" s="5">
        <f t="shared" si="12"/>
        <v>1.6006994623841766E-4</v>
      </c>
      <c r="X7" s="5">
        <f t="shared" si="13"/>
        <v>3.5107033131921304E-4</v>
      </c>
      <c r="Y7" s="5">
        <f t="shared" si="14"/>
        <v>3.8498912640666977E-4</v>
      </c>
      <c r="Z7" s="5">
        <f t="shared" si="15"/>
        <v>0.1573228108219028</v>
      </c>
      <c r="AA7" s="5">
        <f t="shared" si="16"/>
        <v>3.4704201891843922E-2</v>
      </c>
      <c r="AB7" s="5">
        <f t="shared" si="17"/>
        <v>3.8277399909708021E-3</v>
      </c>
      <c r="AC7" s="5">
        <f t="shared" si="18"/>
        <v>8.5107189742670357E-6</v>
      </c>
      <c r="AD7" s="5">
        <f t="shared" si="19"/>
        <v>8.8275497082290454E-6</v>
      </c>
      <c r="AE7" s="5">
        <f t="shared" si="20"/>
        <v>1.9360853637002062E-5</v>
      </c>
      <c r="AF7" s="5">
        <f t="shared" si="21"/>
        <v>2.1231409957623211E-5</v>
      </c>
      <c r="AG7" s="5">
        <f t="shared" si="22"/>
        <v>1.5521793864403942E-5</v>
      </c>
      <c r="AH7" s="5">
        <f t="shared" si="23"/>
        <v>8.6261307349117314E-2</v>
      </c>
      <c r="AI7" s="5">
        <f t="shared" si="24"/>
        <v>1.9028580852697222E-2</v>
      </c>
      <c r="AJ7" s="5">
        <f t="shared" si="25"/>
        <v>2.0987792812030706E-3</v>
      </c>
      <c r="AK7" s="5">
        <f t="shared" si="26"/>
        <v>1.543248549924629E-4</v>
      </c>
      <c r="AL7" s="5">
        <f t="shared" si="27"/>
        <v>1.6470278228095619E-7</v>
      </c>
      <c r="AM7" s="5">
        <f t="shared" si="28"/>
        <v>3.8945791228136067E-7</v>
      </c>
      <c r="AN7" s="5">
        <f t="shared" si="29"/>
        <v>8.5417107653585921E-7</v>
      </c>
      <c r="AO7" s="5">
        <f t="shared" si="30"/>
        <v>9.3669714362270948E-7</v>
      </c>
      <c r="AP7" s="5">
        <f t="shared" si="31"/>
        <v>6.8479766561463389E-7</v>
      </c>
      <c r="AQ7" s="5">
        <f t="shared" si="32"/>
        <v>3.7547982773085526E-7</v>
      </c>
      <c r="AR7" s="5">
        <f t="shared" si="33"/>
        <v>3.7838190694431291E-2</v>
      </c>
      <c r="AS7" s="5">
        <f t="shared" si="34"/>
        <v>8.346813804186207E-3</v>
      </c>
      <c r="AT7" s="5">
        <f t="shared" si="35"/>
        <v>9.2062145947172287E-4</v>
      </c>
      <c r="AU7" s="5">
        <f t="shared" si="36"/>
        <v>6.76940040853093E-5</v>
      </c>
      <c r="AV7" s="5">
        <f t="shared" si="37"/>
        <v>3.733194144527721E-6</v>
      </c>
      <c r="AW7" s="5">
        <f t="shared" si="38"/>
        <v>2.2134673943651053E-9</v>
      </c>
      <c r="AX7" s="5">
        <f t="shared" si="39"/>
        <v>1.431856993652897E-8</v>
      </c>
      <c r="AY7" s="5">
        <f t="shared" si="40"/>
        <v>3.1403928156178037E-8</v>
      </c>
      <c r="AZ7" s="5">
        <f t="shared" si="41"/>
        <v>3.4438030753421126E-8</v>
      </c>
      <c r="BA7" s="5">
        <f t="shared" si="42"/>
        <v>2.5176849560039599E-8</v>
      </c>
      <c r="BB7" s="5">
        <f t="shared" si="43"/>
        <v>1.3804660281843273E-8</v>
      </c>
      <c r="BC7" s="5">
        <f t="shared" si="44"/>
        <v>6.055361137783317E-9</v>
      </c>
      <c r="BD7" s="5">
        <f t="shared" si="45"/>
        <v>1.3831314013841368E-2</v>
      </c>
      <c r="BE7" s="5">
        <f t="shared" si="46"/>
        <v>3.0510814767302245E-3</v>
      </c>
      <c r="BF7" s="5">
        <f t="shared" si="47"/>
        <v>3.3652255195458725E-4</v>
      </c>
      <c r="BG7" s="5">
        <f t="shared" si="48"/>
        <v>2.474476210872233E-5</v>
      </c>
      <c r="BH7" s="5">
        <f t="shared" si="49"/>
        <v>1.3646260442150583E-6</v>
      </c>
      <c r="BI7" s="5">
        <f t="shared" si="50"/>
        <v>6.0205201646084998E-8</v>
      </c>
      <c r="BJ7" s="8">
        <f t="shared" si="51"/>
        <v>2.7652779001833112E-2</v>
      </c>
      <c r="BK7" s="8">
        <f t="shared" si="52"/>
        <v>0.1382862122638871</v>
      </c>
      <c r="BL7" s="8">
        <f t="shared" si="53"/>
        <v>0.66939430082162377</v>
      </c>
      <c r="BM7" s="8">
        <f t="shared" si="54"/>
        <v>0.42655465389567004</v>
      </c>
      <c r="BN7" s="8">
        <f t="shared" si="55"/>
        <v>0.56610141982311624</v>
      </c>
    </row>
    <row r="8" spans="1:88" x14ac:dyDescent="0.25">
      <c r="A8" t="s">
        <v>16</v>
      </c>
      <c r="B8" t="s">
        <v>232</v>
      </c>
      <c r="C8" t="s">
        <v>235</v>
      </c>
      <c r="D8" t="s">
        <v>455</v>
      </c>
      <c r="E8">
        <f>VLOOKUP(A8,home!$A$2:$E$405,3,FALSE)</f>
        <v>1.51111111111111</v>
      </c>
      <c r="F8">
        <f>VLOOKUP(B8,home!$B$2:$E$405,3,FALSE)</f>
        <v>2.21</v>
      </c>
      <c r="G8">
        <f>VLOOKUP(C8,away!$B$2:$E$405,4,FALSE)</f>
        <v>0.44</v>
      </c>
      <c r="H8">
        <f>VLOOKUP(A8,away!$A$2:$E$405,3,FALSE)</f>
        <v>1.24444444444444</v>
      </c>
      <c r="I8">
        <f>VLOOKUP(C8,away!$B$2:$E$405,3,FALSE)</f>
        <v>1.1000000000000001</v>
      </c>
      <c r="J8">
        <f>VLOOKUP(B8,home!$B$2:$E$405,4,FALSE)</f>
        <v>0.8</v>
      </c>
      <c r="K8" s="3">
        <f t="shared" si="0"/>
        <v>1.4694044444444434</v>
      </c>
      <c r="L8" s="3">
        <f t="shared" si="1"/>
        <v>1.0951111111111074</v>
      </c>
      <c r="M8" s="5">
        <f t="shared" si="2"/>
        <v>7.6956453539356928E-2</v>
      </c>
      <c r="N8" s="5">
        <f t="shared" si="3"/>
        <v>0.11308015485941339</v>
      </c>
      <c r="O8" s="5">
        <f t="shared" si="4"/>
        <v>8.4275867342655464E-2</v>
      </c>
      <c r="P8" s="5">
        <f t="shared" si="5"/>
        <v>0.12383533403270827</v>
      </c>
      <c r="Q8" s="5">
        <f t="shared" si="6"/>
        <v>8.3080241064443991E-2</v>
      </c>
      <c r="R8" s="5">
        <f t="shared" si="7"/>
        <v>4.6145719362733859E-2</v>
      </c>
      <c r="S8" s="5">
        <f t="shared" si="8"/>
        <v>4.9817751629984301E-2</v>
      </c>
      <c r="T8" s="5">
        <f t="shared" si="9"/>
        <v>9.0982095103461891E-2</v>
      </c>
      <c r="U8" s="5">
        <f t="shared" si="10"/>
        <v>6.7806725123687142E-2</v>
      </c>
      <c r="V8" s="5">
        <f t="shared" si="11"/>
        <v>8.9071988552916811E-3</v>
      </c>
      <c r="W8" s="5">
        <f t="shared" si="12"/>
        <v>4.0692825155203269E-2</v>
      </c>
      <c r="X8" s="5">
        <f t="shared" si="13"/>
        <v>4.4563164969964666E-2</v>
      </c>
      <c r="Y8" s="5">
        <f t="shared" si="14"/>
        <v>2.4400808552442792E-2</v>
      </c>
      <c r="Z8" s="5">
        <f t="shared" si="15"/>
        <v>1.684489666811494E-2</v>
      </c>
      <c r="AA8" s="5">
        <f t="shared" si="16"/>
        <v>2.4751966030335491E-2</v>
      </c>
      <c r="AB8" s="5">
        <f t="shared" si="17"/>
        <v>1.818532444685643E-2</v>
      </c>
      <c r="AC8" s="5">
        <f t="shared" si="18"/>
        <v>8.9581988807531734E-4</v>
      </c>
      <c r="AD8" s="5">
        <f t="shared" si="19"/>
        <v>1.4948554535014077E-2</v>
      </c>
      <c r="AE8" s="5">
        <f t="shared" si="20"/>
        <v>1.6370328166344247E-2</v>
      </c>
      <c r="AF8" s="5">
        <f t="shared" si="21"/>
        <v>8.9636641337493533E-3</v>
      </c>
      <c r="AG8" s="5">
        <f t="shared" si="22"/>
        <v>3.2720693963790124E-3</v>
      </c>
      <c r="AH8" s="5">
        <f t="shared" si="23"/>
        <v>4.6117583766927843E-3</v>
      </c>
      <c r="AI8" s="5">
        <f t="shared" si="24"/>
        <v>6.7765382554162692E-3</v>
      </c>
      <c r="AJ8" s="5">
        <f t="shared" si="25"/>
        <v>4.9787377152282304E-3</v>
      </c>
      <c r="AK8" s="5">
        <f t="shared" si="26"/>
        <v>2.4385931088265131E-3</v>
      </c>
      <c r="AL8" s="5">
        <f t="shared" si="27"/>
        <v>5.7660741872007701E-5</v>
      </c>
      <c r="AM8" s="5">
        <f t="shared" si="28"/>
        <v>4.393094494353965E-3</v>
      </c>
      <c r="AN8" s="5">
        <f t="shared" si="29"/>
        <v>4.8109265929280583E-3</v>
      </c>
      <c r="AO8" s="5">
        <f t="shared" si="30"/>
        <v>2.6342495833277099E-3</v>
      </c>
      <c r="AP8" s="5">
        <f t="shared" si="31"/>
        <v>9.6159866271399341E-4</v>
      </c>
      <c r="AQ8" s="5">
        <f t="shared" si="32"/>
        <v>2.6326434499191902E-4</v>
      </c>
      <c r="AR8" s="5">
        <f t="shared" si="33"/>
        <v>1.010077568015199E-3</v>
      </c>
      <c r="AS8" s="5">
        <f t="shared" si="34"/>
        <v>1.4842124676751681E-3</v>
      </c>
      <c r="AT8" s="5">
        <f t="shared" si="35"/>
        <v>1.0904541982508734E-3</v>
      </c>
      <c r="AU8" s="5">
        <f t="shared" si="36"/>
        <v>5.3410608179097884E-4</v>
      </c>
      <c r="AV8" s="5">
        <f t="shared" si="37"/>
        <v>1.9620446259711785E-4</v>
      </c>
      <c r="AW8" s="5">
        <f t="shared" si="38"/>
        <v>2.5773729102242993E-6</v>
      </c>
      <c r="AX8" s="5">
        <f t="shared" si="39"/>
        <v>1.0758720958113561E-3</v>
      </c>
      <c r="AY8" s="5">
        <f t="shared" si="40"/>
        <v>1.1781994862574098E-3</v>
      </c>
      <c r="AZ8" s="5">
        <f t="shared" si="41"/>
        <v>6.4512967425294388E-4</v>
      </c>
      <c r="BA8" s="5">
        <f t="shared" si="42"/>
        <v>2.3549622479396274E-4</v>
      </c>
      <c r="BB8" s="5">
        <f t="shared" si="43"/>
        <v>6.4473633099146896E-5</v>
      </c>
      <c r="BC8" s="5">
        <f t="shared" si="44"/>
        <v>1.4121158396115334E-5</v>
      </c>
      <c r="BD8" s="5">
        <f t="shared" si="45"/>
        <v>1.8435786130292149E-4</v>
      </c>
      <c r="BE8" s="5">
        <f t="shared" si="46"/>
        <v>2.7089626076678513E-4</v>
      </c>
      <c r="BF8" s="5">
        <f t="shared" si="47"/>
        <v>1.9902808477704752E-4</v>
      </c>
      <c r="BG8" s="5">
        <f t="shared" si="48"/>
        <v>9.7484250780219742E-5</v>
      </c>
      <c r="BH8" s="5">
        <f t="shared" si="49"/>
        <v>3.5810947839947884E-5</v>
      </c>
      <c r="BI8" s="5">
        <f t="shared" si="50"/>
        <v>1.0524153183157512E-5</v>
      </c>
      <c r="BJ8" s="8">
        <f t="shared" si="51"/>
        <v>0.45663033188734325</v>
      </c>
      <c r="BK8" s="8">
        <f t="shared" si="52"/>
        <v>0.26164841817354589</v>
      </c>
      <c r="BL8" s="8">
        <f t="shared" si="53"/>
        <v>0.26508438609941154</v>
      </c>
      <c r="BM8" s="8">
        <f t="shared" si="54"/>
        <v>0.47165864051375656</v>
      </c>
      <c r="BN8" s="8">
        <f t="shared" si="55"/>
        <v>0.52737377020131193</v>
      </c>
    </row>
    <row r="9" spans="1:88" x14ac:dyDescent="0.25">
      <c r="A9" t="s">
        <v>16</v>
      </c>
      <c r="B9" t="s">
        <v>448</v>
      </c>
      <c r="C9" t="s">
        <v>449</v>
      </c>
      <c r="D9" t="s">
        <v>455</v>
      </c>
      <c r="E9">
        <f>VLOOKUP(A9,home!$A$2:$E$405,3,FALSE)</f>
        <v>1.51111111111111</v>
      </c>
      <c r="F9">
        <f>VLOOKUP(B9,home!$B$2:$E$405,3,FALSE)</f>
        <v>1.1000000000000001</v>
      </c>
      <c r="G9">
        <f>VLOOKUP(C9,away!$B$2:$E$405,4,FALSE)</f>
        <v>1.99</v>
      </c>
      <c r="H9">
        <f>VLOOKUP(A9,away!$A$2:$E$405,3,FALSE)</f>
        <v>1.24444444444444</v>
      </c>
      <c r="I9">
        <f>VLOOKUP(C9,away!$B$2:$E$405,3,FALSE)</f>
        <v>0.66</v>
      </c>
      <c r="J9">
        <f>VLOOKUP(B9,home!$B$2:$E$405,4,FALSE)</f>
        <v>0.8</v>
      </c>
      <c r="K9" s="3">
        <f t="shared" ref="K9:K17" si="56">E9*F9*G9</f>
        <v>3.30782222222222</v>
      </c>
      <c r="L9" s="3">
        <f t="shared" ref="L9:L17" si="57">H9*I9*J9</f>
        <v>0.65706666666666447</v>
      </c>
      <c r="M9" s="5">
        <f t="shared" ref="M9:M19" si="58">_xlfn.POISSON.DIST(0,K9,FALSE) * _xlfn.POISSON.DIST(0,L9,FALSE)</f>
        <v>1.8970144289144616E-2</v>
      </c>
      <c r="N9" s="5">
        <f t="shared" ref="N9:N19" si="59">_xlfn.POISSON.DIST(1,K9,FALSE) * _xlfn.POISSON.DIST(0,L9,FALSE)</f>
        <v>6.2749864838394495E-2</v>
      </c>
      <c r="O9" s="5">
        <f t="shared" ref="O9:O19" si="60">_xlfn.POISSON.DIST(0,K9,FALSE) * _xlfn.POISSON.DIST(1,L9,FALSE)</f>
        <v>1.2464649474253913E-2</v>
      </c>
      <c r="P9" s="5">
        <f t="shared" ref="P9:P19" si="61">_xlfn.POISSON.DIST(1,K9,FALSE) * _xlfn.POISSON.DIST(1,L9,FALSE)</f>
        <v>4.1230844523147611E-2</v>
      </c>
      <c r="Q9" s="5">
        <f t="shared" ref="Q9:Q19" si="62">_xlfn.POISSON.DIST(2,K9,FALSE) * _xlfn.POISSON.DIST(0,L9,FALSE)</f>
        <v>0.10378269867694104</v>
      </c>
      <c r="R9" s="5">
        <f t="shared" ref="R9:R19" si="63">_xlfn.POISSON.DIST(0,K9,FALSE) * _xlfn.POISSON.DIST(2,L9,FALSE)</f>
        <v>4.0950528406082046E-3</v>
      </c>
      <c r="S9" s="5">
        <f t="shared" ref="S9:S19" si="64">_xlfn.POISSON.DIST(2,K9,FALSE) * _xlfn.POISSON.DIST(2,L9,FALSE)</f>
        <v>2.2403394963431578E-2</v>
      </c>
      <c r="T9" s="5">
        <f t="shared" ref="T9:T19" si="65">_xlfn.POISSON.DIST(2,K9,FALSE) * _xlfn.POISSON.DIST(1,L9,FALSE)</f>
        <v>6.8192151877328508E-2</v>
      </c>
      <c r="U9" s="5">
        <f t="shared" ref="U9:U19" si="66">_xlfn.POISSON.DIST(1,K9,FALSE) * _xlfn.POISSON.DIST(2,L9,FALSE)</f>
        <v>1.3545706787338047E-2</v>
      </c>
      <c r="V9" s="5">
        <f t="shared" ref="V9:V19" si="67">_xlfn.POISSON.DIST(3,K9,FALSE) * _xlfn.POISSON.DIST(3,L9,FALSE)</f>
        <v>5.410319619717714E-3</v>
      </c>
      <c r="W9" s="5">
        <f t="shared" ref="W9:W19" si="68">_xlfn.POISSON.DIST(3,K9,FALSE) * _xlfn.POISSON.DIST(0,L9,FALSE)</f>
        <v>0.11443157232192605</v>
      </c>
      <c r="X9" s="5">
        <f t="shared" ref="X9:X19" si="69">_xlfn.POISSON.DIST(3,K9,FALSE) * _xlfn.POISSON.DIST(1,L9,FALSE)</f>
        <v>7.5189171786993303E-2</v>
      </c>
      <c r="Y9" s="5">
        <f t="shared" ref="Y9:Y19" si="70">_xlfn.POISSON.DIST(3,K9,FALSE) * _xlfn.POISSON.DIST(2,L9,FALSE)</f>
        <v>2.4702149237753445E-2</v>
      </c>
      <c r="Z9" s="5">
        <f t="shared" ref="Z9:Z19" si="71">_xlfn.POISSON.DIST(0,K9,FALSE) * _xlfn.POISSON.DIST(3,L9,FALSE)</f>
        <v>8.9690757326742958E-4</v>
      </c>
      <c r="AA9" s="5">
        <f t="shared" ref="AA9:AA19" si="72">_xlfn.POISSON.DIST(1,K9,FALSE) * _xlfn.POISSON.DIST(3,L9,FALSE)</f>
        <v>2.9668108021334073E-3</v>
      </c>
      <c r="AB9" s="5">
        <f t="shared" ref="AB9:AB19" si="73">_xlfn.POISSON.DIST(2,K9,FALSE) * _xlfn.POISSON.DIST(3,L9,FALSE)</f>
        <v>4.9068413502129085E-3</v>
      </c>
      <c r="AC9" s="5">
        <f t="shared" ref="AC9:AC19" si="74">_xlfn.POISSON.DIST(4,K9,FALSE) * _xlfn.POISSON.DIST(4,L9,FALSE)</f>
        <v>7.3494448586233806E-4</v>
      </c>
      <c r="AD9" s="5">
        <f t="shared" ref="AD9:AD19" si="75">_xlfn.POISSON.DIST(4,K9,FALSE) * _xlfn.POISSON.DIST(0,L9,FALSE)</f>
        <v>9.4629824462574022E-2</v>
      </c>
      <c r="AE9" s="5">
        <f t="shared" ref="AE9:AE19" si="76">_xlfn.POISSON.DIST(4,K9,FALSE) * _xlfn.POISSON.DIST(1,L9,FALSE)</f>
        <v>6.2178103326875102E-2</v>
      </c>
      <c r="AF9" s="5">
        <f t="shared" ref="AF9:AF19" si="77">_xlfn.POISSON.DIST(4,K9,FALSE) * _xlfn.POISSON.DIST(2,L9,FALSE)</f>
        <v>2.0427579546322627E-2</v>
      </c>
      <c r="AG9" s="5">
        <f t="shared" ref="AG9:AG19" si="78">_xlfn.POISSON.DIST(4,K9,FALSE) * _xlfn.POISSON.DIST(3,L9,FALSE)</f>
        <v>4.474093866856781E-3</v>
      </c>
      <c r="AH9" s="5">
        <f t="shared" ref="AH9:AH19" si="79">_xlfn.POISSON.DIST(0,K9,FALSE) * _xlfn.POISSON.DIST(4,L9,FALSE)</f>
        <v>1.4733201736872928E-4</v>
      </c>
      <c r="AI9" s="5">
        <f t="shared" ref="AI9:AI19" si="80">_xlfn.POISSON.DIST(1,K9,FALSE) * _xlfn.POISSON.DIST(4,L9,FALSE)</f>
        <v>4.8734812109711278E-4</v>
      </c>
      <c r="AJ9" s="5">
        <f t="shared" ref="AJ9:AJ19" si="81">_xlfn.POISSON.DIST(2,K9,FALSE) * _xlfn.POISSON.DIST(4,L9,FALSE)</f>
        <v>8.0603047246163774E-4</v>
      </c>
      <c r="AK9" s="5">
        <f t="shared" ref="AK9:AK19" si="82">_xlfn.POISSON.DIST(3,K9,FALSE) * _xlfn.POISSON.DIST(4,L9,FALSE)</f>
        <v>8.8873516953229346E-4</v>
      </c>
      <c r="AL9" s="5">
        <f t="shared" ref="AL9:AL19" si="83">_xlfn.POISSON.DIST(5,K9,FALSE) * _xlfn.POISSON.DIST(5,L9,FALSE)</f>
        <v>6.3894889501868058E-5</v>
      </c>
      <c r="AM9" s="5">
        <f t="shared" ref="AM9:AM19" si="84">_xlfn.POISSON.DIST(5,K9,FALSE) * _xlfn.POISSON.DIST(0,L9,FALSE)</f>
        <v>6.2603727248458044E-2</v>
      </c>
      <c r="AN9" s="5">
        <f t="shared" ref="AN9:AN19" si="85">_xlfn.POISSON.DIST(5,K9,FALSE) * _xlfn.POISSON.DIST(1,L9,FALSE)</f>
        <v>4.113482238405336E-2</v>
      </c>
      <c r="AO9" s="5">
        <f t="shared" ref="AO9:AO19" si="86">_xlfn.POISSON.DIST(5,K9,FALSE) * _xlfn.POISSON.DIST(2,L9,FALSE)</f>
        <v>1.3514160313907618E-2</v>
      </c>
      <c r="AP9" s="5">
        <f t="shared" ref="AP9:AP19" si="87">_xlfn.POISSON.DIST(5,K9,FALSE) * _xlfn.POISSON.DIST(3,L9,FALSE)</f>
        <v>2.9599014234194007E-3</v>
      </c>
      <c r="AQ9" s="5">
        <f t="shared" ref="AQ9:AQ19" si="88">_xlfn.POISSON.DIST(5,K9,FALSE) * _xlfn.POISSON.DIST(4,L9,FALSE)</f>
        <v>4.8621314048702521E-4</v>
      </c>
      <c r="AR9" s="5">
        <f t="shared" ref="AR9:AR19" si="89">_xlfn.POISSON.DIST(0,K9,FALSE) * _xlfn.POISSON.DIST(5,L9,FALSE)</f>
        <v>1.936139150914921E-5</v>
      </c>
      <c r="AS9" s="5">
        <f t="shared" ref="AS9:AS19" si="90">_xlfn.POISSON.DIST(1,K9,FALSE) * _xlfn.POISSON.DIST(5,L9,FALSE)</f>
        <v>6.4044041087108364E-5</v>
      </c>
      <c r="AT9" s="5">
        <f t="shared" ref="AT9:AT19" si="91">_xlfn.POISSON.DIST(2,K9,FALSE) * _xlfn.POISSON.DIST(5,L9,FALSE)</f>
        <v>1.05923151154425E-4</v>
      </c>
      <c r="AU9" s="5">
        <f t="shared" ref="AU9:AU19" si="92">_xlfn.POISSON.DIST(3,K9,FALSE) * _xlfn.POISSON.DIST(5,L9,FALSE)</f>
        <v>1.1679165107880341E-4</v>
      </c>
      <c r="AV9" s="5">
        <f t="shared" ref="AV9:AV19" si="93">_xlfn.POISSON.DIST(4,K9,FALSE) * _xlfn.POISSON.DIST(5,L9,FALSE)</f>
        <v>9.6581504702122409E-5</v>
      </c>
      <c r="AW9" s="5">
        <f t="shared" ref="AW9:AW19" si="94">_xlfn.POISSON.DIST(6,K9,FALSE) * _xlfn.POISSON.DIST(6,L9,FALSE)</f>
        <v>3.8575824650227669E-6</v>
      </c>
      <c r="AX9" s="5">
        <f t="shared" ref="AX9:AX19" si="95">_xlfn.POISSON.DIST(6,K9,FALSE) * _xlfn.POISSON.DIST(0,L9,FALSE)</f>
        <v>3.4513666697731371E-2</v>
      </c>
      <c r="AY9" s="5">
        <f t="shared" ref="AY9:AY19" si="96">_xlfn.POISSON.DIST(6,K9,FALSE) * _xlfn.POISSON.DIST(1,L9,FALSE)</f>
        <v>2.2677779931522618E-2</v>
      </c>
      <c r="AZ9" s="5">
        <f t="shared" ref="AZ9:AZ19" si="97">_xlfn.POISSON.DIST(6,K9,FALSE) * _xlfn.POISSON.DIST(2,L9,FALSE)</f>
        <v>7.4504066335028714E-3</v>
      </c>
      <c r="BA9" s="5">
        <f t="shared" ref="BA9:BA19" si="98">_xlfn.POISSON.DIST(6,K9,FALSE) * _xlfn.POISSON.DIST(3,L9,FALSE)</f>
        <v>1.6318046173289791E-3</v>
      </c>
      <c r="BB9" s="5">
        <f t="shared" ref="BB9:BB19" si="99">_xlfn.POISSON.DIST(6,K9,FALSE) * _xlfn.POISSON.DIST(4,L9,FALSE)</f>
        <v>2.6805110513990606E-4</v>
      </c>
      <c r="BC9" s="5">
        <f t="shared" ref="BC9:BC19" si="100">_xlfn.POISSON.DIST(6,K9,FALSE) * _xlfn.POISSON.DIST(5,L9,FALSE)</f>
        <v>3.522548923011874E-5</v>
      </c>
      <c r="BD9" s="5">
        <f t="shared" ref="BD9:BD19" si="101">_xlfn.POISSON.DIST(0,K9,FALSE) * _xlfn.POISSON.DIST(6,L9,FALSE)</f>
        <v>2.1202874968241548E-6</v>
      </c>
      <c r="BE9" s="5">
        <f t="shared" ref="BE9:BE19" si="102">_xlfn.POISSON.DIST(1,K9,FALSE) * _xlfn.POISSON.DIST(6,L9,FALSE)</f>
        <v>7.0135340994948637E-6</v>
      </c>
      <c r="BF9" s="5">
        <f t="shared" ref="BF9:BF19" si="103">_xlfn.POISSON.DIST(2,K9,FALSE) * _xlfn.POISSON.DIST(6,L9,FALSE)</f>
        <v>1.1599761975311212E-5</v>
      </c>
      <c r="BG9" s="5">
        <f t="shared" ref="BG9:BG19" si="104">_xlfn.POISSON.DIST(3,K9,FALSE) * _xlfn.POISSON.DIST(6,L9,FALSE)</f>
        <v>1.2789983478140913E-5</v>
      </c>
      <c r="BH9" s="5">
        <f t="shared" ref="BH9:BH19" si="105">_xlfn.POISSON.DIST(4,K9,FALSE) * _xlfn.POISSON.DIST(6,L9,FALSE)</f>
        <v>1.0576747892712389E-5</v>
      </c>
      <c r="BI9" s="5">
        <f t="shared" ref="BI9:BI19" si="106">_xlfn.POISSON.DIST(5,K9,FALSE) * _xlfn.POISSON.DIST(6,L9,FALSE)</f>
        <v>6.9972003436712149E-6</v>
      </c>
      <c r="BJ9" s="8">
        <f t="shared" ref="BJ9:BJ19" si="107">SUM(N9,Q9,T9,W9,X9,Y9,AD9,AE9,AF9,AG9,AM9,AN9,AO9,AP9,AQ9,AX9,AY9,AZ9,BA9,BB9,BC9)</f>
        <v>0.8180329689267466</v>
      </c>
      <c r="BK9" s="8">
        <f t="shared" ref="BK9:BK19" si="108">SUM(M9,P9,S9,V9,AC9,AL9,AY9)</f>
        <v>0.11149132270232835</v>
      </c>
      <c r="BL9" s="8">
        <f t="shared" ref="BL9:BL19" si="109">SUM(O9,R9,U9,AA9,AB9,AH9,AI9,AJ9,AK9,AR9,AS9,AT9,AU9,AV9,BD9,BE9,BF9,BG9,BH9,BI9)</f>
        <v>4.076230628982401E-2</v>
      </c>
      <c r="BM9" s="8">
        <f t="shared" ref="BM9:BM19" si="110">SUM(S9:BI9)</f>
        <v>0.70521632850061888</v>
      </c>
      <c r="BN9" s="8">
        <f t="shared" ref="BN9:BN19" si="111">SUM(M9:R9)</f>
        <v>0.24329325464248988</v>
      </c>
    </row>
    <row r="10" spans="1:88" x14ac:dyDescent="0.25">
      <c r="A10" t="s">
        <v>16</v>
      </c>
      <c r="B10" t="s">
        <v>450</v>
      </c>
      <c r="C10" t="s">
        <v>234</v>
      </c>
      <c r="D10" t="s">
        <v>455</v>
      </c>
      <c r="E10">
        <f>VLOOKUP(A10,home!$A$2:$E$405,3,FALSE)</f>
        <v>1.51111111111111</v>
      </c>
      <c r="F10">
        <f>VLOOKUP(B10,home!$B$2:$E$405,3,FALSE)</f>
        <v>0.66</v>
      </c>
      <c r="G10">
        <f>VLOOKUP(C10,away!$B$2:$E$405,4,FALSE)</f>
        <v>0.66</v>
      </c>
      <c r="H10">
        <f>VLOOKUP(A10,away!$A$2:$E$405,3,FALSE)</f>
        <v>1.24444444444444</v>
      </c>
      <c r="I10">
        <f>VLOOKUP(C10,away!$B$2:$E$405,3,FALSE)</f>
        <v>1.99</v>
      </c>
      <c r="J10">
        <f>VLOOKUP(B10,home!$B$2:$E$405,4,FALSE)</f>
        <v>2.41</v>
      </c>
      <c r="K10" s="3">
        <f t="shared" si="56"/>
        <v>0.6582399999999996</v>
      </c>
      <c r="L10" s="3">
        <f t="shared" si="57"/>
        <v>5.9682311111110904</v>
      </c>
      <c r="M10" s="5">
        <f t="shared" si="58"/>
        <v>1.3248300245769812E-3</v>
      </c>
      <c r="N10" s="5">
        <f t="shared" si="59"/>
        <v>8.7205611537755155E-4</v>
      </c>
      <c r="O10" s="5">
        <f t="shared" si="60"/>
        <v>7.9068917696144096E-3</v>
      </c>
      <c r="P10" s="5">
        <f t="shared" si="61"/>
        <v>5.2046324384309858E-3</v>
      </c>
      <c r="Q10" s="5">
        <f t="shared" si="62"/>
        <v>2.8701110869305959E-4</v>
      </c>
      <c r="R10" s="5">
        <f t="shared" si="63"/>
        <v>2.359507872580047E-2</v>
      </c>
      <c r="S10" s="5">
        <f t="shared" si="64"/>
        <v>5.111636647089377E-3</v>
      </c>
      <c r="T10" s="5">
        <f t="shared" si="65"/>
        <v>1.712948628136405E-3</v>
      </c>
      <c r="U10" s="5">
        <f t="shared" si="66"/>
        <v>1.5531224620470893E-2</v>
      </c>
      <c r="V10" s="5">
        <f t="shared" si="67"/>
        <v>2.2312455529622222E-3</v>
      </c>
      <c r="W10" s="5">
        <f t="shared" si="68"/>
        <v>6.2974064062039809E-5</v>
      </c>
      <c r="X10" s="5">
        <f t="shared" si="69"/>
        <v>3.7584376832816883E-4</v>
      </c>
      <c r="Y10" s="5">
        <f t="shared" si="70"/>
        <v>1.1215612355267033E-3</v>
      </c>
      <c r="Z10" s="5">
        <f t="shared" si="71"/>
        <v>4.6940294306812624E-2</v>
      </c>
      <c r="AA10" s="5">
        <f t="shared" si="72"/>
        <v>3.0897979324516323E-2</v>
      </c>
      <c r="AB10" s="5">
        <f t="shared" si="73"/>
        <v>1.0169142955284807E-2</v>
      </c>
      <c r="AC10" s="5">
        <f t="shared" si="74"/>
        <v>5.4784447663201328E-4</v>
      </c>
      <c r="AD10" s="5">
        <f t="shared" si="75"/>
        <v>1.0363011982049264E-5</v>
      </c>
      <c r="AE10" s="5">
        <f t="shared" si="76"/>
        <v>6.1848850516083419E-5</v>
      </c>
      <c r="AF10" s="5">
        <f t="shared" si="77"/>
        <v>1.8456411691827415E-4</v>
      </c>
      <c r="AG10" s="5">
        <f t="shared" si="78"/>
        <v>3.6717376819546301E-4</v>
      </c>
      <c r="AH10" s="5">
        <f t="shared" si="79"/>
        <v>7.0037631211657445E-2</v>
      </c>
      <c r="AI10" s="5">
        <f t="shared" si="80"/>
        <v>4.610157036876137E-2</v>
      </c>
      <c r="AJ10" s="5">
        <f t="shared" si="81"/>
        <v>1.5172948839766734E-2</v>
      </c>
      <c r="AK10" s="5">
        <f t="shared" si="82"/>
        <v>3.3291472814293492E-3</v>
      </c>
      <c r="AL10" s="5">
        <f t="shared" si="83"/>
        <v>8.6088904429974848E-5</v>
      </c>
      <c r="AM10" s="5">
        <f t="shared" si="84"/>
        <v>1.3642698014128212E-6</v>
      </c>
      <c r="AN10" s="5">
        <f t="shared" si="85"/>
        <v>8.1422774727413482E-6</v>
      </c>
      <c r="AO10" s="5">
        <f t="shared" si="86"/>
        <v>2.4297496864056952E-5</v>
      </c>
      <c r="AP10" s="5">
        <f t="shared" si="87"/>
        <v>4.8337692235396312E-5</v>
      </c>
      <c r="AQ10" s="5">
        <f t="shared" si="88"/>
        <v>7.2122629659651281E-5</v>
      </c>
      <c r="AR10" s="5">
        <f t="shared" si="89"/>
        <v>8.3600153909187819E-2</v>
      </c>
      <c r="AS10" s="5">
        <f t="shared" si="90"/>
        <v>5.5028965309183761E-2</v>
      </c>
      <c r="AT10" s="5">
        <f t="shared" si="91"/>
        <v>1.811113306255855E-2</v>
      </c>
      <c r="AU10" s="5">
        <f t="shared" si="92"/>
        <v>3.97382407569951E-3</v>
      </c>
      <c r="AV10" s="5">
        <f t="shared" si="93"/>
        <v>6.5393248989711091E-4</v>
      </c>
      <c r="AW10" s="5">
        <f t="shared" si="94"/>
        <v>9.3945197218852844E-6</v>
      </c>
      <c r="AX10" s="5">
        <f t="shared" si="95"/>
        <v>1.4966949234699573E-7</v>
      </c>
      <c r="AY10" s="5">
        <f t="shared" si="96"/>
        <v>8.9326212060954313E-7</v>
      </c>
      <c r="AZ10" s="5">
        <f t="shared" si="97"/>
        <v>2.6655973892994711E-6</v>
      </c>
      <c r="BA10" s="5">
        <f t="shared" si="98"/>
        <v>5.302967089504538E-6</v>
      </c>
      <c r="BB10" s="5">
        <f t="shared" si="99"/>
        <v>7.9123332911948E-6</v>
      </c>
      <c r="BC10" s="5">
        <f t="shared" si="100"/>
        <v>9.4445267419977619E-6</v>
      </c>
      <c r="BD10" s="5">
        <f t="shared" si="101"/>
        <v>8.3157506575748358E-2</v>
      </c>
      <c r="BE10" s="5">
        <f t="shared" si="102"/>
        <v>5.4737597128420572E-2</v>
      </c>
      <c r="BF10" s="5">
        <f t="shared" si="103"/>
        <v>1.8015237966905767E-2</v>
      </c>
      <c r="BG10" s="5">
        <f t="shared" si="104"/>
        <v>3.9527834131120147E-3</v>
      </c>
      <c r="BH10" s="5">
        <f t="shared" si="105"/>
        <v>6.5047003846171265E-4</v>
      </c>
      <c r="BI10" s="5">
        <f t="shared" si="106"/>
        <v>8.5633079623407543E-5</v>
      </c>
      <c r="BJ10" s="8">
        <f t="shared" si="107"/>
        <v>5.2369773898940097E-3</v>
      </c>
      <c r="BK10" s="8">
        <f t="shared" si="108"/>
        <v>1.4507171306242165E-2</v>
      </c>
      <c r="BL10" s="8">
        <f t="shared" si="109"/>
        <v>0.54470885214610032</v>
      </c>
      <c r="BM10" s="8">
        <f t="shared" si="110"/>
        <v>0.57221129622415701</v>
      </c>
      <c r="BN10" s="8">
        <f t="shared" si="111"/>
        <v>3.9190500182493461E-2</v>
      </c>
    </row>
    <row r="11" spans="1:88" x14ac:dyDescent="0.25">
      <c r="A11" t="s">
        <v>16</v>
      </c>
      <c r="B11" t="s">
        <v>231</v>
      </c>
      <c r="C11" t="s">
        <v>18</v>
      </c>
      <c r="D11" t="s">
        <v>455</v>
      </c>
      <c r="E11">
        <f>VLOOKUP(A11,home!$A$2:$E$405,3,FALSE)</f>
        <v>1.51111111111111</v>
      </c>
      <c r="F11">
        <f>VLOOKUP(B11,home!$B$2:$E$405,3,FALSE)</f>
        <v>0.22</v>
      </c>
      <c r="G11">
        <f>VLOOKUP(C11,away!$B$2:$E$405,4,FALSE)</f>
        <v>0.22</v>
      </c>
      <c r="H11">
        <f>VLOOKUP(A11,away!$A$2:$E$405,3,FALSE)</f>
        <v>1.24444444444444</v>
      </c>
      <c r="I11">
        <f>VLOOKUP(C11,away!$B$2:$E$405,3,FALSE)</f>
        <v>1.54</v>
      </c>
      <c r="J11">
        <f>VLOOKUP(B11,home!$B$2:$E$405,4,FALSE)</f>
        <v>0.27</v>
      </c>
      <c r="K11" s="3">
        <f t="shared" si="56"/>
        <v>7.3137777777777732E-2</v>
      </c>
      <c r="L11" s="3">
        <f t="shared" si="57"/>
        <v>0.51743999999999823</v>
      </c>
      <c r="M11" s="5">
        <f t="shared" si="58"/>
        <v>0.55400709925470726</v>
      </c>
      <c r="N11" s="5">
        <f t="shared" si="59"/>
        <v>4.0518848112602035E-2</v>
      </c>
      <c r="O11" s="5">
        <f t="shared" si="60"/>
        <v>0.28666543343835471</v>
      </c>
      <c r="P11" s="5">
        <f t="shared" si="61"/>
        <v>2.0966072767384724E-2</v>
      </c>
      <c r="Q11" s="5">
        <f t="shared" si="62"/>
        <v>1.4817292545355081E-3</v>
      </c>
      <c r="R11" s="5">
        <f t="shared" si="63"/>
        <v>7.4166080939170875E-2</v>
      </c>
      <c r="S11" s="5">
        <f t="shared" si="64"/>
        <v>1.9836217255998287E-4</v>
      </c>
      <c r="T11" s="5">
        <f t="shared" si="65"/>
        <v>7.667059854668505E-4</v>
      </c>
      <c r="U11" s="5">
        <f t="shared" si="66"/>
        <v>5.4243423463777559E-3</v>
      </c>
      <c r="V11" s="5">
        <f t="shared" si="67"/>
        <v>8.3409997007538708E-7</v>
      </c>
      <c r="W11" s="5">
        <f t="shared" si="68"/>
        <v>3.6123461648350115E-5</v>
      </c>
      <c r="X11" s="5">
        <f t="shared" si="69"/>
        <v>1.8691723995322215E-5</v>
      </c>
      <c r="Y11" s="5">
        <f t="shared" si="70"/>
        <v>4.8359228320697468E-6</v>
      </c>
      <c r="Z11" s="5">
        <f t="shared" si="71"/>
        <v>1.279216564038815E-2</v>
      </c>
      <c r="AA11" s="5">
        <f t="shared" si="72"/>
        <v>9.3559056790323229E-4</v>
      </c>
      <c r="AB11" s="5">
        <f t="shared" si="73"/>
        <v>3.4213507523145735E-5</v>
      </c>
      <c r="AC11" s="5">
        <f t="shared" si="74"/>
        <v>1.9728764183933635E-9</v>
      </c>
      <c r="AD11" s="5">
        <f t="shared" si="75"/>
        <v>6.6049742765027646E-7</v>
      </c>
      <c r="AE11" s="5">
        <f t="shared" si="76"/>
        <v>3.4176778896335783E-7</v>
      </c>
      <c r="AF11" s="5">
        <f t="shared" si="77"/>
        <v>8.8422162360599622E-8</v>
      </c>
      <c r="AG11" s="5">
        <f t="shared" si="78"/>
        <v>1.5251054563956173E-8</v>
      </c>
      <c r="AH11" s="5">
        <f t="shared" si="79"/>
        <v>1.6547945472406048E-3</v>
      </c>
      <c r="AI11" s="5">
        <f t="shared" si="80"/>
        <v>1.2102799586396169E-4</v>
      </c>
      <c r="AJ11" s="5">
        <f t="shared" si="81"/>
        <v>4.4258593331941154E-6</v>
      </c>
      <c r="AK11" s="5">
        <f t="shared" si="82"/>
        <v>1.0789917212895168E-7</v>
      </c>
      <c r="AL11" s="5">
        <f t="shared" si="83"/>
        <v>2.9864938990664867E-12</v>
      </c>
      <c r="AM11" s="5">
        <f t="shared" si="84"/>
        <v>9.6614628172559503E-9</v>
      </c>
      <c r="AN11" s="5">
        <f t="shared" si="85"/>
        <v>4.9992273201609007E-9</v>
      </c>
      <c r="AO11" s="5">
        <f t="shared" si="86"/>
        <v>1.2934000922720237E-9</v>
      </c>
      <c r="AP11" s="5">
        <f t="shared" si="87"/>
        <v>2.2308564791507791E-10</v>
      </c>
      <c r="AQ11" s="5">
        <f t="shared" si="88"/>
        <v>2.8858359414294373E-11</v>
      </c>
      <c r="AR11" s="5">
        <f t="shared" si="89"/>
        <v>1.7125137810483518E-4</v>
      </c>
      <c r="AS11" s="5">
        <f t="shared" si="90"/>
        <v>1.2524945235969627E-5</v>
      </c>
      <c r="AT11" s="5">
        <f t="shared" si="91"/>
        <v>4.5802333067359118E-7</v>
      </c>
      <c r="AU11" s="5">
        <f t="shared" si="92"/>
        <v>1.1166269525280916E-8</v>
      </c>
      <c r="AV11" s="5">
        <f t="shared" si="93"/>
        <v>2.0416903478669173E-10</v>
      </c>
      <c r="AW11" s="5">
        <f t="shared" si="94"/>
        <v>3.139502909871105E-15</v>
      </c>
      <c r="AX11" s="5">
        <f t="shared" si="95"/>
        <v>1.1776965342278811E-10</v>
      </c>
      <c r="AY11" s="5">
        <f t="shared" si="96"/>
        <v>6.0938729467087264E-11</v>
      </c>
      <c r="AZ11" s="5">
        <f t="shared" si="97"/>
        <v>1.5766068087724762E-11</v>
      </c>
      <c r="BA11" s="5">
        <f t="shared" si="98"/>
        <v>2.7193314237707582E-12</v>
      </c>
      <c r="BB11" s="5">
        <f t="shared" si="99"/>
        <v>3.5177271297898395E-13</v>
      </c>
      <c r="BC11" s="5">
        <f t="shared" si="100"/>
        <v>3.6404254520768974E-14</v>
      </c>
      <c r="BD11" s="5">
        <f t="shared" si="101"/>
        <v>1.476871884776093E-5</v>
      </c>
      <c r="BE11" s="5">
        <f t="shared" si="102"/>
        <v>1.0801512771500165E-6</v>
      </c>
      <c r="BF11" s="5">
        <f t="shared" si="103"/>
        <v>3.9499932037290355E-8</v>
      </c>
      <c r="BG11" s="5">
        <f t="shared" si="104"/>
        <v>9.6297908386022254E-10</v>
      </c>
      <c r="BH11" s="5">
        <f t="shared" si="105"/>
        <v>1.7607537560004229E-11</v>
      </c>
      <c r="BI11" s="5">
        <f t="shared" si="106"/>
        <v>2.5755523385549285E-13</v>
      </c>
      <c r="BJ11" s="8">
        <f t="shared" si="107"/>
        <v>4.2828056803129871E-2</v>
      </c>
      <c r="BK11" s="8">
        <f t="shared" si="108"/>
        <v>0.57517237033142365</v>
      </c>
      <c r="BL11" s="8">
        <f t="shared" si="109"/>
        <v>0.36920615216895064</v>
      </c>
      <c r="BM11" s="8">
        <f t="shared" si="110"/>
        <v>2.2193481116201775E-2</v>
      </c>
      <c r="BN11" s="8">
        <f t="shared" si="111"/>
        <v>0.97780526376675503</v>
      </c>
    </row>
    <row r="12" spans="1:88" x14ac:dyDescent="0.25">
      <c r="A12" t="s">
        <v>16</v>
      </c>
      <c r="B12" t="s">
        <v>49</v>
      </c>
      <c r="C12" t="s">
        <v>59</v>
      </c>
      <c r="D12" t="s">
        <v>455</v>
      </c>
      <c r="E12">
        <f>VLOOKUP(A12,home!$A$2:$E$405,3,FALSE)</f>
        <v>1.51111111111111</v>
      </c>
      <c r="F12">
        <f>VLOOKUP(B12,home!$B$2:$E$405,3,FALSE)</f>
        <v>1.1000000000000001</v>
      </c>
      <c r="G12">
        <f>VLOOKUP(C12,away!$B$2:$E$405,4,FALSE)</f>
        <v>1.54</v>
      </c>
      <c r="H12">
        <f>VLOOKUP(A12,away!$A$2:$E$405,3,FALSE)</f>
        <v>1.24444444444444</v>
      </c>
      <c r="I12">
        <f>VLOOKUP(C12,away!$B$2:$E$405,3,FALSE)</f>
        <v>0.22</v>
      </c>
      <c r="J12">
        <f>VLOOKUP(B12,home!$B$2:$E$405,4,FALSE)</f>
        <v>1.34</v>
      </c>
      <c r="K12" s="3">
        <f t="shared" si="56"/>
        <v>2.5598222222222207</v>
      </c>
      <c r="L12" s="3">
        <f t="shared" si="57"/>
        <v>0.36686222222222092</v>
      </c>
      <c r="M12" s="5">
        <f t="shared" si="58"/>
        <v>5.3574372810685486E-2</v>
      </c>
      <c r="N12" s="5">
        <f t="shared" si="59"/>
        <v>0.13714087006241063</v>
      </c>
      <c r="O12" s="5">
        <f t="shared" si="60"/>
        <v>1.9654413463489815E-2</v>
      </c>
      <c r="P12" s="5">
        <f t="shared" si="61"/>
        <v>5.0311804348584822E-2</v>
      </c>
      <c r="Q12" s="5">
        <f t="shared" si="62"/>
        <v>0.17552812338032442</v>
      </c>
      <c r="R12" s="5">
        <f t="shared" si="63"/>
        <v>3.6052308998451052E-3</v>
      </c>
      <c r="S12" s="5">
        <f t="shared" si="64"/>
        <v>1.1811979888943336E-2</v>
      </c>
      <c r="T12" s="5">
        <f t="shared" si="65"/>
        <v>6.4394637405801994E-2</v>
      </c>
      <c r="U12" s="5">
        <f t="shared" si="66"/>
        <v>9.2287501736657129E-3</v>
      </c>
      <c r="V12" s="5">
        <f t="shared" si="67"/>
        <v>1.2325171946626556E-3</v>
      </c>
      <c r="W12" s="5">
        <f t="shared" si="68"/>
        <v>0.14977359695130607</v>
      </c>
      <c r="X12" s="5">
        <f t="shared" si="69"/>
        <v>5.4946274607771413E-2</v>
      </c>
      <c r="Y12" s="5">
        <f t="shared" si="70"/>
        <v>1.0078856202719704E-2</v>
      </c>
      <c r="Z12" s="5">
        <f t="shared" si="71"/>
        <v>4.4087433984713091E-4</v>
      </c>
      <c r="AA12" s="5">
        <f t="shared" si="72"/>
        <v>1.1285599323482369E-3</v>
      </c>
      <c r="AB12" s="5">
        <f t="shared" si="73"/>
        <v>1.4444563969673119E-3</v>
      </c>
      <c r="AC12" s="5">
        <f t="shared" si="74"/>
        <v>7.2341215469355592E-5</v>
      </c>
      <c r="AD12" s="5">
        <f t="shared" si="75"/>
        <v>9.5848445444526892E-2</v>
      </c>
      <c r="AE12" s="5">
        <f t="shared" si="76"/>
        <v>3.5163173692324447E-2</v>
      </c>
      <c r="AF12" s="5">
        <f t="shared" si="77"/>
        <v>6.4500200205760425E-3</v>
      </c>
      <c r="AG12" s="5">
        <f t="shared" si="78"/>
        <v>7.8875622604211411E-4</v>
      </c>
      <c r="AH12" s="5">
        <f t="shared" si="79"/>
        <v>4.0435035009268272E-5</v>
      </c>
      <c r="AI12" s="5">
        <f t="shared" si="80"/>
        <v>1.0350650117305838E-4</v>
      </c>
      <c r="AJ12" s="5">
        <f t="shared" si="81"/>
        <v>1.3247912092363261E-4</v>
      </c>
      <c r="AK12" s="5">
        <f t="shared" si="82"/>
        <v>1.1304099924025986E-4</v>
      </c>
      <c r="AL12" s="5">
        <f t="shared" si="83"/>
        <v>2.7174314046712359E-6</v>
      </c>
      <c r="AM12" s="5">
        <f t="shared" si="84"/>
        <v>4.9070996122870809E-2</v>
      </c>
      <c r="AN12" s="5">
        <f t="shared" si="85"/>
        <v>1.8002294684294377E-2</v>
      </c>
      <c r="AO12" s="5">
        <f t="shared" si="86"/>
        <v>3.3021809164897548E-3</v>
      </c>
      <c r="AP12" s="5">
        <f t="shared" si="87"/>
        <v>4.0381514306774729E-4</v>
      </c>
      <c r="AQ12" s="5">
        <f t="shared" si="88"/>
        <v>3.7036130188204458E-5</v>
      </c>
      <c r="AR12" s="5">
        <f t="shared" si="89"/>
        <v>2.9668173598266945E-6</v>
      </c>
      <c r="AS12" s="5">
        <f t="shared" si="90"/>
        <v>7.5945250069590295E-6</v>
      </c>
      <c r="AT12" s="5">
        <f t="shared" si="91"/>
        <v>9.7203169400180452E-6</v>
      </c>
      <c r="AU12" s="5">
        <f t="shared" si="92"/>
        <v>8.2940944367004307E-6</v>
      </c>
      <c r="AV12" s="5">
        <f t="shared" si="93"/>
        <v>5.3078518130688638E-6</v>
      </c>
      <c r="AW12" s="5">
        <f t="shared" si="94"/>
        <v>7.0887373731238297E-8</v>
      </c>
      <c r="AX12" s="5">
        <f t="shared" si="95"/>
        <v>2.0935504390317522E-2</v>
      </c>
      <c r="AY12" s="5">
        <f t="shared" si="96"/>
        <v>7.6804456639749498E-3</v>
      </c>
      <c r="AZ12" s="5">
        <f t="shared" si="97"/>
        <v>1.4088326819714355E-3</v>
      </c>
      <c r="BA12" s="5">
        <f t="shared" si="98"/>
        <v>1.7228249614911078E-4</v>
      </c>
      <c r="BB12" s="5">
        <f t="shared" si="99"/>
        <v>1.5800984846813501E-5</v>
      </c>
      <c r="BC12" s="5">
        <f t="shared" si="100"/>
        <v>1.159356882840329E-6</v>
      </c>
      <c r="BD12" s="5">
        <f t="shared" si="101"/>
        <v>1.8140220159224709E-7</v>
      </c>
      <c r="BE12" s="5">
        <f t="shared" si="102"/>
        <v>4.6435738679586914E-7</v>
      </c>
      <c r="BF12" s="5">
        <f t="shared" si="103"/>
        <v>5.9433617888655267E-7</v>
      </c>
      <c r="BG12" s="5">
        <f t="shared" si="104"/>
        <v>5.0713165272814618E-7</v>
      </c>
      <c r="BH12" s="5">
        <f t="shared" si="105"/>
        <v>3.2454171856144769E-7</v>
      </c>
      <c r="BI12" s="5">
        <f t="shared" si="106"/>
        <v>1.6615382064235668E-7</v>
      </c>
      <c r="BJ12" s="8">
        <f t="shared" si="107"/>
        <v>0.83114310256485735</v>
      </c>
      <c r="BK12" s="8">
        <f t="shared" si="108"/>
        <v>0.12468617855372528</v>
      </c>
      <c r="BL12" s="8">
        <f t="shared" si="109"/>
        <v>3.5486994051178181E-2</v>
      </c>
      <c r="BM12" s="8">
        <f t="shared" si="110"/>
        <v>0.54426195976766645</v>
      </c>
      <c r="BN12" s="8">
        <f t="shared" si="111"/>
        <v>0.43981481496534025</v>
      </c>
    </row>
    <row r="13" spans="1:88" x14ac:dyDescent="0.25">
      <c r="A13" t="s">
        <v>143</v>
      </c>
      <c r="B13" t="s">
        <v>451</v>
      </c>
      <c r="C13" t="s">
        <v>140</v>
      </c>
      <c r="D13" t="s">
        <v>455</v>
      </c>
      <c r="E13">
        <f>VLOOKUP(A13,home!$A$2:$E$405,3,FALSE)</f>
        <v>0.98305084745762705</v>
      </c>
      <c r="F13">
        <f>VLOOKUP(B13,home!$B$2:$E$405,3,FALSE)</f>
        <v>0.68</v>
      </c>
      <c r="G13">
        <f>VLOOKUP(C13,away!$B$2:$E$405,4,FALSE)</f>
        <v>0.34</v>
      </c>
      <c r="H13">
        <f>VLOOKUP(A13,away!$A$2:$E$405,3,FALSE)</f>
        <v>1.15254237288136</v>
      </c>
      <c r="I13">
        <f>VLOOKUP(C13,away!$B$2:$E$405,3,FALSE)</f>
        <v>2.0299999999999998</v>
      </c>
      <c r="J13">
        <f>VLOOKUP(B13,home!$B$2:$E$405,4,FALSE)</f>
        <v>0.57999999999999996</v>
      </c>
      <c r="K13" s="3">
        <f t="shared" si="56"/>
        <v>0.22728135593220342</v>
      </c>
      <c r="L13" s="3">
        <f t="shared" si="57"/>
        <v>1.3570033898305129</v>
      </c>
      <c r="M13" s="5">
        <f t="shared" si="58"/>
        <v>0.20509443533122693</v>
      </c>
      <c r="N13" s="5">
        <f t="shared" si="59"/>
        <v>4.6614141356230862E-2</v>
      </c>
      <c r="O13" s="5">
        <f t="shared" si="60"/>
        <v>0.27831384397984987</v>
      </c>
      <c r="P13" s="5">
        <f t="shared" si="61"/>
        <v>6.3255547834443981E-2</v>
      </c>
      <c r="Q13" s="5">
        <f t="shared" si="62"/>
        <v>5.2972626265297747E-3</v>
      </c>
      <c r="R13" s="5">
        <f t="shared" si="63"/>
        <v>0.18883641485870842</v>
      </c>
      <c r="S13" s="5">
        <f t="shared" si="64"/>
        <v>4.8773438506188637E-3</v>
      </c>
      <c r="T13" s="5">
        <f t="shared" si="65"/>
        <v>7.1884033410233904E-3</v>
      </c>
      <c r="U13" s="5">
        <f t="shared" si="66"/>
        <v>4.2918996418463334E-2</v>
      </c>
      <c r="V13" s="5">
        <f t="shared" si="67"/>
        <v>1.6714200555660859E-4</v>
      </c>
      <c r="W13" s="5">
        <f t="shared" si="68"/>
        <v>4.0132301082889099E-4</v>
      </c>
      <c r="X13" s="5">
        <f t="shared" si="69"/>
        <v>5.4459668611179276E-4</v>
      </c>
      <c r="Y13" s="5">
        <f t="shared" si="70"/>
        <v>3.695097745720833E-4</v>
      </c>
      <c r="Z13" s="5">
        <f t="shared" si="71"/>
        <v>8.5417218362236119E-2</v>
      </c>
      <c r="AA13" s="5">
        <f t="shared" si="72"/>
        <v>1.9413741209326131E-2</v>
      </c>
      <c r="AB13" s="5">
        <f t="shared" si="73"/>
        <v>2.2061907128862685E-3</v>
      </c>
      <c r="AC13" s="5">
        <f t="shared" si="74"/>
        <v>3.2218874900713864E-6</v>
      </c>
      <c r="AD13" s="5">
        <f t="shared" si="75"/>
        <v>2.2803309516996168E-5</v>
      </c>
      <c r="AE13" s="5">
        <f t="shared" si="76"/>
        <v>3.0944168313918196E-5</v>
      </c>
      <c r="AF13" s="5">
        <f t="shared" si="77"/>
        <v>2.099567064873647E-5</v>
      </c>
      <c r="AG13" s="5">
        <f t="shared" si="78"/>
        <v>9.4970654140334673E-6</v>
      </c>
      <c r="AH13" s="5">
        <f t="shared" si="79"/>
        <v>2.8977863716861906E-2</v>
      </c>
      <c r="AI13" s="5">
        <f t="shared" si="80"/>
        <v>6.586128157586974E-3</v>
      </c>
      <c r="AJ13" s="5">
        <f t="shared" si="81"/>
        <v>7.4845206899981599E-4</v>
      </c>
      <c r="AK13" s="5">
        <f t="shared" si="82"/>
        <v>5.6703067030847109E-5</v>
      </c>
      <c r="AL13" s="5">
        <f t="shared" si="83"/>
        <v>3.9747983979432096E-8</v>
      </c>
      <c r="AM13" s="5">
        <f t="shared" si="84"/>
        <v>1.0365534213529214E-6</v>
      </c>
      <c r="AN13" s="5">
        <f t="shared" si="85"/>
        <v>1.4066065065163304E-6</v>
      </c>
      <c r="AO13" s="5">
        <f t="shared" si="86"/>
        <v>9.5438489875015819E-7</v>
      </c>
      <c r="AP13" s="5">
        <f t="shared" si="87"/>
        <v>4.3170118093567185E-7</v>
      </c>
      <c r="AQ13" s="5">
        <f t="shared" si="88"/>
        <v>1.4645499148088566E-7</v>
      </c>
      <c r="AR13" s="5">
        <f t="shared" si="89"/>
        <v>7.8646118587656355E-3</v>
      </c>
      <c r="AS13" s="5">
        <f t="shared" si="90"/>
        <v>1.7874796471407403E-3</v>
      </c>
      <c r="AT13" s="5">
        <f t="shared" si="91"/>
        <v>2.0313039895168198E-4</v>
      </c>
      <c r="AU13" s="5">
        <f t="shared" si="92"/>
        <v>1.5389250834929245E-5</v>
      </c>
      <c r="AV13" s="5">
        <f t="shared" si="93"/>
        <v>8.744224491358777E-7</v>
      </c>
      <c r="AW13" s="5">
        <f t="shared" si="94"/>
        <v>3.4053154558250288E-10</v>
      </c>
      <c r="AX13" s="5">
        <f t="shared" si="95"/>
        <v>3.9264877850209452E-8</v>
      </c>
      <c r="AY13" s="5">
        <f t="shared" si="96"/>
        <v>5.3282572344015249E-8</v>
      </c>
      <c r="AZ13" s="5">
        <f t="shared" si="97"/>
        <v>3.6152315644859123E-8</v>
      </c>
      <c r="BA13" s="5">
        <f t="shared" si="98"/>
        <v>1.6352938293432172E-8</v>
      </c>
      <c r="BB13" s="5">
        <f t="shared" si="99"/>
        <v>5.5477481744691691E-9</v>
      </c>
      <c r="BC13" s="5">
        <f t="shared" si="100"/>
        <v>1.5056626157361383E-9</v>
      </c>
      <c r="BD13" s="5">
        <f t="shared" si="101"/>
        <v>1.7787174920077034E-3</v>
      </c>
      <c r="BE13" s="5">
        <f t="shared" si="102"/>
        <v>4.0426932340383904E-4</v>
      </c>
      <c r="BF13" s="5">
        <f t="shared" si="103"/>
        <v>4.5941439992509494E-5</v>
      </c>
      <c r="BG13" s="5">
        <f t="shared" si="104"/>
        <v>3.4805442583251732E-6</v>
      </c>
      <c r="BH13" s="5">
        <f t="shared" si="105"/>
        <v>1.9776570460354759E-7</v>
      </c>
      <c r="BI13" s="5">
        <f t="shared" si="106"/>
        <v>8.9896914998363794E-9</v>
      </c>
      <c r="BJ13" s="8">
        <f t="shared" si="107"/>
        <v>6.0503604816304443E-2</v>
      </c>
      <c r="BK13" s="8">
        <f t="shared" si="108"/>
        <v>0.27339778393989284</v>
      </c>
      <c r="BL13" s="8">
        <f t="shared" si="109"/>
        <v>0.58016243532291434</v>
      </c>
      <c r="BM13" s="8">
        <f t="shared" si="110"/>
        <v>0.21206934351231682</v>
      </c>
      <c r="BN13" s="8">
        <f t="shared" si="111"/>
        <v>0.78741164598698976</v>
      </c>
    </row>
    <row r="14" spans="1:88" x14ac:dyDescent="0.25">
      <c r="A14" t="s">
        <v>143</v>
      </c>
      <c r="B14" t="s">
        <v>150</v>
      </c>
      <c r="C14" t="s">
        <v>152</v>
      </c>
      <c r="D14" t="s">
        <v>455</v>
      </c>
      <c r="E14">
        <f>VLOOKUP(A14,home!$A$2:$E$405,3,FALSE)</f>
        <v>0.98305084745762705</v>
      </c>
      <c r="F14">
        <f>VLOOKUP(B14,home!$B$2:$E$405,3,FALSE)</f>
        <v>0.68</v>
      </c>
      <c r="G14">
        <f>VLOOKUP(C14,away!$B$2:$E$405,4,FALSE)</f>
        <v>1.02</v>
      </c>
      <c r="H14">
        <f>VLOOKUP(A14,away!$A$2:$E$405,3,FALSE)</f>
        <v>1.15254237288136</v>
      </c>
      <c r="I14">
        <f>VLOOKUP(C14,away!$B$2:$E$405,3,FALSE)</f>
        <v>2.37</v>
      </c>
      <c r="J14">
        <f>VLOOKUP(B14,home!$B$2:$E$405,4,FALSE)</f>
        <v>1.45</v>
      </c>
      <c r="K14" s="3">
        <f t="shared" si="56"/>
        <v>0.68184406779661022</v>
      </c>
      <c r="L14" s="3">
        <f t="shared" si="57"/>
        <v>3.9607118644067936</v>
      </c>
      <c r="M14" s="5">
        <f t="shared" si="58"/>
        <v>9.6330447261541077E-3</v>
      </c>
      <c r="N14" s="5">
        <f t="shared" si="59"/>
        <v>6.5682344013475993E-3</v>
      </c>
      <c r="O14" s="5">
        <f t="shared" si="60"/>
        <v>3.8153714537239869E-2</v>
      </c>
      <c r="P14" s="5">
        <f t="shared" si="61"/>
        <v>2.6014883921622291E-2</v>
      </c>
      <c r="Q14" s="5">
        <f t="shared" si="62"/>
        <v>2.2392558312282398E-3</v>
      </c>
      <c r="R14" s="5">
        <f t="shared" si="63"/>
        <v>7.5557934919417979E-2</v>
      </c>
      <c r="S14" s="5">
        <f t="shared" si="64"/>
        <v>1.7563870113101749E-2</v>
      </c>
      <c r="T14" s="5">
        <f t="shared" si="65"/>
        <v>8.8690471381877856E-3</v>
      </c>
      <c r="U14" s="5">
        <f t="shared" si="66"/>
        <v>5.1518729699767486E-2</v>
      </c>
      <c r="V14" s="5">
        <f t="shared" si="67"/>
        <v>5.2703083234851549E-3</v>
      </c>
      <c r="W14" s="5">
        <f t="shared" si="68"/>
        <v>5.0894110160064755E-4</v>
      </c>
      <c r="X14" s="5">
        <f t="shared" si="69"/>
        <v>2.0157690593939482E-3</v>
      </c>
      <c r="Y14" s="5">
        <f t="shared" si="70"/>
        <v>3.9919402147228682E-3</v>
      </c>
      <c r="Z14" s="5">
        <f t="shared" si="71"/>
        <v>9.9754403095138347E-2</v>
      </c>
      <c r="AA14" s="5">
        <f t="shared" si="72"/>
        <v>6.8016947987011897E-2</v>
      </c>
      <c r="AB14" s="5">
        <f t="shared" si="73"/>
        <v>2.3188476247287322E-2</v>
      </c>
      <c r="AC14" s="5">
        <f t="shared" si="74"/>
        <v>8.8955817685539549E-4</v>
      </c>
      <c r="AD14" s="5">
        <f t="shared" si="75"/>
        <v>8.6754617746068359E-5</v>
      </c>
      <c r="AE14" s="5">
        <f t="shared" si="76"/>
        <v>3.4361004379892911E-4</v>
      </c>
      <c r="AF14" s="5">
        <f t="shared" si="77"/>
        <v>6.8047018860187855E-4</v>
      </c>
      <c r="AG14" s="5">
        <f t="shared" si="78"/>
        <v>8.9838211645686258E-4</v>
      </c>
      <c r="AH14" s="5">
        <f t="shared" si="79"/>
        <v>9.8774611966433071E-2</v>
      </c>
      <c r="AI14" s="5">
        <f t="shared" si="80"/>
        <v>6.7348883218224451E-2</v>
      </c>
      <c r="AJ14" s="5">
        <f t="shared" si="81"/>
        <v>2.2960718247536507E-2</v>
      </c>
      <c r="AK14" s="5">
        <f t="shared" si="82"/>
        <v>5.218543176477383E-3</v>
      </c>
      <c r="AL14" s="5">
        <f t="shared" si="83"/>
        <v>9.6093201558972424E-5</v>
      </c>
      <c r="AM14" s="5">
        <f t="shared" si="84"/>
        <v>1.1830624292823851E-5</v>
      </c>
      <c r="AN14" s="5">
        <f t="shared" si="85"/>
        <v>4.6857693999926661E-5</v>
      </c>
      <c r="AO14" s="5">
        <f t="shared" si="86"/>
        <v>9.2794912282126313E-5</v>
      </c>
      <c r="AP14" s="5">
        <f t="shared" si="87"/>
        <v>1.2251130334413508E-4</v>
      </c>
      <c r="AQ14" s="5">
        <f t="shared" si="88"/>
        <v>1.2130799316976389E-4</v>
      </c>
      <c r="AR14" s="5">
        <f t="shared" si="89"/>
        <v>7.8243555503525741E-2</v>
      </c>
      <c r="AS14" s="5">
        <f t="shared" si="90"/>
        <v>5.3349904163393837E-2</v>
      </c>
      <c r="AT14" s="5">
        <f t="shared" si="91"/>
        <v>1.8188157835663878E-2</v>
      </c>
      <c r="AU14" s="5">
        <f t="shared" si="92"/>
        <v>4.1338291747986169E-3</v>
      </c>
      <c r="AV14" s="5">
        <f t="shared" si="93"/>
        <v>7.0465672503024831E-4</v>
      </c>
      <c r="AW14" s="5">
        <f t="shared" si="94"/>
        <v>7.2085593429208095E-6</v>
      </c>
      <c r="AX14" s="5">
        <f t="shared" si="95"/>
        <v>1.3444401653987341E-6</v>
      </c>
      <c r="AY14" s="5">
        <f t="shared" si="96"/>
        <v>5.3249401140797982E-6</v>
      </c>
      <c r="AZ14" s="5">
        <f t="shared" si="97"/>
        <v>1.0545276743545765E-5</v>
      </c>
      <c r="BA14" s="5">
        <f t="shared" si="98"/>
        <v>1.3922267570538246E-5</v>
      </c>
      <c r="BB14" s="5">
        <f t="shared" si="99"/>
        <v>1.3785522586519196E-5</v>
      </c>
      <c r="BC14" s="5">
        <f t="shared" si="100"/>
        <v>1.092009657309488E-5</v>
      </c>
      <c r="BD14" s="5">
        <f t="shared" si="101"/>
        <v>5.1650029766030968E-2</v>
      </c>
      <c r="BE14" s="5">
        <f t="shared" si="102"/>
        <v>3.5217266397486555E-2</v>
      </c>
      <c r="BF14" s="5">
        <f t="shared" si="103"/>
        <v>1.2006342088569551E-2</v>
      </c>
      <c r="BG14" s="5">
        <f t="shared" si="104"/>
        <v>2.7288177096759709E-3</v>
      </c>
      <c r="BH14" s="5">
        <f t="shared" si="105"/>
        <v>4.651570418602233E-4</v>
      </c>
      <c r="BI14" s="5">
        <f t="shared" si="106"/>
        <v>6.3432913917242569E-5</v>
      </c>
      <c r="BJ14" s="8">
        <f t="shared" si="107"/>
        <v>2.6653549783926773E-2</v>
      </c>
      <c r="BK14" s="8">
        <f t="shared" si="108"/>
        <v>5.9473083402891744E-2</v>
      </c>
      <c r="BL14" s="8">
        <f t="shared" si="109"/>
        <v>0.70748970931934874</v>
      </c>
      <c r="BM14" s="8">
        <f t="shared" si="110"/>
        <v>0.7352055608835244</v>
      </c>
      <c r="BN14" s="8">
        <f t="shared" si="111"/>
        <v>0.15816706833701008</v>
      </c>
    </row>
    <row r="15" spans="1:88" x14ac:dyDescent="0.25">
      <c r="A15" t="s">
        <v>143</v>
      </c>
      <c r="B15" t="s">
        <v>149</v>
      </c>
      <c r="C15" t="s">
        <v>158</v>
      </c>
      <c r="D15" t="s">
        <v>455</v>
      </c>
      <c r="E15">
        <f>VLOOKUP(A15,home!$A$2:$E$405,3,FALSE)</f>
        <v>0.98305084745762705</v>
      </c>
      <c r="F15">
        <f>VLOOKUP(B15,home!$B$2:$E$405,3,FALSE)</f>
        <v>2.0299999999999998</v>
      </c>
      <c r="G15">
        <f>VLOOKUP(C15,away!$B$2:$E$405,4,FALSE)</f>
        <v>2.0299999999999998</v>
      </c>
      <c r="H15">
        <f>VLOOKUP(A15,away!$A$2:$E$405,3,FALSE)</f>
        <v>1.15254237288136</v>
      </c>
      <c r="I15">
        <f>VLOOKUP(C15,away!$B$2:$E$405,3,FALSE)</f>
        <v>1.7</v>
      </c>
      <c r="J15">
        <f>VLOOKUP(B15,home!$B$2:$E$405,4,FALSE)</f>
        <v>0.57999999999999996</v>
      </c>
      <c r="K15" s="3">
        <f t="shared" si="56"/>
        <v>4.0510542372881346</v>
      </c>
      <c r="L15" s="3">
        <f t="shared" si="57"/>
        <v>1.1364067796610209</v>
      </c>
      <c r="M15" s="5">
        <f t="shared" si="58"/>
        <v>5.586172020781475E-3</v>
      </c>
      <c r="N15" s="5">
        <f t="shared" si="59"/>
        <v>2.2629885835007219E-2</v>
      </c>
      <c r="O15" s="5">
        <f t="shared" si="60"/>
        <v>6.3481637567687731E-3</v>
      </c>
      <c r="P15" s="5">
        <f t="shared" si="61"/>
        <v>2.5716755685857105E-2</v>
      </c>
      <c r="Q15" s="5">
        <f t="shared" si="62"/>
        <v>4.5837447450626366E-2</v>
      </c>
      <c r="R15" s="5">
        <f t="shared" si="63"/>
        <v>3.607048165795206E-3</v>
      </c>
      <c r="S15" s="5">
        <f t="shared" si="64"/>
        <v>2.9597706647133664E-2</v>
      </c>
      <c r="T15" s="5">
        <f t="shared" si="65"/>
        <v>5.2089986045247574E-2</v>
      </c>
      <c r="U15" s="5">
        <f t="shared" si="66"/>
        <v>1.4612347756147065E-2</v>
      </c>
      <c r="V15" s="5">
        <f t="shared" si="67"/>
        <v>1.5139705446360853E-2</v>
      </c>
      <c r="W15" s="5">
        <f t="shared" si="68"/>
        <v>6.1896661907110719E-2</v>
      </c>
      <c r="X15" s="5">
        <f t="shared" si="69"/>
        <v>7.0339786229626666E-2</v>
      </c>
      <c r="Y15" s="5">
        <f t="shared" si="70"/>
        <v>3.9967304975627345E-2</v>
      </c>
      <c r="Z15" s="5">
        <f t="shared" si="71"/>
        <v>1.3663579967245071E-3</v>
      </c>
      <c r="AA15" s="5">
        <f t="shared" si="72"/>
        <v>5.535190352283342E-3</v>
      </c>
      <c r="AB15" s="5">
        <f t="shared" si="73"/>
        <v>1.1211678165406918E-2</v>
      </c>
      <c r="AC15" s="5">
        <f t="shared" si="74"/>
        <v>4.3561148031187368E-3</v>
      </c>
      <c r="AD15" s="5">
        <f t="shared" si="75"/>
        <v>6.2686683623197986E-2</v>
      </c>
      <c r="AE15" s="5">
        <f t="shared" si="76"/>
        <v>7.1237572263867677E-2</v>
      </c>
      <c r="AF15" s="5">
        <f t="shared" si="77"/>
        <v>4.0477430043625577E-2</v>
      </c>
      <c r="AG15" s="5">
        <f t="shared" si="78"/>
        <v>1.5332941974943596E-2</v>
      </c>
      <c r="AH15" s="5">
        <f t="shared" si="79"/>
        <v>3.8818462273044525E-4</v>
      </c>
      <c r="AI15" s="5">
        <f t="shared" si="80"/>
        <v>1.5725569607622663E-3</v>
      </c>
      <c r="AJ15" s="5">
        <f t="shared" si="81"/>
        <v>3.1852567696364648E-3</v>
      </c>
      <c r="AK15" s="5">
        <f t="shared" si="82"/>
        <v>4.3012159778288393E-3</v>
      </c>
      <c r="AL15" s="5">
        <f t="shared" si="83"/>
        <v>8.0216033243944631E-4</v>
      </c>
      <c r="AM15" s="5">
        <f t="shared" si="84"/>
        <v>5.0789431062659381E-2</v>
      </c>
      <c r="AN15" s="5">
        <f t="shared" si="85"/>
        <v>5.7717453794732164E-2</v>
      </c>
      <c r="AO15" s="5">
        <f t="shared" si="86"/>
        <v>3.2795252898552681E-2</v>
      </c>
      <c r="AP15" s="5">
        <f t="shared" si="87"/>
        <v>1.242291591153767E-2</v>
      </c>
      <c r="AQ15" s="5">
        <f t="shared" si="88"/>
        <v>3.5293714662575451E-3</v>
      </c>
      <c r="AR15" s="5">
        <f t="shared" si="89"/>
        <v>8.82271274062067E-5</v>
      </c>
      <c r="AS15" s="5">
        <f t="shared" si="90"/>
        <v>3.574128783226738E-4</v>
      </c>
      <c r="AT15" s="5">
        <f t="shared" si="91"/>
        <v>7.2394947759520805E-4</v>
      </c>
      <c r="AU15" s="5">
        <f t="shared" si="92"/>
        <v>9.7758619959819985E-4</v>
      </c>
      <c r="AV15" s="5">
        <f t="shared" si="93"/>
        <v>9.9006367904917281E-4</v>
      </c>
      <c r="AW15" s="5">
        <f t="shared" si="94"/>
        <v>1.0257949457601158E-4</v>
      </c>
      <c r="AX15" s="5">
        <f t="shared" si="95"/>
        <v>3.429178998597332E-2</v>
      </c>
      <c r="AY15" s="5">
        <f t="shared" si="96"/>
        <v>3.8969422626771978E-2</v>
      </c>
      <c r="AZ15" s="5">
        <f t="shared" si="97"/>
        <v>2.214255803626964E-2</v>
      </c>
      <c r="BA15" s="5">
        <f t="shared" si="98"/>
        <v>8.3876510238181448E-3</v>
      </c>
      <c r="BB15" s="5">
        <f t="shared" si="99"/>
        <v>2.3829458722244108E-3</v>
      </c>
      <c r="BC15" s="5">
        <f t="shared" si="100"/>
        <v>5.4159916895221293E-4</v>
      </c>
      <c r="BD15" s="5">
        <f t="shared" si="101"/>
        <v>1.6710317622404992E-5</v>
      </c>
      <c r="BE15" s="5">
        <f t="shared" si="102"/>
        <v>6.7694403010674345E-5</v>
      </c>
      <c r="BF15" s="5">
        <f t="shared" si="103"/>
        <v>1.3711684907854148E-4</v>
      </c>
      <c r="BG15" s="5">
        <f t="shared" si="104"/>
        <v>1.8515593082107438E-4</v>
      </c>
      <c r="BH15" s="5">
        <f t="shared" si="105"/>
        <v>1.8751917952793552E-4</v>
      </c>
      <c r="BI15" s="5">
        <f t="shared" si="106"/>
        <v>1.5193007335988752E-4</v>
      </c>
      <c r="BJ15" s="8">
        <f t="shared" si="107"/>
        <v>0.74646609219662985</v>
      </c>
      <c r="BK15" s="8">
        <f t="shared" si="108"/>
        <v>0.12016803756246325</v>
      </c>
      <c r="BL15" s="8">
        <f t="shared" si="109"/>
        <v>5.4645008642751298E-2</v>
      </c>
      <c r="BM15" s="8">
        <f t="shared" si="110"/>
        <v>0.77405318035153703</v>
      </c>
      <c r="BN15" s="8">
        <f t="shared" si="111"/>
        <v>0.10972547291483614</v>
      </c>
    </row>
    <row r="16" spans="1:88" x14ac:dyDescent="0.25">
      <c r="A16" t="s">
        <v>143</v>
      </c>
      <c r="B16" t="s">
        <v>155</v>
      </c>
      <c r="C16" t="s">
        <v>452</v>
      </c>
      <c r="D16" t="s">
        <v>455</v>
      </c>
      <c r="E16">
        <f>VLOOKUP(A16,home!$A$2:$E$405,3,FALSE)</f>
        <v>0.98305084745762705</v>
      </c>
      <c r="F16">
        <f>VLOOKUP(B16,home!$B$2:$E$405,3,FALSE)</f>
        <v>0.68</v>
      </c>
      <c r="G16">
        <f>VLOOKUP(C16,away!$B$2:$E$405,4,FALSE)</f>
        <v>1.36</v>
      </c>
      <c r="H16">
        <f>VLOOKUP(A16,away!$A$2:$E$405,3,FALSE)</f>
        <v>1.15254237288136</v>
      </c>
      <c r="I16">
        <f>VLOOKUP(C16,away!$B$2:$E$405,3,FALSE)</f>
        <v>1.36</v>
      </c>
      <c r="J16">
        <f>VLOOKUP(B16,home!$B$2:$E$405,4,FALSE)</f>
        <v>1.45</v>
      </c>
      <c r="K16" s="3">
        <f t="shared" si="56"/>
        <v>0.90912542372881366</v>
      </c>
      <c r="L16" s="3">
        <f t="shared" si="57"/>
        <v>2.2728135593220422</v>
      </c>
      <c r="M16" s="5">
        <f t="shared" si="58"/>
        <v>4.150509936409677E-2</v>
      </c>
      <c r="N16" s="5">
        <f t="shared" si="59"/>
        <v>3.7733341046290995E-2</v>
      </c>
      <c r="O16" s="5">
        <f t="shared" si="60"/>
        <v>9.4333352615727811E-2</v>
      </c>
      <c r="P16" s="5">
        <f t="shared" si="61"/>
        <v>8.5760849168533146E-2</v>
      </c>
      <c r="Q16" s="5">
        <f t="shared" si="62"/>
        <v>1.7152169833706567E-2</v>
      </c>
      <c r="R16" s="5">
        <f t="shared" si="63"/>
        <v>0.10720106146066682</v>
      </c>
      <c r="S16" s="5">
        <f t="shared" si="64"/>
        <v>4.4301322986773375E-2</v>
      </c>
      <c r="T16" s="5">
        <f t="shared" si="65"/>
        <v>3.8983684169842783E-2</v>
      </c>
      <c r="U16" s="5">
        <f t="shared" si="66"/>
        <v>9.7459210424607326E-2</v>
      </c>
      <c r="V16" s="5">
        <f t="shared" si="67"/>
        <v>1.0170956599563371E-2</v>
      </c>
      <c r="W16" s="5">
        <f t="shared" si="68"/>
        <v>5.19782455597902E-3</v>
      </c>
      <c r="X16" s="5">
        <f t="shared" si="69"/>
        <v>1.1813686129806189E-2</v>
      </c>
      <c r="Y16" s="5">
        <f t="shared" si="70"/>
        <v>1.3425153010699126E-2</v>
      </c>
      <c r="Z16" s="5">
        <f t="shared" si="71"/>
        <v>8.1216008687173061E-2</v>
      </c>
      <c r="AA16" s="5">
        <f t="shared" si="72"/>
        <v>7.3835538311289223E-2</v>
      </c>
      <c r="AB16" s="5">
        <f t="shared" si="73"/>
        <v>3.3562882526747932E-2</v>
      </c>
      <c r="AC16" s="5">
        <f t="shared" si="74"/>
        <v>1.3134980523462378E-3</v>
      </c>
      <c r="AD16" s="5">
        <f t="shared" si="75"/>
        <v>1.1813686129806145E-3</v>
      </c>
      <c r="AE16" s="5">
        <f t="shared" si="76"/>
        <v>2.6850306021398143E-3</v>
      </c>
      <c r="AF16" s="5">
        <f t="shared" si="77"/>
        <v>3.051286979869E-3</v>
      </c>
      <c r="AG16" s="5">
        <f t="shared" si="78"/>
        <v>2.3116688070763556E-3</v>
      </c>
      <c r="AH16" s="5">
        <f t="shared" si="79"/>
        <v>4.6147211444555927E-2</v>
      </c>
      <c r="AI16" s="5">
        <f t="shared" si="80"/>
        <v>4.195360315843507E-2</v>
      </c>
      <c r="AJ16" s="5">
        <f t="shared" si="81"/>
        <v>1.9070543624181386E-2</v>
      </c>
      <c r="AK16" s="5">
        <f t="shared" si="82"/>
        <v>5.7791720176909103E-3</v>
      </c>
      <c r="AL16" s="5">
        <f t="shared" si="83"/>
        <v>1.0856180091246403E-4</v>
      </c>
      <c r="AM16" s="5">
        <f t="shared" si="84"/>
        <v>2.1480244817118448E-4</v>
      </c>
      <c r="AN16" s="5">
        <f t="shared" si="85"/>
        <v>4.8820591677903828E-4</v>
      </c>
      <c r="AO16" s="5">
        <f t="shared" si="86"/>
        <v>5.548005136983235E-4</v>
      </c>
      <c r="AP16" s="5">
        <f t="shared" si="87"/>
        <v>4.2031937675079473E-4</v>
      </c>
      <c r="AQ16" s="5">
        <f t="shared" si="88"/>
        <v>2.3882689468124904E-4</v>
      </c>
      <c r="AR16" s="5">
        <f t="shared" si="89"/>
        <v>2.0976801579217608E-2</v>
      </c>
      <c r="AS16" s="5">
        <f t="shared" si="90"/>
        <v>1.9070543624181455E-2</v>
      </c>
      <c r="AT16" s="5">
        <f t="shared" si="91"/>
        <v>8.668758026536395E-3</v>
      </c>
      <c r="AU16" s="5">
        <f t="shared" si="92"/>
        <v>2.6269961046924851E-3</v>
      </c>
      <c r="AV16" s="5">
        <f t="shared" si="93"/>
        <v>5.970672367031245E-4</v>
      </c>
      <c r="AW16" s="5">
        <f t="shared" si="94"/>
        <v>6.2310631545968367E-6</v>
      </c>
      <c r="AX16" s="5">
        <f t="shared" si="95"/>
        <v>3.2547061118602426E-5</v>
      </c>
      <c r="AY16" s="5">
        <f t="shared" si="96"/>
        <v>7.3973401826442825E-5</v>
      </c>
      <c r="AZ16" s="5">
        <f t="shared" si="97"/>
        <v>8.4063875350158607E-5</v>
      </c>
      <c r="BA16" s="5">
        <f t="shared" si="98"/>
        <v>6.3687171914999491E-5</v>
      </c>
      <c r="BB16" s="5">
        <f t="shared" si="99"/>
        <v>3.61872669708212E-5</v>
      </c>
      <c r="BC16" s="5">
        <f t="shared" si="100"/>
        <v>1.6449382209217822E-5</v>
      </c>
      <c r="BD16" s="5">
        <f t="shared" si="101"/>
        <v>7.9460598434089643E-3</v>
      </c>
      <c r="BE16" s="5">
        <f t="shared" si="102"/>
        <v>7.2239650221136865E-3</v>
      </c>
      <c r="BF16" s="5">
        <f t="shared" si="103"/>
        <v>3.2837451308656168E-3</v>
      </c>
      <c r="BG16" s="5">
        <f t="shared" si="104"/>
        <v>9.951120611718775E-4</v>
      </c>
      <c r="BH16" s="5">
        <f t="shared" si="105"/>
        <v>2.2617041856763404E-4</v>
      </c>
      <c r="BI16" s="5">
        <f t="shared" si="106"/>
        <v>4.1123455523044705E-5</v>
      </c>
      <c r="BJ16" s="8">
        <f t="shared" si="107"/>
        <v>0.13575907705786128</v>
      </c>
      <c r="BK16" s="8">
        <f t="shared" si="108"/>
        <v>0.18323426137405177</v>
      </c>
      <c r="BL16" s="8">
        <f t="shared" si="109"/>
        <v>0.59099891808688454</v>
      </c>
      <c r="BM16" s="8">
        <f t="shared" si="110"/>
        <v>0.60745464937827676</v>
      </c>
      <c r="BN16" s="8">
        <f t="shared" si="111"/>
        <v>0.38368587348902211</v>
      </c>
    </row>
    <row r="17" spans="1:66" x14ac:dyDescent="0.25">
      <c r="A17" t="s">
        <v>143</v>
      </c>
      <c r="B17" t="s">
        <v>145</v>
      </c>
      <c r="C17" t="s">
        <v>161</v>
      </c>
      <c r="D17" t="s">
        <v>455</v>
      </c>
      <c r="E17">
        <f>VLOOKUP(A17,home!$A$2:$E$405,3,FALSE)</f>
        <v>0.98305084745762705</v>
      </c>
      <c r="F17">
        <f>VLOOKUP(B17,home!$B$2:$E$405,3,FALSE)</f>
        <v>0.68</v>
      </c>
      <c r="G17">
        <f>VLOOKUP(C17,away!$B$2:$E$405,4,FALSE)</f>
        <v>0.34</v>
      </c>
      <c r="H17">
        <f>VLOOKUP(A17,away!$A$2:$E$405,3,FALSE)</f>
        <v>1.15254237288136</v>
      </c>
      <c r="I17">
        <f>VLOOKUP(C17,away!$B$2:$E$405,3,FALSE)</f>
        <v>2.37</v>
      </c>
      <c r="J17">
        <f>VLOOKUP(B17,home!$B$2:$E$405,4,FALSE)</f>
        <v>1.1599999999999999</v>
      </c>
      <c r="K17" s="3">
        <f t="shared" si="56"/>
        <v>0.22728135593220342</v>
      </c>
      <c r="L17" s="3">
        <f t="shared" si="57"/>
        <v>3.1685694915254348</v>
      </c>
      <c r="M17" s="5">
        <f t="shared" si="58"/>
        <v>3.3512028414158734E-2</v>
      </c>
      <c r="N17" s="5">
        <f t="shared" si="59"/>
        <v>7.6166592580085256E-3</v>
      </c>
      <c r="O17" s="5">
        <f t="shared" si="60"/>
        <v>0.10618519083223688</v>
      </c>
      <c r="P17" s="5">
        <f t="shared" si="61"/>
        <v>2.4133914152270571E-2</v>
      </c>
      <c r="Q17" s="5">
        <f t="shared" si="62"/>
        <v>8.6556232191687397E-4</v>
      </c>
      <c r="R17" s="5">
        <f t="shared" si="63"/>
        <v>0.16822757806141603</v>
      </c>
      <c r="S17" s="5">
        <f t="shared" si="64"/>
        <v>4.3450504182483626E-3</v>
      </c>
      <c r="T17" s="5">
        <f t="shared" si="65"/>
        <v>2.7425943662397244E-3</v>
      </c>
      <c r="U17" s="5">
        <f t="shared" si="66"/>
        <v>3.8234992046989227E-2</v>
      </c>
      <c r="V17" s="5">
        <f t="shared" si="67"/>
        <v>3.4767971960310301E-4</v>
      </c>
      <c r="W17" s="5">
        <f t="shared" si="68"/>
        <v>6.5575392723031187E-5</v>
      </c>
      <c r="X17" s="5">
        <f t="shared" si="69"/>
        <v>2.0778018877699563E-4</v>
      </c>
      <c r="Y17" s="5">
        <f t="shared" si="70"/>
        <v>3.2918298355109194E-4</v>
      </c>
      <c r="Z17" s="5">
        <f t="shared" si="71"/>
        <v>0.17768025715953878</v>
      </c>
      <c r="AA17" s="5">
        <f t="shared" si="72"/>
        <v>4.0383409769602571E-2</v>
      </c>
      <c r="AB17" s="5">
        <f t="shared" si="73"/>
        <v>4.5891980648005313E-3</v>
      </c>
      <c r="AC17" s="5">
        <f t="shared" si="74"/>
        <v>1.5648994000169334E-5</v>
      </c>
      <c r="AD17" s="5">
        <f t="shared" si="75"/>
        <v>3.7260160434693167E-6</v>
      </c>
      <c r="AE17" s="5">
        <f t="shared" si="76"/>
        <v>1.1806140760271186E-5</v>
      </c>
      <c r="AF17" s="5">
        <f t="shared" si="77"/>
        <v>1.870428871282509E-5</v>
      </c>
      <c r="AG17" s="5">
        <f t="shared" si="78"/>
        <v>1.9755279525380378E-5</v>
      </c>
      <c r="AH17" s="5">
        <f t="shared" si="79"/>
        <v>0.1407480605205271</v>
      </c>
      <c r="AI17" s="5">
        <f t="shared" si="80"/>
        <v>3.1989410039933226E-2</v>
      </c>
      <c r="AJ17" s="5">
        <f t="shared" si="81"/>
        <v>3.6352982446736324E-3</v>
      </c>
      <c r="AK17" s="5">
        <f t="shared" si="82"/>
        <v>2.7541183808912749E-4</v>
      </c>
      <c r="AL17" s="5">
        <f t="shared" si="83"/>
        <v>4.5078915916640692E-7</v>
      </c>
      <c r="AM17" s="5">
        <f t="shared" si="84"/>
        <v>1.6937079571697002E-7</v>
      </c>
      <c r="AN17" s="5">
        <f t="shared" si="85"/>
        <v>5.3666313606417808E-7</v>
      </c>
      <c r="AO17" s="5">
        <f t="shared" si="86"/>
        <v>8.5022722007965888E-7</v>
      </c>
      <c r="AP17" s="5">
        <f t="shared" si="87"/>
        <v>8.9800134346962971E-7</v>
      </c>
      <c r="AQ17" s="5">
        <f t="shared" si="88"/>
        <v>7.113449150666805E-7</v>
      </c>
      <c r="AR17" s="5">
        <f t="shared" si="89"/>
        <v>8.9194002111343498E-2</v>
      </c>
      <c r="AS17" s="5">
        <f t="shared" si="90"/>
        <v>2.0272133740885965E-2</v>
      </c>
      <c r="AT17" s="5">
        <f t="shared" si="91"/>
        <v>2.3037390221337666E-3</v>
      </c>
      <c r="AU17" s="5">
        <f t="shared" si="92"/>
        <v>1.7453230955483034E-4</v>
      </c>
      <c r="AV17" s="5">
        <f t="shared" si="93"/>
        <v>9.9169849924002212E-6</v>
      </c>
      <c r="AW17" s="5">
        <f t="shared" si="94"/>
        <v>9.0177462498972735E-9</v>
      </c>
      <c r="AX17" s="5">
        <f t="shared" si="95"/>
        <v>6.4158040176448665E-9</v>
      </c>
      <c r="AY17" s="5">
        <f t="shared" si="96"/>
        <v>2.0328920873915841E-8</v>
      </c>
      <c r="AZ17" s="5">
        <f t="shared" si="97"/>
        <v>3.2206799238362156E-8</v>
      </c>
      <c r="BA17" s="5">
        <f t="shared" si="98"/>
        <v>3.4016493828786316E-8</v>
      </c>
      <c r="BB17" s="5">
        <f t="shared" si="99"/>
        <v>2.6945906138638887E-8</v>
      </c>
      <c r="BC17" s="5">
        <f t="shared" si="100"/>
        <v>1.7075995222479816E-8</v>
      </c>
      <c r="BD17" s="5">
        <f t="shared" si="101"/>
        <v>4.7102898986176388E-2</v>
      </c>
      <c r="BE17" s="5">
        <f t="shared" si="102"/>
        <v>1.070561074991578E-2</v>
      </c>
      <c r="BF17" s="5">
        <f t="shared" si="103"/>
        <v>1.2165928636616156E-3</v>
      </c>
      <c r="BG17" s="5">
        <f t="shared" si="104"/>
        <v>9.2169625223484792E-5</v>
      </c>
      <c r="BH17" s="5">
        <f t="shared" si="105"/>
        <v>5.2371093491391583E-6</v>
      </c>
      <c r="BI17" s="5">
        <f t="shared" si="106"/>
        <v>2.3805946280751347E-7</v>
      </c>
      <c r="BJ17" s="8">
        <f t="shared" si="107"/>
        <v>1.1884648833587905E-2</v>
      </c>
      <c r="BK17" s="8">
        <f t="shared" si="108"/>
        <v>6.2354792816360978E-2</v>
      </c>
      <c r="BL17" s="8">
        <f t="shared" si="109"/>
        <v>0.7053456209809682</v>
      </c>
      <c r="BM17" s="8">
        <f t="shared" si="110"/>
        <v>0.6167243754392735</v>
      </c>
      <c r="BN17" s="8">
        <f t="shared" si="111"/>
        <v>0.3405409330400076</v>
      </c>
    </row>
    <row r="18" spans="1:66" x14ac:dyDescent="0.25">
      <c r="A18" t="s">
        <v>143</v>
      </c>
      <c r="B18" t="s">
        <v>151</v>
      </c>
      <c r="C18" t="s">
        <v>156</v>
      </c>
      <c r="D18" t="s">
        <v>455</v>
      </c>
      <c r="E18">
        <f>VLOOKUP(A18,home!$A$2:$E$405,3,FALSE)</f>
        <v>0.98305084745762705</v>
      </c>
      <c r="F18">
        <f>VLOOKUP(B18,home!$B$2:$E$405,3,FALSE)</f>
        <v>1.02</v>
      </c>
      <c r="G18">
        <f>VLOOKUP(C18,away!$B$2:$E$405,4,FALSE)</f>
        <v>0.34</v>
      </c>
      <c r="H18">
        <f>VLOOKUP(A18,away!$A$2:$E$405,3,FALSE)</f>
        <v>1.15254237288136</v>
      </c>
      <c r="I18">
        <f>VLOOKUP(C18,away!$B$2:$E$405,3,FALSE)</f>
        <v>0.68</v>
      </c>
      <c r="J18">
        <f>VLOOKUP(B18,home!$B$2:$E$405,4,FALSE)</f>
        <v>0.87</v>
      </c>
      <c r="K18" s="3">
        <f t="shared" ref="K18:K29" si="112">E18*F18*G18</f>
        <v>0.34092203389830511</v>
      </c>
      <c r="L18" s="3">
        <f t="shared" ref="L18:L29" si="113">H18*I18*J18</f>
        <v>0.68184406779661266</v>
      </c>
      <c r="M18" s="5">
        <f t="shared" si="58"/>
        <v>0.35959887614019176</v>
      </c>
      <c r="N18" s="5">
        <f t="shared" si="59"/>
        <v>0.1225951802412589</v>
      </c>
      <c r="O18" s="5">
        <f t="shared" si="60"/>
        <v>0.2451903604825186</v>
      </c>
      <c r="P18" s="5">
        <f t="shared" si="61"/>
        <v>8.3590796387958868E-2</v>
      </c>
      <c r="Q18" s="5">
        <f t="shared" si="62"/>
        <v>2.0897699096989648E-2</v>
      </c>
      <c r="R18" s="5">
        <f t="shared" si="63"/>
        <v>8.3590796387959146E-2</v>
      </c>
      <c r="S18" s="5">
        <f t="shared" si="64"/>
        <v>4.8577885697069795E-3</v>
      </c>
      <c r="T18" s="5">
        <f t="shared" si="65"/>
        <v>1.4248972159881019E-2</v>
      </c>
      <c r="U18" s="5">
        <f t="shared" si="66"/>
        <v>2.8497944319762134E-2</v>
      </c>
      <c r="V18" s="5">
        <f t="shared" si="67"/>
        <v>1.2546894213065176E-4</v>
      </c>
      <c r="W18" s="5">
        <f t="shared" si="68"/>
        <v>2.374828693313495E-3</v>
      </c>
      <c r="X18" s="5">
        <f t="shared" si="69"/>
        <v>1.6192628565689876E-3</v>
      </c>
      <c r="Y18" s="5">
        <f t="shared" si="70"/>
        <v>5.5204238647748064E-4</v>
      </c>
      <c r="Z18" s="5">
        <f t="shared" si="71"/>
        <v>1.8998629546508161E-2</v>
      </c>
      <c r="AA18" s="5">
        <f t="shared" si="72"/>
        <v>6.4770514262759973E-3</v>
      </c>
      <c r="AB18" s="5">
        <f t="shared" si="73"/>
        <v>1.1040847729549654E-3</v>
      </c>
      <c r="AC18" s="5">
        <f t="shared" si="74"/>
        <v>1.8228729096762868E-6</v>
      </c>
      <c r="AD18" s="5">
        <f t="shared" si="75"/>
        <v>2.0240785707112277E-4</v>
      </c>
      <c r="AE18" s="5">
        <f t="shared" si="76"/>
        <v>1.3801059661936973E-4</v>
      </c>
      <c r="AF18" s="5">
        <f t="shared" si="77"/>
        <v>4.705085329899424E-5</v>
      </c>
      <c r="AG18" s="5">
        <f t="shared" si="78"/>
        <v>1.0693781735562638E-5</v>
      </c>
      <c r="AH18" s="5">
        <f t="shared" si="79"/>
        <v>3.2385257131380086E-3</v>
      </c>
      <c r="AI18" s="5">
        <f t="shared" si="80"/>
        <v>1.1040847729549691E-3</v>
      </c>
      <c r="AJ18" s="5">
        <f t="shared" si="81"/>
        <v>1.8820341319597823E-4</v>
      </c>
      <c r="AK18" s="5">
        <f t="shared" si="82"/>
        <v>2.138756347112534E-5</v>
      </c>
      <c r="AL18" s="5">
        <f t="shared" si="83"/>
        <v>1.6949485478866987E-8</v>
      </c>
      <c r="AM18" s="5">
        <f t="shared" si="84"/>
        <v>1.3801059661936931E-5</v>
      </c>
      <c r="AN18" s="5">
        <f t="shared" si="85"/>
        <v>9.4101706597988195E-6</v>
      </c>
      <c r="AO18" s="5">
        <f t="shared" si="86"/>
        <v>3.2081345206687805E-6</v>
      </c>
      <c r="AP18" s="5">
        <f t="shared" si="87"/>
        <v>7.2914916387051267E-7</v>
      </c>
      <c r="AQ18" s="5">
        <f t="shared" si="88"/>
        <v>1.2429150798099229E-7</v>
      </c>
      <c r="AR18" s="5">
        <f t="shared" si="89"/>
        <v>4.4163390918198922E-4</v>
      </c>
      <c r="AS18" s="5">
        <f t="shared" si="90"/>
        <v>1.5056273055678317E-4</v>
      </c>
      <c r="AT18" s="5">
        <f t="shared" si="91"/>
        <v>2.5665076165350505E-5</v>
      </c>
      <c r="AU18" s="5">
        <f t="shared" si="92"/>
        <v>2.9165966554820693E-6</v>
      </c>
      <c r="AV18" s="5">
        <f t="shared" si="93"/>
        <v>2.4858301596198537E-7</v>
      </c>
      <c r="AW18" s="5">
        <f t="shared" si="94"/>
        <v>1.0944455394548803E-10</v>
      </c>
      <c r="AX18" s="5">
        <f t="shared" si="95"/>
        <v>7.8418088831656529E-7</v>
      </c>
      <c r="AY18" s="5">
        <f t="shared" si="96"/>
        <v>5.3468908677812803E-7</v>
      </c>
      <c r="AZ18" s="5">
        <f t="shared" si="97"/>
        <v>1.822872909676274E-7</v>
      </c>
      <c r="BA18" s="5">
        <f t="shared" si="98"/>
        <v>4.1430502660330609E-8</v>
      </c>
      <c r="BB18" s="5">
        <f t="shared" si="99"/>
        <v>7.0622856161945493E-9</v>
      </c>
      <c r="BC18" s="5">
        <f t="shared" si="100"/>
        <v>9.6307551049751998E-10</v>
      </c>
      <c r="BD18" s="5">
        <f t="shared" si="101"/>
        <v>5.0187576852261209E-5</v>
      </c>
      <c r="BE18" s="5">
        <f t="shared" si="102"/>
        <v>1.7110050776900392E-5</v>
      </c>
      <c r="BF18" s="5">
        <f t="shared" si="103"/>
        <v>2.9165966554820786E-6</v>
      </c>
      <c r="BG18" s="5">
        <f t="shared" si="104"/>
        <v>3.3144402128264821E-7</v>
      </c>
      <c r="BH18" s="5">
        <f t="shared" si="105"/>
        <v>2.8249142464778396E-8</v>
      </c>
      <c r="BI18" s="5">
        <f t="shared" si="106"/>
        <v>1.926151020995047E-9</v>
      </c>
      <c r="BJ18" s="8">
        <f t="shared" si="107"/>
        <v>0.16271497194185874</v>
      </c>
      <c r="BK18" s="8">
        <f t="shared" si="108"/>
        <v>0.4481753045514702</v>
      </c>
      <c r="BL18" s="8">
        <f t="shared" si="109"/>
        <v>0.37010404159140597</v>
      </c>
      <c r="BM18" s="8">
        <f t="shared" si="110"/>
        <v>8.4528704314723785E-2</v>
      </c>
      <c r="BN18" s="8">
        <f t="shared" si="111"/>
        <v>0.91546370873687699</v>
      </c>
    </row>
    <row r="19" spans="1:66" x14ac:dyDescent="0.25">
      <c r="A19" t="s">
        <v>143</v>
      </c>
      <c r="B19" t="s">
        <v>159</v>
      </c>
      <c r="C19" t="s">
        <v>157</v>
      </c>
      <c r="D19" t="s">
        <v>455</v>
      </c>
      <c r="E19">
        <f>VLOOKUP(A19,home!$A$2:$E$405,3,FALSE)</f>
        <v>0.98305084745762705</v>
      </c>
      <c r="F19">
        <f>VLOOKUP(B19,home!$B$2:$E$405,3,FALSE)</f>
        <v>1.53</v>
      </c>
      <c r="G19">
        <f>VLOOKUP(C19,away!$B$2:$E$405,4,FALSE)</f>
        <v>1.36</v>
      </c>
      <c r="H19">
        <f>VLOOKUP(A19,away!$A$2:$E$405,3,FALSE)</f>
        <v>1.15254237288136</v>
      </c>
      <c r="I19">
        <f>VLOOKUP(C19,away!$B$2:$E$405,3,FALSE)</f>
        <v>0.68</v>
      </c>
      <c r="J19">
        <f>VLOOKUP(B19,home!$B$2:$E$405,4,FALSE)</f>
        <v>0.43</v>
      </c>
      <c r="K19" s="3">
        <f t="shared" si="112"/>
        <v>2.0455322033898304</v>
      </c>
      <c r="L19" s="3">
        <f t="shared" si="113"/>
        <v>0.3370033898305097</v>
      </c>
      <c r="M19" s="5">
        <f t="shared" si="58"/>
        <v>9.2316204156782697E-2</v>
      </c>
      <c r="N19" s="5">
        <f t="shared" si="59"/>
        <v>0.18883576849740916</v>
      </c>
      <c r="O19" s="5">
        <f t="shared" si="60"/>
        <v>3.111087373712116E-2</v>
      </c>
      <c r="P19" s="5">
        <f t="shared" si="61"/>
        <v>6.3638294104876258E-2</v>
      </c>
      <c r="Q19" s="5">
        <f t="shared" si="62"/>
        <v>0.19313482280665867</v>
      </c>
      <c r="R19" s="5">
        <f t="shared" si="63"/>
        <v>5.2422349549994017E-3</v>
      </c>
      <c r="S19" s="5">
        <f t="shared" si="64"/>
        <v>1.0967284978758455E-2</v>
      </c>
      <c r="T19" s="5">
        <f t="shared" si="65"/>
        <v>6.5087089980158802E-2</v>
      </c>
      <c r="U19" s="5">
        <f t="shared" si="66"/>
        <v>1.0723160418187116E-2</v>
      </c>
      <c r="V19" s="5">
        <f t="shared" si="67"/>
        <v>8.4003466778510307E-4</v>
      </c>
      <c r="W19" s="5">
        <f t="shared" si="68"/>
        <v>0.13168783321566965</v>
      </c>
      <c r="X19" s="5">
        <f t="shared" si="69"/>
        <v>4.4379246193115458E-2</v>
      </c>
      <c r="Y19" s="5">
        <f t="shared" si="70"/>
        <v>7.4779782026013234E-3</v>
      </c>
      <c r="Z19" s="5">
        <f t="shared" si="71"/>
        <v>5.8888365004092951E-4</v>
      </c>
      <c r="AA19" s="5">
        <f t="shared" si="72"/>
        <v>1.2045804702084685E-3</v>
      </c>
      <c r="AB19" s="5">
        <f t="shared" si="73"/>
        <v>1.2320040716929436E-3</v>
      </c>
      <c r="AC19" s="5">
        <f t="shared" si="74"/>
        <v>3.6192436186508247E-5</v>
      </c>
      <c r="AD19" s="5">
        <f t="shared" si="75"/>
        <v>6.7342925909320325E-2</v>
      </c>
      <c r="AE19" s="5">
        <f t="shared" si="76"/>
        <v>2.2694794312545809E-2</v>
      </c>
      <c r="AF19" s="5">
        <f t="shared" si="77"/>
        <v>3.8241113074170534E-3</v>
      </c>
      <c r="AG19" s="5">
        <f t="shared" si="78"/>
        <v>4.2957949122957658E-4</v>
      </c>
      <c r="AH19" s="5">
        <f t="shared" si="79"/>
        <v>4.961394656988919E-5</v>
      </c>
      <c r="AI19" s="5">
        <f t="shared" si="80"/>
        <v>1.0148692544597076E-4</v>
      </c>
      <c r="AJ19" s="5">
        <f t="shared" si="81"/>
        <v>1.0379738711137802E-4</v>
      </c>
      <c r="AK19" s="5">
        <f t="shared" si="82"/>
        <v>7.0773632654681418E-5</v>
      </c>
      <c r="AL19" s="5">
        <f t="shared" si="83"/>
        <v>9.9797209794170383E-7</v>
      </c>
      <c r="AM19" s="5">
        <f t="shared" si="84"/>
        <v>2.7550424723602012E-2</v>
      </c>
      <c r="AN19" s="5">
        <f t="shared" si="85"/>
        <v>9.2845865231241612E-3</v>
      </c>
      <c r="AO19" s="5">
        <f t="shared" si="86"/>
        <v>1.5644685657337535E-3</v>
      </c>
      <c r="AP19" s="5">
        <f t="shared" si="87"/>
        <v>1.7574373664518356E-4</v>
      </c>
      <c r="AQ19" s="5">
        <f t="shared" si="88"/>
        <v>1.4806558747726803E-5</v>
      </c>
      <c r="AR19" s="5">
        <f t="shared" si="89"/>
        <v>3.3440136353844887E-6</v>
      </c>
      <c r="AS19" s="5">
        <f t="shared" si="90"/>
        <v>6.8402875797536708E-6</v>
      </c>
      <c r="AT19" s="5">
        <f t="shared" si="91"/>
        <v>6.9960142624168095E-6</v>
      </c>
      <c r="AU19" s="5">
        <f t="shared" si="92"/>
        <v>4.7701908230493786E-6</v>
      </c>
      <c r="AV19" s="5">
        <f t="shared" si="93"/>
        <v>2.4393947362155363E-6</v>
      </c>
      <c r="AW19" s="5">
        <f t="shared" si="94"/>
        <v>1.9109815268248913E-8</v>
      </c>
      <c r="AX19" s="5">
        <f t="shared" si="95"/>
        <v>9.3925468315325441E-3</v>
      </c>
      <c r="AY19" s="5">
        <f t="shared" si="96"/>
        <v>3.1653201213682801E-3</v>
      </c>
      <c r="AZ19" s="5">
        <f t="shared" si="97"/>
        <v>5.3336180539991526E-4</v>
      </c>
      <c r="BA19" s="5">
        <f t="shared" si="98"/>
        <v>5.9914912141964047E-5</v>
      </c>
      <c r="BB19" s="5">
        <f t="shared" si="99"/>
        <v>5.0478821233097608E-6</v>
      </c>
      <c r="BC19" s="5">
        <f t="shared" si="100"/>
        <v>3.4023067740404402E-7</v>
      </c>
      <c r="BD19" s="5">
        <f t="shared" si="101"/>
        <v>1.8782398846066989E-7</v>
      </c>
      <c r="BE19" s="5">
        <f t="shared" si="102"/>
        <v>3.8420001696542017E-7</v>
      </c>
      <c r="BF19" s="5">
        <f t="shared" si="103"/>
        <v>3.9294675362284313E-7</v>
      </c>
      <c r="BG19" s="5">
        <f t="shared" si="104"/>
        <v>2.6792841291767168E-7</v>
      </c>
      <c r="BH19" s="5">
        <f t="shared" si="105"/>
        <v>1.3701404920655635E-7</v>
      </c>
      <c r="BI19" s="5">
        <f t="shared" si="106"/>
        <v>5.6053329993769959E-8</v>
      </c>
      <c r="BJ19" s="8">
        <f t="shared" si="107"/>
        <v>0.77664071180722216</v>
      </c>
      <c r="BK19" s="8">
        <f t="shared" si="108"/>
        <v>0.17096432843785525</v>
      </c>
      <c r="BL19" s="8">
        <f t="shared" si="109"/>
        <v>4.9864341411578993E-2</v>
      </c>
      <c r="BM19" s="8">
        <f t="shared" si="110"/>
        <v>0.42061476603729703</v>
      </c>
      <c r="BN19" s="8">
        <f t="shared" si="111"/>
        <v>0.57427819825784732</v>
      </c>
    </row>
    <row r="20" spans="1:66" x14ac:dyDescent="0.25">
      <c r="A20" t="s">
        <v>143</v>
      </c>
      <c r="B20" t="s">
        <v>144</v>
      </c>
      <c r="C20" t="s">
        <v>148</v>
      </c>
      <c r="D20" t="s">
        <v>455</v>
      </c>
      <c r="E20">
        <f>VLOOKUP(A20,home!$A$2:$E$405,3,FALSE)</f>
        <v>0.98305084745762705</v>
      </c>
      <c r="F20">
        <f>VLOOKUP(B20,home!$B$2:$E$405,3,FALSE)</f>
        <v>1.36</v>
      </c>
      <c r="G20">
        <f>VLOOKUP(C20,away!$B$2:$E$405,4,FALSE)</f>
        <v>1.02</v>
      </c>
      <c r="H20">
        <f>VLOOKUP(A20,away!$A$2:$E$405,3,FALSE)</f>
        <v>1.15254237288136</v>
      </c>
      <c r="I20">
        <f>VLOOKUP(C20,away!$B$2:$E$405,3,FALSE)</f>
        <v>1.02</v>
      </c>
      <c r="J20">
        <f>VLOOKUP(B20,home!$B$2:$E$405,4,FALSE)</f>
        <v>0.57999999999999996</v>
      </c>
      <c r="K20" s="3">
        <f t="shared" si="112"/>
        <v>1.3636881355932204</v>
      </c>
      <c r="L20" s="3">
        <f t="shared" si="113"/>
        <v>0.68184406779661255</v>
      </c>
      <c r="M20" s="5">
        <f t="shared" ref="M20:M29" si="114">_xlfn.POISSON.DIST(0,K20,FALSE) * _xlfn.POISSON.DIST(0,L20,FALSE)</f>
        <v>0.1293113517212893</v>
      </c>
      <c r="N20" s="5">
        <f t="shared" ref="N20:N29" si="115">_xlfn.POISSON.DIST(1,K20,FALSE) * _xlfn.POISSON.DIST(0,L20,FALSE)</f>
        <v>0.17634035613984422</v>
      </c>
      <c r="O20" s="5">
        <f t="shared" ref="O20:O29" si="116">_xlfn.POISSON.DIST(0,K20,FALSE) * _xlfn.POISSON.DIST(1,L20,FALSE)</f>
        <v>8.8170178069922403E-2</v>
      </c>
      <c r="P20" s="5">
        <f t="shared" ref="P20:P29" si="117">_xlfn.POISSON.DIST(1,K20,FALSE) * _xlfn.POISSON.DIST(1,L20,FALSE)</f>
        <v>0.12023662574709475</v>
      </c>
      <c r="Q20" s="5">
        <f t="shared" ref="Q20:Q29" si="118">_xlfn.POISSON.DIST(2,K20,FALSE) * _xlfn.POISSON.DIST(0,L20,FALSE)</f>
        <v>0.12023662574709433</v>
      </c>
      <c r="R20" s="5">
        <f t="shared" ref="R20:R29" si="119">_xlfn.POISSON.DIST(0,K20,FALSE) * _xlfn.POISSON.DIST(2,L20,FALSE)</f>
        <v>3.005915643677378E-2</v>
      </c>
      <c r="S20" s="5">
        <f t="shared" ref="S20:S29" si="120">_xlfn.POISSON.DIST(2,K20,FALSE) * _xlfn.POISSON.DIST(2,L20,FALSE)</f>
        <v>2.7949684963092854E-2</v>
      </c>
      <c r="T20" s="5">
        <f t="shared" ref="T20:T29" si="121">_xlfn.POISSON.DIST(2,K20,FALSE) * _xlfn.POISSON.DIST(1,L20,FALSE)</f>
        <v>8.198262999753772E-2</v>
      </c>
      <c r="U20" s="5">
        <f t="shared" ref="U20:U29" si="122">_xlfn.POISSON.DIST(1,K20,FALSE) * _xlfn.POISSON.DIST(2,L20,FALSE)</f>
        <v>4.0991314998768999E-2</v>
      </c>
      <c r="V20" s="5">
        <f t="shared" ref="V20:V29" si="123">_xlfn.POISSON.DIST(3,K20,FALSE) * _xlfn.POISSON.DIST(3,L20,FALSE)</f>
        <v>2.8875833971635984E-3</v>
      </c>
      <c r="W20" s="5">
        <f t="shared" ref="W20:W29" si="124">_xlfn.POISSON.DIST(3,K20,FALSE) * _xlfn.POISSON.DIST(0,L20,FALSE)</f>
        <v>5.4655086665024978E-2</v>
      </c>
      <c r="X20" s="5">
        <f t="shared" ref="X20:X29" si="125">_xlfn.POISSON.DIST(3,K20,FALSE) * _xlfn.POISSON.DIST(1,L20,FALSE)</f>
        <v>3.7266246617457026E-2</v>
      </c>
      <c r="Y20" s="5">
        <f t="shared" ref="Y20:Y29" si="126">_xlfn.POISSON.DIST(3,K20,FALSE) * _xlfn.POISSON.DIST(2,L20,FALSE)</f>
        <v>1.2704884592579326E-2</v>
      </c>
      <c r="Z20" s="5">
        <f t="shared" ref="Z20:Z29" si="127">_xlfn.POISSON.DIST(0,K20,FALSE) * _xlfn.POISSON.DIST(3,L20,FALSE)</f>
        <v>6.8318858331281882E-3</v>
      </c>
      <c r="AA20" s="5">
        <f t="shared" ref="AA20:AA29" si="128">_xlfn.POISSON.DIST(1,K20,FALSE) * _xlfn.POISSON.DIST(3,L20,FALSE)</f>
        <v>9.3165616543643172E-3</v>
      </c>
      <c r="AB20" s="5">
        <f t="shared" ref="AB20:AB29" si="129">_xlfn.POISSON.DIST(2,K20,FALSE) * _xlfn.POISSON.DIST(3,L20,FALSE)</f>
        <v>6.3524422962896818E-3</v>
      </c>
      <c r="AC20" s="5">
        <f t="shared" ref="AC20:AC29" si="130">_xlfn.POISSON.DIST(4,K20,FALSE) * _xlfn.POISSON.DIST(4,L20,FALSE)</f>
        <v>1.6780878071449468E-4</v>
      </c>
      <c r="AD20" s="5">
        <f t="shared" ref="AD20:AD29" si="131">_xlfn.POISSON.DIST(4,K20,FALSE) * _xlfn.POISSON.DIST(0,L20,FALSE)</f>
        <v>1.8633123308728437E-2</v>
      </c>
      <c r="AE20" s="5">
        <f t="shared" ref="AE20:AE29" si="132">_xlfn.POISSON.DIST(4,K20,FALSE) * _xlfn.POISSON.DIST(1,L20,FALSE)</f>
        <v>1.2704884592579275E-2</v>
      </c>
      <c r="AF20" s="5">
        <f t="shared" ref="AF20:AF29" si="133">_xlfn.POISSON.DIST(4,K20,FALSE) * _xlfn.POISSON.DIST(2,L20,FALSE)</f>
        <v>4.3313750957453805E-3</v>
      </c>
      <c r="AG20" s="5">
        <f t="shared" ref="AG20:AG29" si="134">_xlfn.POISSON.DIST(4,K20,FALSE) * _xlfn.POISSON.DIST(3,L20,FALSE)</f>
        <v>9.8444080481199076E-4</v>
      </c>
      <c r="AH20" s="5">
        <f t="shared" ref="AH20:AH29" si="135">_xlfn.POISSON.DIST(0,K20,FALSE) * _xlfn.POISSON.DIST(4,L20,FALSE)</f>
        <v>1.1645702067955431E-3</v>
      </c>
      <c r="AI20" s="5">
        <f t="shared" ref="AI20:AI29" si="136">_xlfn.POISSON.DIST(1,K20,FALSE) * _xlfn.POISSON.DIST(4,L20,FALSE)</f>
        <v>1.5881105740724257E-3</v>
      </c>
      <c r="AJ20" s="5">
        <f t="shared" ref="AJ20:AJ29" si="137">_xlfn.POISSON.DIST(2,K20,FALSE) * _xlfn.POISSON.DIST(4,L20,FALSE)</f>
        <v>1.0828437739363525E-3</v>
      </c>
      <c r="AK20" s="5">
        <f t="shared" ref="AK20:AK29" si="138">_xlfn.POISSON.DIST(3,K20,FALSE) * _xlfn.POISSON.DIST(4,L20,FALSE)</f>
        <v>4.9222040240599722E-4</v>
      </c>
      <c r="AL20" s="5">
        <f t="shared" ref="AL20:AL29" si="139">_xlfn.POISSON.DIST(5,K20,FALSE) * _xlfn.POISSON.DIST(5,L20,FALSE)</f>
        <v>6.2412963116595936E-6</v>
      </c>
      <c r="AM20" s="5">
        <f t="shared" ref="AM20:AM29" si="140">_xlfn.POISSON.DIST(5,K20,FALSE) * _xlfn.POISSON.DIST(0,L20,FALSE)</f>
        <v>5.0819538370316915E-3</v>
      </c>
      <c r="AN20" s="5">
        <f t="shared" ref="AN20:AN29" si="141">_xlfn.POISSON.DIST(5,K20,FALSE) * _xlfn.POISSON.DIST(1,L20,FALSE)</f>
        <v>3.4651000765962923E-3</v>
      </c>
      <c r="AO20" s="5">
        <f t="shared" ref="AO20:AO29" si="142">_xlfn.POISSON.DIST(5,K20,FALSE) * _xlfn.POISSON.DIST(2,L20,FALSE)</f>
        <v>1.1813289657743849E-3</v>
      </c>
      <c r="AP20" s="5">
        <f t="shared" ref="AP20:AP29" si="143">_xlfn.POISSON.DIST(5,K20,FALSE) * _xlfn.POISSON.DIST(3,L20,FALSE)</f>
        <v>2.6849404914319064E-4</v>
      </c>
      <c r="AQ20" s="5">
        <f t="shared" ref="AQ20:AQ29" si="144">_xlfn.POISSON.DIST(5,K20,FALSE) * _xlfn.POISSON.DIST(4,L20,FALSE)</f>
        <v>4.5767768661744163E-5</v>
      </c>
      <c r="AR20" s="5">
        <f t="shared" ref="AR20:AR29" si="145">_xlfn.POISSON.DIST(0,K20,FALSE) * _xlfn.POISSON.DIST(5,L20,FALSE)</f>
        <v>1.588110574072431E-4</v>
      </c>
      <c r="AS20" s="5">
        <f t="shared" ref="AS20:AS29" si="146">_xlfn.POISSON.DIST(1,K20,FALSE) * _xlfn.POISSON.DIST(5,L20,FALSE)</f>
        <v>2.1656875478727128E-4</v>
      </c>
      <c r="AT20" s="5">
        <f t="shared" ref="AT20:AT29" si="147">_xlfn.POISSON.DIST(2,K20,FALSE) * _xlfn.POISSON.DIST(5,L20,FALSE)</f>
        <v>1.4766612072179965E-4</v>
      </c>
      <c r="AU20" s="5">
        <f t="shared" ref="AU20:AU29" si="148">_xlfn.POISSON.DIST(3,K20,FALSE) * _xlfn.POISSON.DIST(5,L20,FALSE)</f>
        <v>6.7123512285798147E-5</v>
      </c>
      <c r="AV20" s="5">
        <f t="shared" ref="AV20:AV29" si="149">_xlfn.POISSON.DIST(4,K20,FALSE) * _xlfn.POISSON.DIST(5,L20,FALSE)</f>
        <v>2.2883884330872163E-5</v>
      </c>
      <c r="AW20" s="5">
        <f t="shared" ref="AW20:AW29" si="150">_xlfn.POISSON.DIST(6,K20,FALSE) * _xlfn.POISSON.DIST(6,L20,FALSE)</f>
        <v>1.6120274369930107E-7</v>
      </c>
      <c r="AX20" s="5">
        <f t="shared" ref="AX20:AX29" si="151">_xlfn.POISSON.DIST(6,K20,FALSE) * _xlfn.POISSON.DIST(0,L20,FALSE)</f>
        <v>1.1550333588654282E-3</v>
      </c>
      <c r="AY20" s="5">
        <f t="shared" ref="AY20:AY29" si="152">_xlfn.POISSON.DIST(6,K20,FALSE) * _xlfn.POISSON.DIST(1,L20,FALSE)</f>
        <v>7.8755264384958829E-4</v>
      </c>
      <c r="AZ20" s="5">
        <f t="shared" ref="AZ20:AZ29" si="153">_xlfn.POISSON.DIST(6,K20,FALSE) * _xlfn.POISSON.DIST(2,L20,FALSE)</f>
        <v>2.6849404914319004E-4</v>
      </c>
      <c r="BA20" s="5">
        <f t="shared" ref="BA20:BA29" si="154">_xlfn.POISSON.DIST(6,K20,FALSE) * _xlfn.POISSON.DIST(3,L20,FALSE)</f>
        <v>6.1023691548992098E-5</v>
      </c>
      <c r="BB20" s="5">
        <f t="shared" ref="BB20:BB29" si="155">_xlfn.POISSON.DIST(6,K20,FALSE) * _xlfn.POISSON.DIST(4,L20,FALSE)</f>
        <v>1.0402160519432634E-5</v>
      </c>
      <c r="BC20" s="5">
        <f t="shared" ref="BC20:BC29" si="156">_xlfn.POISSON.DIST(6,K20,FALSE) * _xlfn.POISSON.DIST(5,L20,FALSE)</f>
        <v>1.4185302884886544E-6</v>
      </c>
      <c r="BD20" s="5">
        <f t="shared" ref="BD20:BD29" si="157">_xlfn.POISSON.DIST(0,K20,FALSE) * _xlfn.POISSON.DIST(6,L20,FALSE)</f>
        <v>1.8047396232272665E-5</v>
      </c>
      <c r="BE20" s="5">
        <f t="shared" ref="BE20:BE29" si="158">_xlfn.POISSON.DIST(1,K20,FALSE) * _xlfn.POISSON.DIST(6,L20,FALSE)</f>
        <v>2.4611020120300024E-5</v>
      </c>
      <c r="BF20" s="5">
        <f t="shared" ref="BF20:BF29" si="159">_xlfn.POISSON.DIST(2,K20,FALSE) * _xlfn.POISSON.DIST(6,L20,FALSE)</f>
        <v>1.6780878071449588E-5</v>
      </c>
      <c r="BG20" s="5">
        <f t="shared" ref="BG20:BG29" si="160">_xlfn.POISSON.DIST(3,K20,FALSE) * _xlfn.POISSON.DIST(6,L20,FALSE)</f>
        <v>7.627961443624085E-6</v>
      </c>
      <c r="BH20" s="5">
        <f t="shared" ref="BH20:BH29" si="161">_xlfn.POISSON.DIST(4,K20,FALSE) * _xlfn.POISSON.DIST(6,L20,FALSE)</f>
        <v>2.6005401298581732E-6</v>
      </c>
      <c r="BI20" s="5">
        <f t="shared" ref="BI20:BI29" si="162">_xlfn.POISSON.DIST(5,K20,FALSE) * _xlfn.POISSON.DIST(6,L20,FALSE)</f>
        <v>7.0926514424432868E-7</v>
      </c>
      <c r="BJ20" s="8">
        <f t="shared" ref="BJ20:BJ29" si="163">SUM(N20,Q20,T20,W20,X20,Y20,AD20,AE20,AF20,AG20,AM20,AN20,AO20,AP20,AQ20,AX20,AY20,AZ20,BA20,BB20,BC20)</f>
        <v>0.53216622269282499</v>
      </c>
      <c r="BK20" s="8">
        <f t="shared" ref="BK20:BK29" si="164">SUM(M20,P20,S20,V20,AC20,AL20,AY20)</f>
        <v>0.28134684854951625</v>
      </c>
      <c r="BL20" s="8">
        <f t="shared" ref="BL20:BL29" si="165">SUM(O20,R20,U20,AA20,AB20,AH20,AI20,AJ20,AK20,AR20,AS20,AT20,AU20,AV20,BD20,BE20,BF20,BG20,BH20,BI20)</f>
        <v>0.17990082880400421</v>
      </c>
      <c r="BM20" s="8">
        <f t="shared" ref="BM20:BM29" si="166">SUM(S20:BI20)</f>
        <v>0.3351041005763491</v>
      </c>
      <c r="BN20" s="8">
        <f t="shared" ref="BN20:BN29" si="167">SUM(M20:R20)</f>
        <v>0.66435429386201883</v>
      </c>
    </row>
    <row r="21" spans="1:66" x14ac:dyDescent="0.25">
      <c r="A21" t="s">
        <v>143</v>
      </c>
      <c r="B21" t="s">
        <v>160</v>
      </c>
      <c r="C21" t="s">
        <v>153</v>
      </c>
      <c r="D21" t="s">
        <v>456</v>
      </c>
      <c r="E21">
        <f>VLOOKUP(A21,home!$A$2:$E$405,3,FALSE)</f>
        <v>0.98305084745762705</v>
      </c>
      <c r="F21">
        <f>VLOOKUP(B21,home!$B$2:$E$405,3,FALSE)</f>
        <v>0.34</v>
      </c>
      <c r="G21">
        <f>VLOOKUP(C21,away!$B$2:$E$405,4,FALSE)</f>
        <v>1.02</v>
      </c>
      <c r="H21">
        <f>VLOOKUP(A21,away!$A$2:$E$405,3,FALSE)</f>
        <v>1.15254237288136</v>
      </c>
      <c r="I21">
        <f>VLOOKUP(C21,away!$B$2:$E$405,3,FALSE)</f>
        <v>1.02</v>
      </c>
      <c r="J21">
        <f>VLOOKUP(B21,home!$B$2:$E$405,4,FALSE)</f>
        <v>2.02</v>
      </c>
      <c r="K21" s="3">
        <f t="shared" si="112"/>
        <v>0.34092203389830511</v>
      </c>
      <c r="L21" s="3">
        <f t="shared" si="113"/>
        <v>2.3746983050847539</v>
      </c>
      <c r="M21" s="5">
        <f t="shared" si="114"/>
        <v>6.6163896229727723E-2</v>
      </c>
      <c r="N21" s="5">
        <f t="shared" si="115"/>
        <v>2.2556730073275178E-2</v>
      </c>
      <c r="O21" s="5">
        <f t="shared" si="116"/>
        <v>0.15711929223453797</v>
      </c>
      <c r="P21" s="5">
        <f t="shared" si="117"/>
        <v>5.3565428673260869E-2</v>
      </c>
      <c r="Q21" s="5">
        <f t="shared" si="118"/>
        <v>3.8450431473380196E-3</v>
      </c>
      <c r="R21" s="5">
        <f t="shared" si="119"/>
        <v>0.18655545848273677</v>
      </c>
      <c r="S21" s="5">
        <f t="shared" si="120"/>
        <v>1.0841468355294004E-2</v>
      </c>
      <c r="T21" s="5">
        <f t="shared" si="121"/>
        <v>9.1308174449613432E-3</v>
      </c>
      <c r="U21" s="5">
        <f t="shared" si="122"/>
        <v>6.360086634076545E-2</v>
      </c>
      <c r="V21" s="5">
        <f t="shared" si="123"/>
        <v>9.752346202066489E-4</v>
      </c>
      <c r="W21" s="5">
        <f t="shared" si="124"/>
        <v>4.3695331007240608E-4</v>
      </c>
      <c r="X21" s="5">
        <f t="shared" si="125"/>
        <v>1.0376322848301156E-3</v>
      </c>
      <c r="Y21" s="5">
        <f t="shared" si="126"/>
        <v>1.2320318140436484E-3</v>
      </c>
      <c r="Z21" s="5">
        <f t="shared" si="127"/>
        <v>0.14767097702108806</v>
      </c>
      <c r="AA21" s="5">
        <f t="shared" si="128"/>
        <v>5.0344289833779227E-2</v>
      </c>
      <c r="AB21" s="5">
        <f t="shared" si="129"/>
        <v>8.5817388426488901E-3</v>
      </c>
      <c r="AC21" s="5">
        <f t="shared" si="130"/>
        <v>4.9346077945397998E-5</v>
      </c>
      <c r="AD21" s="5">
        <f t="shared" si="131"/>
        <v>3.7241752797120367E-5</v>
      </c>
      <c r="AE21" s="5">
        <f t="shared" si="132"/>
        <v>8.8437927245707144E-5</v>
      </c>
      <c r="AF21" s="5">
        <f t="shared" si="133"/>
        <v>1.0500669796779478E-4</v>
      </c>
      <c r="AG21" s="5">
        <f t="shared" si="134"/>
        <v>8.3119742562222989E-5</v>
      </c>
      <c r="AH21" s="5">
        <f t="shared" si="135"/>
        <v>8.7668504710546866E-2</v>
      </c>
      <c r="AI21" s="5">
        <f t="shared" si="136"/>
        <v>2.9888124934742782E-2</v>
      </c>
      <c r="AJ21" s="5">
        <f t="shared" si="137"/>
        <v>5.0947601710795787E-3</v>
      </c>
      <c r="AK21" s="5">
        <f t="shared" si="138"/>
        <v>5.7897199991617564E-4</v>
      </c>
      <c r="AL21" s="5">
        <f t="shared" si="139"/>
        <v>1.5979976809780243E-6</v>
      </c>
      <c r="AM21" s="5">
        <f t="shared" si="140"/>
        <v>2.539306821906435E-6</v>
      </c>
      <c r="AN21" s="5">
        <f t="shared" si="141"/>
        <v>6.0300876060713653E-6</v>
      </c>
      <c r="AO21" s="5">
        <f t="shared" si="142"/>
        <v>7.1598194088251275E-6</v>
      </c>
      <c r="AP21" s="5">
        <f t="shared" si="143"/>
        <v>5.6674703382833183E-6</v>
      </c>
      <c r="AQ21" s="5">
        <f t="shared" si="144"/>
        <v>3.3646330516098782E-6</v>
      </c>
      <c r="AR21" s="5">
        <f t="shared" si="145"/>
        <v>4.1637249909090082E-2</v>
      </c>
      <c r="AS21" s="5">
        <f t="shared" si="146"/>
        <v>1.4195055924939012E-2</v>
      </c>
      <c r="AT21" s="5">
        <f t="shared" si="147"/>
        <v>2.4197036686151975E-3</v>
      </c>
      <c r="AU21" s="5">
        <f t="shared" si="148"/>
        <v>2.7497676537849454E-4</v>
      </c>
      <c r="AV21" s="5">
        <f t="shared" si="149"/>
        <v>2.3436409531903358E-5</v>
      </c>
      <c r="AW21" s="5">
        <f t="shared" si="150"/>
        <v>3.5936614175023472E-8</v>
      </c>
      <c r="AX21" s="5">
        <f t="shared" si="151"/>
        <v>1.4428427440269713E-7</v>
      </c>
      <c r="AY21" s="5">
        <f t="shared" si="152"/>
        <v>3.4263162187446845E-7</v>
      </c>
      <c r="AZ21" s="5">
        <f t="shared" si="153"/>
        <v>4.0682336586687032E-7</v>
      </c>
      <c r="BA21" s="5">
        <f t="shared" si="154"/>
        <v>3.2202758579764389E-7</v>
      </c>
      <c r="BB21" s="5">
        <f t="shared" si="155"/>
        <v>1.9117959054605005E-7</v>
      </c>
      <c r="BC21" s="5">
        <f t="shared" si="156"/>
        <v>9.079876992730045E-8</v>
      </c>
      <c r="BD21" s="5">
        <f t="shared" si="157"/>
        <v>1.647931779791775E-2</v>
      </c>
      <c r="BE21" s="5">
        <f t="shared" si="158"/>
        <v>5.6181625409226586E-3</v>
      </c>
      <c r="BF21" s="5">
        <f t="shared" si="159"/>
        <v>9.5767770011131136E-4</v>
      </c>
      <c r="BG21" s="5">
        <f t="shared" si="160"/>
        <v>1.0883114311366645E-4</v>
      </c>
      <c r="BH21" s="5">
        <f t="shared" si="161"/>
        <v>9.2757336654471745E-6</v>
      </c>
      <c r="BI21" s="5">
        <f t="shared" si="162"/>
        <v>6.3246039742464662E-7</v>
      </c>
      <c r="BJ21" s="8">
        <f t="shared" si="163"/>
        <v>3.8579273257528669E-2</v>
      </c>
      <c r="BK21" s="8">
        <f t="shared" si="164"/>
        <v>0.13159731458573753</v>
      </c>
      <c r="BL21" s="8">
        <f t="shared" si="165"/>
        <v>0.67115632760443678</v>
      </c>
      <c r="BM21" s="8">
        <f t="shared" si="166"/>
        <v>0.49919773693290675</v>
      </c>
      <c r="BN21" s="8">
        <f t="shared" si="167"/>
        <v>0.48980584884087652</v>
      </c>
    </row>
    <row r="22" spans="1:66" x14ac:dyDescent="0.25">
      <c r="A22" t="s">
        <v>10</v>
      </c>
      <c r="B22" t="s">
        <v>42</v>
      </c>
      <c r="C22" t="s">
        <v>220</v>
      </c>
      <c r="D22" t="s">
        <v>456</v>
      </c>
      <c r="E22">
        <f>VLOOKUP(A22,home!$A$2:$E$405,3,FALSE)</f>
        <v>1.5192307692307701</v>
      </c>
      <c r="F22">
        <f>VLOOKUP(B22,home!$B$2:$E$405,3,FALSE)</f>
        <v>1.54</v>
      </c>
      <c r="G22">
        <f>VLOOKUP(C22,away!$B$2:$E$405,4,FALSE)</f>
        <v>1.32</v>
      </c>
      <c r="H22">
        <f>VLOOKUP(A22,away!$A$2:$E$405,3,FALSE)</f>
        <v>1.5384615384615401</v>
      </c>
      <c r="I22">
        <f>VLOOKUP(C22,away!$B$2:$E$405,3,FALSE)</f>
        <v>1.76</v>
      </c>
      <c r="J22">
        <f>VLOOKUP(B22,home!$B$2:$E$405,4,FALSE)</f>
        <v>1.3</v>
      </c>
      <c r="K22" s="3">
        <f t="shared" si="112"/>
        <v>3.0882923076923094</v>
      </c>
      <c r="L22" s="3">
        <f t="shared" si="113"/>
        <v>3.5200000000000036</v>
      </c>
      <c r="M22" s="5">
        <f t="shared" si="114"/>
        <v>1.3491340892563405E-3</v>
      </c>
      <c r="N22" s="5">
        <f t="shared" si="115"/>
        <v>4.1665204298958263E-3</v>
      </c>
      <c r="O22" s="5">
        <f t="shared" si="116"/>
        <v>4.7489519941823237E-3</v>
      </c>
      <c r="P22" s="5">
        <f t="shared" si="117"/>
        <v>1.4666151913233323E-2</v>
      </c>
      <c r="Q22" s="5">
        <f t="shared" si="118"/>
        <v>6.4337164967450677E-3</v>
      </c>
      <c r="R22" s="5">
        <f t="shared" si="119"/>
        <v>8.358155509760901E-3</v>
      </c>
      <c r="S22" s="5">
        <f t="shared" si="120"/>
        <v>3.9858160440635136E-2</v>
      </c>
      <c r="T22" s="5">
        <f t="shared" si="121"/>
        <v>2.2646682068542659E-2</v>
      </c>
      <c r="U22" s="5">
        <f t="shared" si="122"/>
        <v>2.5812427367290683E-2</v>
      </c>
      <c r="V22" s="5">
        <f t="shared" si="123"/>
        <v>4.8143294334697766E-2</v>
      </c>
      <c r="W22" s="5">
        <f t="shared" si="124"/>
        <v>6.6230657222569695E-3</v>
      </c>
      <c r="X22" s="5">
        <f t="shared" si="125"/>
        <v>2.3313191342344556E-2</v>
      </c>
      <c r="Y22" s="5">
        <f t="shared" si="126"/>
        <v>4.1031216762526468E-2</v>
      </c>
      <c r="Z22" s="5">
        <f t="shared" si="127"/>
        <v>9.8069024647861325E-3</v>
      </c>
      <c r="AA22" s="5">
        <f t="shared" si="128"/>
        <v>3.0286581444287759E-2</v>
      </c>
      <c r="AB22" s="5">
        <f t="shared" si="129"/>
        <v>4.6766908250345268E-2</v>
      </c>
      <c r="AC22" s="5">
        <f t="shared" si="130"/>
        <v>3.270972442337907E-2</v>
      </c>
      <c r="AD22" s="5">
        <f t="shared" si="131"/>
        <v>5.1134907308467009E-3</v>
      </c>
      <c r="AE22" s="5">
        <f t="shared" si="132"/>
        <v>1.7999487372580406E-2</v>
      </c>
      <c r="AF22" s="5">
        <f t="shared" si="133"/>
        <v>3.1679097775741551E-2</v>
      </c>
      <c r="AG22" s="5">
        <f t="shared" si="134"/>
        <v>3.7170141390203457E-2</v>
      </c>
      <c r="AH22" s="5">
        <f t="shared" si="135"/>
        <v>8.6300741690118043E-3</v>
      </c>
      <c r="AI22" s="5">
        <f t="shared" si="136"/>
        <v>2.6652191670973255E-2</v>
      </c>
      <c r="AJ22" s="5">
        <f t="shared" si="137"/>
        <v>4.1154879260303874E-2</v>
      </c>
      <c r="AK22" s="5">
        <f t="shared" si="138"/>
        <v>4.236609901453408E-2</v>
      </c>
      <c r="AL22" s="5">
        <f t="shared" si="139"/>
        <v>1.4223220397542738E-2</v>
      </c>
      <c r="AM22" s="5">
        <f t="shared" si="140"/>
        <v>3.1583908179059587E-3</v>
      </c>
      <c r="AN22" s="5">
        <f t="shared" si="141"/>
        <v>1.1117535679028985E-2</v>
      </c>
      <c r="AO22" s="5">
        <f t="shared" si="142"/>
        <v>1.9566862795091042E-2</v>
      </c>
      <c r="AP22" s="5">
        <f t="shared" si="143"/>
        <v>2.2958452346240176E-2</v>
      </c>
      <c r="AQ22" s="5">
        <f t="shared" si="144"/>
        <v>2.0203438064691374E-2</v>
      </c>
      <c r="AR22" s="5">
        <f t="shared" si="145"/>
        <v>6.0755722149843146E-3</v>
      </c>
      <c r="AS22" s="5">
        <f t="shared" si="146"/>
        <v>1.8763142936365187E-2</v>
      </c>
      <c r="AT22" s="5">
        <f t="shared" si="147"/>
        <v>2.8973034999253949E-2</v>
      </c>
      <c r="AU22" s="5">
        <f t="shared" si="148"/>
        <v>2.9825733706232014E-2</v>
      </c>
      <c r="AV22" s="5">
        <f t="shared" si="149"/>
        <v>2.3027645994058883E-2</v>
      </c>
      <c r="AW22" s="5">
        <f t="shared" si="150"/>
        <v>4.2949340763358233E-3</v>
      </c>
      <c r="AX22" s="5">
        <f t="shared" si="151"/>
        <v>1.6256723446041656E-3</v>
      </c>
      <c r="AY22" s="5">
        <f t="shared" si="152"/>
        <v>5.7223666530066683E-3</v>
      </c>
      <c r="AZ22" s="5">
        <f t="shared" si="153"/>
        <v>1.0071365309291749E-2</v>
      </c>
      <c r="BA22" s="5">
        <f t="shared" si="154"/>
        <v>1.1817068629568996E-2</v>
      </c>
      <c r="BB22" s="5">
        <f t="shared" si="155"/>
        <v>1.0399020394020728E-2</v>
      </c>
      <c r="BC22" s="5">
        <f t="shared" si="156"/>
        <v>7.3209103573905971E-3</v>
      </c>
      <c r="BD22" s="5">
        <f t="shared" si="157"/>
        <v>3.5643356994574699E-3</v>
      </c>
      <c r="BE22" s="5">
        <f t="shared" si="158"/>
        <v>1.1007710522667592E-2</v>
      </c>
      <c r="BF22" s="5">
        <f t="shared" si="159"/>
        <v>1.6997513866229007E-2</v>
      </c>
      <c r="BG22" s="5">
        <f t="shared" si="160"/>
        <v>1.7497763774322807E-2</v>
      </c>
      <c r="BH22" s="5">
        <f t="shared" si="161"/>
        <v>1.3509552316514566E-2</v>
      </c>
      <c r="BI22" s="5">
        <f t="shared" si="162"/>
        <v>8.3442892998917516E-3</v>
      </c>
      <c r="BJ22" s="8">
        <f t="shared" si="163"/>
        <v>0.32013769348252408</v>
      </c>
      <c r="BK22" s="8">
        <f t="shared" si="164"/>
        <v>0.15667205225175102</v>
      </c>
      <c r="BL22" s="8">
        <f t="shared" si="165"/>
        <v>0.41236256401066751</v>
      </c>
      <c r="BM22" s="8">
        <f t="shared" si="166"/>
        <v>0.85782914919998399</v>
      </c>
      <c r="BN22" s="8">
        <f t="shared" si="167"/>
        <v>3.972263043307378E-2</v>
      </c>
    </row>
    <row r="23" spans="1:66" x14ac:dyDescent="0.25">
      <c r="A23" t="s">
        <v>10</v>
      </c>
      <c r="B23" t="s">
        <v>224</v>
      </c>
      <c r="C23" t="s">
        <v>11</v>
      </c>
      <c r="D23" t="s">
        <v>456</v>
      </c>
      <c r="E23">
        <f>VLOOKUP(A23,home!$A$2:$E$405,3,FALSE)</f>
        <v>1.5192307692307701</v>
      </c>
      <c r="F23">
        <f>VLOOKUP(B23,home!$B$2:$E$405,3,FALSE)</f>
        <v>1.32</v>
      </c>
      <c r="G23">
        <f>VLOOKUP(C23,away!$B$2:$E$405,4,FALSE)</f>
        <v>0.88</v>
      </c>
      <c r="H23">
        <f>VLOOKUP(A23,away!$A$2:$E$405,3,FALSE)</f>
        <v>1.5384615384615401</v>
      </c>
      <c r="I23">
        <f>VLOOKUP(C23,away!$B$2:$E$405,3,FALSE)</f>
        <v>1.97</v>
      </c>
      <c r="J23">
        <f>VLOOKUP(B23,home!$B$2:$E$405,4,FALSE)</f>
        <v>1.08</v>
      </c>
      <c r="K23" s="3">
        <f t="shared" si="112"/>
        <v>1.7647384615384625</v>
      </c>
      <c r="L23" s="3">
        <f t="shared" si="113"/>
        <v>3.2732307692307727</v>
      </c>
      <c r="M23" s="5">
        <f t="shared" si="114"/>
        <v>6.4869083651683465E-3</v>
      </c>
      <c r="N23" s="5">
        <f t="shared" si="115"/>
        <v>1.144769668848817E-2</v>
      </c>
      <c r="O23" s="5">
        <f t="shared" si="116"/>
        <v>2.123314805804952E-2</v>
      </c>
      <c r="P23" s="5">
        <f t="shared" si="117"/>
        <v>3.7470953037580697E-2</v>
      </c>
      <c r="Q23" s="5">
        <f t="shared" si="118"/>
        <v>1.0101095321100784E-2</v>
      </c>
      <c r="R23" s="5">
        <f t="shared" si="119"/>
        <v>3.4750496775620157E-2</v>
      </c>
      <c r="S23" s="5">
        <f t="shared" si="120"/>
        <v>5.4111767983489184E-2</v>
      </c>
      <c r="T23" s="5">
        <f t="shared" si="121"/>
        <v>3.3063216007960076E-2</v>
      </c>
      <c r="U23" s="5">
        <f t="shared" si="122"/>
        <v>6.1325538217505214E-2</v>
      </c>
      <c r="V23" s="5">
        <f t="shared" si="123"/>
        <v>3.4730112520458226E-2</v>
      </c>
      <c r="W23" s="5">
        <f t="shared" si="124"/>
        <v>5.9419304722709175E-3</v>
      </c>
      <c r="X23" s="5">
        <f t="shared" si="125"/>
        <v>1.9449309650467102E-2</v>
      </c>
      <c r="Y23" s="5">
        <f t="shared" si="126"/>
        <v>3.1831039394102964E-2</v>
      </c>
      <c r="Z23" s="5">
        <f t="shared" si="127"/>
        <v>3.7915465097338223E-2</v>
      </c>
      <c r="AA23" s="5">
        <f t="shared" si="128"/>
        <v>6.6910879544391927E-2</v>
      </c>
      <c r="AB23" s="5">
        <f t="shared" si="129"/>
        <v>5.9040101313677804E-2</v>
      </c>
      <c r="AC23" s="5">
        <f t="shared" si="130"/>
        <v>1.2538430693654208E-2</v>
      </c>
      <c r="AD23" s="5">
        <f t="shared" si="131"/>
        <v>2.6214883100509736E-3</v>
      </c>
      <c r="AE23" s="5">
        <f t="shared" si="132"/>
        <v>8.5807361976376253E-3</v>
      </c>
      <c r="AF23" s="5">
        <f t="shared" si="133"/>
        <v>1.4043364872379872E-2</v>
      </c>
      <c r="AG23" s="5">
        <f t="shared" si="134"/>
        <v>1.5322391334602795E-2</v>
      </c>
      <c r="AH23" s="5">
        <f t="shared" si="135"/>
        <v>3.1026516746575729E-2</v>
      </c>
      <c r="AI23" s="5">
        <f t="shared" si="136"/>
        <v>5.4753687430249387E-2</v>
      </c>
      <c r="AJ23" s="5">
        <f t="shared" si="137"/>
        <v>4.8312969059608094E-2</v>
      </c>
      <c r="AK23" s="5">
        <f t="shared" si="138"/>
        <v>2.8419918230202696E-2</v>
      </c>
      <c r="AL23" s="5">
        <f t="shared" si="139"/>
        <v>2.8970777525369538E-3</v>
      </c>
      <c r="AM23" s="5">
        <f t="shared" si="140"/>
        <v>9.2524824944408316E-4</v>
      </c>
      <c r="AN23" s="5">
        <f t="shared" si="141"/>
        <v>3.0285510392572823E-3</v>
      </c>
      <c r="AO23" s="5">
        <f t="shared" si="142"/>
        <v>4.9565732239413851E-3</v>
      </c>
      <c r="AP23" s="5">
        <f t="shared" si="143"/>
        <v>5.4080026621834377E-3</v>
      </c>
      <c r="AQ23" s="5">
        <f t="shared" si="144"/>
        <v>4.4254101784851905E-3</v>
      </c>
      <c r="AR23" s="5">
        <f t="shared" si="145"/>
        <v>2.0311389855389102E-2</v>
      </c>
      <c r="AS23" s="5">
        <f t="shared" si="146"/>
        <v>3.5844290885107294E-2</v>
      </c>
      <c r="AT23" s="5">
        <f t="shared" si="147"/>
        <v>3.1627899375760694E-2</v>
      </c>
      <c r="AU23" s="5">
        <f t="shared" si="148"/>
        <v>1.8604990162024403E-2</v>
      </c>
      <c r="AV23" s="5">
        <f t="shared" si="149"/>
        <v>8.2082354288672971E-3</v>
      </c>
      <c r="AW23" s="5">
        <f t="shared" si="150"/>
        <v>4.6485191703967717E-4</v>
      </c>
      <c r="AX23" s="5">
        <f t="shared" si="151"/>
        <v>2.721368620441846E-4</v>
      </c>
      <c r="AY23" s="5">
        <f t="shared" si="152"/>
        <v>8.9076675028493496E-4</v>
      </c>
      <c r="AZ23" s="5">
        <f t="shared" si="153"/>
        <v>1.4578425676201768E-3</v>
      </c>
      <c r="BA23" s="5">
        <f t="shared" si="154"/>
        <v>1.5906183830095854E-3</v>
      </c>
      <c r="BB23" s="5">
        <f t="shared" si="155"/>
        <v>1.3016152583427683E-3</v>
      </c>
      <c r="BC23" s="5">
        <f t="shared" si="156"/>
        <v>8.520974226615619E-4</v>
      </c>
      <c r="BD23" s="5">
        <f t="shared" si="157"/>
        <v>1.1080644373416895E-2</v>
      </c>
      <c r="BE23" s="5">
        <f t="shared" si="158"/>
        <v>1.9554439304398551E-2</v>
      </c>
      <c r="BF23" s="5">
        <f t="shared" si="159"/>
        <v>1.7254235567145774E-2</v>
      </c>
      <c r="BG23" s="5">
        <f t="shared" si="160"/>
        <v>1.0149737709929014E-2</v>
      </c>
      <c r="BH23" s="5">
        <f t="shared" si="161"/>
        <v>4.4779081278097637E-3</v>
      </c>
      <c r="BI23" s="5">
        <f t="shared" si="162"/>
        <v>1.5804673400763151E-3</v>
      </c>
      <c r="BJ23" s="8">
        <f t="shared" si="163"/>
        <v>0.17751113084633591</v>
      </c>
      <c r="BK23" s="8">
        <f t="shared" si="164"/>
        <v>0.14912601710317255</v>
      </c>
      <c r="BL23" s="8">
        <f t="shared" si="165"/>
        <v>0.58446749350580574</v>
      </c>
      <c r="BM23" s="8">
        <f t="shared" si="166"/>
        <v>0.82710389347339963</v>
      </c>
      <c r="BN23" s="8">
        <f t="shared" si="167"/>
        <v>0.12149029824600767</v>
      </c>
    </row>
    <row r="24" spans="1:66" x14ac:dyDescent="0.25">
      <c r="A24" t="s">
        <v>10</v>
      </c>
      <c r="B24" t="s">
        <v>12</v>
      </c>
      <c r="C24" t="s">
        <v>453</v>
      </c>
      <c r="D24" t="s">
        <v>456</v>
      </c>
      <c r="E24">
        <f>VLOOKUP(A24,home!$A$2:$E$405,3,FALSE)</f>
        <v>1.5192307692307701</v>
      </c>
      <c r="F24">
        <f>VLOOKUP(B24,home!$B$2:$E$405,3,FALSE)</f>
        <v>1.32</v>
      </c>
      <c r="G24">
        <f>VLOOKUP(C24,away!$B$2:$E$405,4,FALSE)</f>
        <v>0.88</v>
      </c>
      <c r="H24">
        <f>VLOOKUP(A24,away!$A$2:$E$405,3,FALSE)</f>
        <v>1.5384615384615401</v>
      </c>
      <c r="I24">
        <f>VLOOKUP(C24,away!$B$2:$E$405,3,FALSE)</f>
        <v>1.54</v>
      </c>
      <c r="J24">
        <f>VLOOKUP(B24,home!$B$2:$E$405,4,FALSE)</f>
        <v>0.98</v>
      </c>
      <c r="K24" s="3">
        <f t="shared" si="112"/>
        <v>1.7647384615384625</v>
      </c>
      <c r="L24" s="3">
        <f t="shared" si="113"/>
        <v>2.3218461538461566</v>
      </c>
      <c r="M24" s="5">
        <f t="shared" si="114"/>
        <v>1.6796502220934855E-2</v>
      </c>
      <c r="N24" s="5">
        <f t="shared" si="115"/>
        <v>2.964143348859994E-2</v>
      </c>
      <c r="O24" s="5">
        <f t="shared" si="116"/>
        <v>3.8998894079746015E-2</v>
      </c>
      <c r="P24" s="5">
        <f t="shared" si="117"/>
        <v>6.8822848339992429E-2</v>
      </c>
      <c r="Q24" s="5">
        <f t="shared" si="118"/>
        <v>2.6154688866233265E-2</v>
      </c>
      <c r="R24" s="5">
        <f t="shared" si="119"/>
        <v>4.5274716111655976E-2</v>
      </c>
      <c r="S24" s="5">
        <f t="shared" si="120"/>
        <v>7.0499565792424473E-2</v>
      </c>
      <c r="T24" s="5">
        <f t="shared" si="121"/>
        <v>6.0727163749106597E-2</v>
      </c>
      <c r="U24" s="5">
        <f t="shared" si="122"/>
        <v>7.9898032857474405E-2</v>
      </c>
      <c r="V24" s="5">
        <f t="shared" si="123"/>
        <v>3.2096503458122268E-2</v>
      </c>
      <c r="W24" s="5">
        <f t="shared" si="124"/>
        <v>1.5385395130604542E-2</v>
      </c>
      <c r="X24" s="5">
        <f t="shared" si="125"/>
        <v>3.5722520509397539E-2</v>
      </c>
      <c r="Y24" s="5">
        <f t="shared" si="126"/>
        <v>4.1471098425217574E-2</v>
      </c>
      <c r="Z24" s="5">
        <f t="shared" si="127"/>
        <v>3.5040308490108342E-2</v>
      </c>
      <c r="AA24" s="5">
        <f t="shared" si="128"/>
        <v>6.1836980096666917E-2</v>
      </c>
      <c r="AB24" s="5">
        <f t="shared" si="129"/>
        <v>5.4563048560988266E-2</v>
      </c>
      <c r="AC24" s="5">
        <f t="shared" si="130"/>
        <v>8.219616057134985E-3</v>
      </c>
      <c r="AD24" s="5">
        <f t="shared" si="131"/>
        <v>6.7877996332361065E-3</v>
      </c>
      <c r="AE24" s="5">
        <f t="shared" si="132"/>
        <v>1.5760226471507606E-2</v>
      </c>
      <c r="AF24" s="5">
        <f t="shared" si="133"/>
        <v>1.8296410608307164E-2</v>
      </c>
      <c r="AG24" s="5">
        <f t="shared" si="134"/>
        <v>1.4160483533362666E-2</v>
      </c>
      <c r="AH24" s="5">
        <f t="shared" si="135"/>
        <v>2.033955137433522E-2</v>
      </c>
      <c r="AI24" s="5">
        <f t="shared" si="136"/>
        <v>3.5893988600726852E-2</v>
      </c>
      <c r="AJ24" s="5">
        <f t="shared" si="137"/>
        <v>3.1671751110862914E-2</v>
      </c>
      <c r="AK24" s="5">
        <f t="shared" si="138"/>
        <v>1.8630785776537762E-2</v>
      </c>
      <c r="AL24" s="5">
        <f t="shared" si="139"/>
        <v>1.3471790301866368E-3</v>
      </c>
      <c r="AM24" s="5">
        <f t="shared" si="140"/>
        <v>2.3957382163976837E-3</v>
      </c>
      <c r="AN24" s="5">
        <f t="shared" si="141"/>
        <v>5.5625355633652134E-3</v>
      </c>
      <c r="AO24" s="5">
        <f t="shared" si="142"/>
        <v>6.4576759017159939E-3</v>
      </c>
      <c r="AP24" s="5">
        <f t="shared" si="143"/>
        <v>4.99790998506143E-3</v>
      </c>
      <c r="AQ24" s="5">
        <f t="shared" si="144"/>
        <v>2.9010945190210457E-3</v>
      </c>
      <c r="AR24" s="5">
        <f t="shared" si="145"/>
        <v>9.4450618258913131E-3</v>
      </c>
      <c r="AS24" s="5">
        <f t="shared" si="146"/>
        <v>1.6668063875759098E-2</v>
      </c>
      <c r="AT24" s="5">
        <f t="shared" si="147"/>
        <v>1.4707386700465969E-2</v>
      </c>
      <c r="AU24" s="5">
        <f t="shared" si="148"/>
        <v>8.6515636596771819E-3</v>
      </c>
      <c r="AV24" s="5">
        <f t="shared" si="149"/>
        <v>3.8169367856701972E-3</v>
      </c>
      <c r="AW24" s="5">
        <f t="shared" si="150"/>
        <v>1.5333334296131765E-4</v>
      </c>
      <c r="AX24" s="5">
        <f t="shared" si="151"/>
        <v>7.0464189570909163E-4</v>
      </c>
      <c r="AY24" s="5">
        <f t="shared" si="152"/>
        <v>1.6360700753910191E-3</v>
      </c>
      <c r="AZ24" s="5">
        <f t="shared" si="153"/>
        <v>1.8993515059847149E-3</v>
      </c>
      <c r="BA24" s="5">
        <f t="shared" si="154"/>
        <v>1.4700006629908384E-3</v>
      </c>
      <c r="BB24" s="5">
        <f t="shared" si="155"/>
        <v>8.5327884637914457E-4</v>
      </c>
      <c r="BC24" s="5">
        <f t="shared" si="156"/>
        <v>3.9623644152474071E-4</v>
      </c>
      <c r="BD24" s="5">
        <f t="shared" si="157"/>
        <v>3.6549967455474807E-3</v>
      </c>
      <c r="BE24" s="5">
        <f t="shared" si="158"/>
        <v>6.4501133336655478E-3</v>
      </c>
      <c r="BF24" s="5">
        <f t="shared" si="159"/>
        <v>5.691381540600832E-3</v>
      </c>
      <c r="BG24" s="5">
        <f t="shared" si="160"/>
        <v>3.3479333013294375E-3</v>
      </c>
      <c r="BH24" s="5">
        <f t="shared" si="161"/>
        <v>1.4770566658803752E-3</v>
      </c>
      <c r="BI24" s="5">
        <f t="shared" si="162"/>
        <v>5.213237416301725E-4</v>
      </c>
      <c r="BJ24" s="8">
        <f t="shared" si="163"/>
        <v>0.29338175402911387</v>
      </c>
      <c r="BK24" s="8">
        <f t="shared" si="164"/>
        <v>0.19941828497418665</v>
      </c>
      <c r="BL24" s="8">
        <f t="shared" si="165"/>
        <v>0.46153956674511193</v>
      </c>
      <c r="BM24" s="8">
        <f t="shared" si="166"/>
        <v>0.76220809439892878</v>
      </c>
      <c r="BN24" s="8">
        <f t="shared" si="167"/>
        <v>0.22568908310716246</v>
      </c>
    </row>
    <row r="25" spans="1:66" x14ac:dyDescent="0.25">
      <c r="A25" t="s">
        <v>10</v>
      </c>
      <c r="B25" t="s">
        <v>225</v>
      </c>
      <c r="C25" t="s">
        <v>219</v>
      </c>
      <c r="D25" t="s">
        <v>456</v>
      </c>
      <c r="E25">
        <f>VLOOKUP(A25,home!$A$2:$E$405,3,FALSE)</f>
        <v>1.5192307692307701</v>
      </c>
      <c r="F25">
        <f>VLOOKUP(B25,home!$B$2:$E$405,3,FALSE)</f>
        <v>0.66</v>
      </c>
      <c r="G25">
        <f>VLOOKUP(C25,away!$B$2:$E$405,4,FALSE)</f>
        <v>0.99</v>
      </c>
      <c r="H25">
        <f>VLOOKUP(A25,away!$A$2:$E$405,3,FALSE)</f>
        <v>1.5384615384615401</v>
      </c>
      <c r="I25">
        <f>VLOOKUP(C25,away!$B$2:$E$405,3,FALSE)</f>
        <v>0.33</v>
      </c>
      <c r="J25">
        <f>VLOOKUP(B25,home!$B$2:$E$405,4,FALSE)</f>
        <v>1.3</v>
      </c>
      <c r="K25" s="3">
        <f t="shared" si="112"/>
        <v>0.99266538461538512</v>
      </c>
      <c r="L25" s="3">
        <f t="shared" si="113"/>
        <v>0.6600000000000007</v>
      </c>
      <c r="M25" s="5">
        <f t="shared" si="114"/>
        <v>0.1915387033309327</v>
      </c>
      <c r="N25" s="5">
        <f t="shared" si="115"/>
        <v>0.19013384061073246</v>
      </c>
      <c r="O25" s="5">
        <f t="shared" si="116"/>
        <v>0.12641554419841575</v>
      </c>
      <c r="P25" s="5">
        <f t="shared" si="117"/>
        <v>0.12548833480308358</v>
      </c>
      <c r="Q25" s="5">
        <f t="shared" si="118"/>
        <v>9.4369641009126523E-2</v>
      </c>
      <c r="R25" s="5">
        <f t="shared" si="119"/>
        <v>4.1717129585477228E-2</v>
      </c>
      <c r="S25" s="5">
        <f t="shared" si="120"/>
        <v>2.0553707811787798E-2</v>
      </c>
      <c r="T25" s="5">
        <f t="shared" si="121"/>
        <v>6.228396306602358E-2</v>
      </c>
      <c r="U25" s="5">
        <f t="shared" si="122"/>
        <v>4.141115048501761E-2</v>
      </c>
      <c r="V25" s="5">
        <f t="shared" si="123"/>
        <v>1.4962166464857778E-3</v>
      </c>
      <c r="W25" s="5">
        <f t="shared" si="124"/>
        <v>3.1225825329446805E-2</v>
      </c>
      <c r="X25" s="5">
        <f t="shared" si="125"/>
        <v>2.0609044717434917E-2</v>
      </c>
      <c r="Y25" s="5">
        <f t="shared" si="126"/>
        <v>6.8009847567535274E-3</v>
      </c>
      <c r="Z25" s="5">
        <f t="shared" si="127"/>
        <v>9.1777685088050009E-3</v>
      </c>
      <c r="AA25" s="5">
        <f t="shared" si="128"/>
        <v>9.1104531067038846E-3</v>
      </c>
      <c r="AB25" s="5">
        <f t="shared" si="129"/>
        <v>4.5218157185933205E-3</v>
      </c>
      <c r="AC25" s="5">
        <f t="shared" si="130"/>
        <v>6.126625200513458E-5</v>
      </c>
      <c r="AD25" s="5">
        <f t="shared" si="131"/>
        <v>7.7491989776470351E-3</v>
      </c>
      <c r="AE25" s="5">
        <f t="shared" si="132"/>
        <v>5.1144713252470496E-3</v>
      </c>
      <c r="AF25" s="5">
        <f t="shared" si="133"/>
        <v>1.6877755373315277E-3</v>
      </c>
      <c r="AG25" s="5">
        <f t="shared" si="134"/>
        <v>3.7131061821293648E-4</v>
      </c>
      <c r="AH25" s="5">
        <f t="shared" si="135"/>
        <v>1.5143318039528265E-3</v>
      </c>
      <c r="AI25" s="5">
        <f t="shared" si="136"/>
        <v>1.5032247626061424E-3</v>
      </c>
      <c r="AJ25" s="5">
        <f t="shared" si="137"/>
        <v>7.4609959356789857E-4</v>
      </c>
      <c r="AK25" s="5">
        <f t="shared" si="138"/>
        <v>2.4687574667015357E-4</v>
      </c>
      <c r="AL25" s="5">
        <f t="shared" si="139"/>
        <v>1.6055658329203715E-6</v>
      </c>
      <c r="AM25" s="5">
        <f t="shared" si="140"/>
        <v>1.5384723167214292E-3</v>
      </c>
      <c r="AN25" s="5">
        <f t="shared" si="141"/>
        <v>1.0153917290361444E-3</v>
      </c>
      <c r="AO25" s="5">
        <f t="shared" si="142"/>
        <v>3.3507927058192797E-4</v>
      </c>
      <c r="AP25" s="5">
        <f t="shared" si="143"/>
        <v>7.3717439528024232E-5</v>
      </c>
      <c r="AQ25" s="5">
        <f t="shared" si="144"/>
        <v>1.2163377522124009E-5</v>
      </c>
      <c r="AR25" s="5">
        <f t="shared" si="145"/>
        <v>1.9989179812177337E-4</v>
      </c>
      <c r="AS25" s="5">
        <f t="shared" si="146"/>
        <v>1.9842566866401105E-4</v>
      </c>
      <c r="AT25" s="5">
        <f t="shared" si="147"/>
        <v>9.8485146350962751E-5</v>
      </c>
      <c r="AU25" s="5">
        <f t="shared" si="148"/>
        <v>3.2587598560460316E-5</v>
      </c>
      <c r="AV25" s="5">
        <f t="shared" si="149"/>
        <v>8.0871452646777762E-6</v>
      </c>
      <c r="AW25" s="5">
        <f t="shared" si="150"/>
        <v>2.9219476459455745E-8</v>
      </c>
      <c r="AX25" s="5">
        <f t="shared" si="151"/>
        <v>2.5453136899973328E-4</v>
      </c>
      <c r="AY25" s="5">
        <f t="shared" si="152"/>
        <v>1.6799070353982416E-4</v>
      </c>
      <c r="AZ25" s="5">
        <f t="shared" si="153"/>
        <v>5.5436932168142015E-5</v>
      </c>
      <c r="BA25" s="5">
        <f t="shared" si="154"/>
        <v>1.2196125076991258E-5</v>
      </c>
      <c r="BB25" s="5">
        <f t="shared" si="155"/>
        <v>2.0123606377035594E-6</v>
      </c>
      <c r="BC25" s="5">
        <f t="shared" si="156"/>
        <v>2.6563160417687019E-7</v>
      </c>
      <c r="BD25" s="5">
        <f t="shared" si="157"/>
        <v>2.1988097793395086E-5</v>
      </c>
      <c r="BE25" s="5">
        <f t="shared" si="158"/>
        <v>2.1826823553041234E-5</v>
      </c>
      <c r="BF25" s="5">
        <f t="shared" si="159"/>
        <v>1.083336609860591E-5</v>
      </c>
      <c r="BG25" s="5">
        <f t="shared" si="160"/>
        <v>3.5846358416506372E-6</v>
      </c>
      <c r="BH25" s="5">
        <f t="shared" si="161"/>
        <v>8.89585979114556E-7</v>
      </c>
      <c r="BI25" s="5">
        <f t="shared" si="162"/>
        <v>1.7661224162124098E-7</v>
      </c>
      <c r="BJ25" s="8">
        <f t="shared" si="163"/>
        <v>0.42381331320337245</v>
      </c>
      <c r="BK25" s="8">
        <f t="shared" si="164"/>
        <v>0.33930782511366775</v>
      </c>
      <c r="BL25" s="8">
        <f t="shared" si="165"/>
        <v>0.22778340147947407</v>
      </c>
      <c r="BM25" s="8">
        <f t="shared" si="166"/>
        <v>0.23025115328348783</v>
      </c>
      <c r="BN25" s="8">
        <f t="shared" si="167"/>
        <v>0.76966319353776813</v>
      </c>
    </row>
    <row r="26" spans="1:66" x14ac:dyDescent="0.25">
      <c r="A26" t="s">
        <v>16</v>
      </c>
      <c r="B26" t="s">
        <v>56</v>
      </c>
      <c r="C26" t="s">
        <v>57</v>
      </c>
      <c r="D26" t="s">
        <v>456</v>
      </c>
      <c r="E26">
        <f>VLOOKUP(A26,home!$A$2:$E$405,3,FALSE)</f>
        <v>1.51111111111111</v>
      </c>
      <c r="F26">
        <f>VLOOKUP(B26,home!$B$2:$E$405,3,FALSE)</f>
        <v>0.88</v>
      </c>
      <c r="G26">
        <f>VLOOKUP(C26,away!$B$2:$E$405,4,FALSE)</f>
        <v>0.88</v>
      </c>
      <c r="H26">
        <f>VLOOKUP(A26,away!$A$2:$E$405,3,FALSE)</f>
        <v>1.24444444444444</v>
      </c>
      <c r="I26">
        <f>VLOOKUP(C26,away!$B$2:$E$405,3,FALSE)</f>
        <v>0.22</v>
      </c>
      <c r="J26">
        <f>VLOOKUP(B26,home!$B$2:$E$405,4,FALSE)</f>
        <v>0.27</v>
      </c>
      <c r="K26" s="3">
        <f t="shared" si="112"/>
        <v>1.1702044444444437</v>
      </c>
      <c r="L26" s="3">
        <f t="shared" si="113"/>
        <v>7.3919999999999736E-2</v>
      </c>
      <c r="M26" s="5">
        <f t="shared" si="114"/>
        <v>0.28819312679216874</v>
      </c>
      <c r="N26" s="5">
        <f t="shared" si="115"/>
        <v>0.33724487783053697</v>
      </c>
      <c r="O26" s="5">
        <f t="shared" si="116"/>
        <v>2.130323593247704E-2</v>
      </c>
      <c r="P26" s="5">
        <f t="shared" si="117"/>
        <v>2.4929141369233205E-2</v>
      </c>
      <c r="Q26" s="5">
        <f t="shared" si="118"/>
        <v>0.1973227274517089</v>
      </c>
      <c r="R26" s="5">
        <f t="shared" si="119"/>
        <v>7.8736760006434833E-4</v>
      </c>
      <c r="S26" s="5">
        <f t="shared" si="120"/>
        <v>5.3910210864898864E-4</v>
      </c>
      <c r="T26" s="5">
        <f t="shared" si="121"/>
        <v>1.4586096013230269E-2</v>
      </c>
      <c r="U26" s="5">
        <f t="shared" si="122"/>
        <v>9.2138106500685567E-4</v>
      </c>
      <c r="V26" s="5">
        <f t="shared" si="123"/>
        <v>5.1814608675607501E-6</v>
      </c>
      <c r="W26" s="5">
        <f t="shared" si="124"/>
        <v>7.6969310884629813E-2</v>
      </c>
      <c r="X26" s="5">
        <f t="shared" si="125"/>
        <v>5.6895714605918156E-3</v>
      </c>
      <c r="Y26" s="5">
        <f t="shared" si="126"/>
        <v>2.102865611834727E-4</v>
      </c>
      <c r="Z26" s="5">
        <f t="shared" si="127"/>
        <v>1.940073766558548E-5</v>
      </c>
      <c r="AA26" s="5">
        <f t="shared" si="128"/>
        <v>2.2702829441768849E-5</v>
      </c>
      <c r="AB26" s="5">
        <f t="shared" si="129"/>
        <v>1.3283475957111037E-5</v>
      </c>
      <c r="AC26" s="5">
        <f t="shared" si="130"/>
        <v>2.801276263601751E-8</v>
      </c>
      <c r="AD26" s="5">
        <f t="shared" si="131"/>
        <v>2.251745742075496E-2</v>
      </c>
      <c r="AE26" s="5">
        <f t="shared" si="132"/>
        <v>1.6644904525422008E-3</v>
      </c>
      <c r="AF26" s="5">
        <f t="shared" si="133"/>
        <v>6.1519567125959508E-5</v>
      </c>
      <c r="AG26" s="5">
        <f t="shared" si="134"/>
        <v>1.5158421339836371E-6</v>
      </c>
      <c r="AH26" s="5">
        <f t="shared" si="135"/>
        <v>3.5852563206001827E-7</v>
      </c>
      <c r="AI26" s="5">
        <f t="shared" si="136"/>
        <v>4.1954828808388676E-7</v>
      </c>
      <c r="AJ26" s="5">
        <f t="shared" si="137"/>
        <v>2.4547863568741104E-7</v>
      </c>
      <c r="AK26" s="5">
        <f t="shared" si="138"/>
        <v>9.5753396832522298E-8</v>
      </c>
      <c r="AL26" s="5">
        <f t="shared" si="139"/>
        <v>9.6925853530109978E-11</v>
      </c>
      <c r="AM26" s="5">
        <f t="shared" si="140"/>
        <v>5.2700057502711936E-3</v>
      </c>
      <c r="AN26" s="5">
        <f t="shared" si="141"/>
        <v>3.8955882506004521E-4</v>
      </c>
      <c r="AO26" s="5">
        <f t="shared" si="142"/>
        <v>1.4398094174219216E-5</v>
      </c>
      <c r="AP26" s="5">
        <f t="shared" si="143"/>
        <v>3.5476904045276029E-7</v>
      </c>
      <c r="AQ26" s="5">
        <f t="shared" si="144"/>
        <v>6.556131867566986E-9</v>
      </c>
      <c r="AR26" s="5">
        <f t="shared" si="145"/>
        <v>5.3004429443752918E-9</v>
      </c>
      <c r="AS26" s="5">
        <f t="shared" si="146"/>
        <v>6.2026018910321601E-9</v>
      </c>
      <c r="AT26" s="5">
        <f t="shared" si="147"/>
        <v>3.6291561500026721E-9</v>
      </c>
      <c r="AU26" s="5">
        <f t="shared" si="148"/>
        <v>1.4156182187720047E-9</v>
      </c>
      <c r="AV26" s="5">
        <f t="shared" si="149"/>
        <v>4.1414068281088138E-10</v>
      </c>
      <c r="AW26" s="5">
        <f t="shared" si="150"/>
        <v>2.328953592760778E-13</v>
      </c>
      <c r="AX26" s="5">
        <f t="shared" si="151"/>
        <v>1.0278306918691876E-3</v>
      </c>
      <c r="AY26" s="5">
        <f t="shared" si="152"/>
        <v>7.5977244742970066E-5</v>
      </c>
      <c r="AZ26" s="5">
        <f t="shared" si="153"/>
        <v>2.8081189657001629E-6</v>
      </c>
      <c r="BA26" s="5">
        <f t="shared" si="154"/>
        <v>6.9192051314851783E-8</v>
      </c>
      <c r="BB26" s="5">
        <f t="shared" si="155"/>
        <v>1.2786691082984562E-9</v>
      </c>
      <c r="BC26" s="5">
        <f t="shared" si="156"/>
        <v>1.8903844097084311E-11</v>
      </c>
      <c r="BD26" s="5">
        <f t="shared" si="157"/>
        <v>6.5301457074703345E-11</v>
      </c>
      <c r="BE26" s="5">
        <f t="shared" si="158"/>
        <v>7.6416055297515912E-11</v>
      </c>
      <c r="BF26" s="5">
        <f t="shared" si="159"/>
        <v>4.4711203768032743E-11</v>
      </c>
      <c r="BG26" s="5">
        <f t="shared" si="160"/>
        <v>1.744041645527103E-11</v>
      </c>
      <c r="BH26" s="5">
        <f t="shared" si="161"/>
        <v>5.1022132122300392E-12</v>
      </c>
      <c r="BI26" s="5">
        <f t="shared" si="162"/>
        <v>1.1941265154909503E-12</v>
      </c>
      <c r="BJ26" s="8">
        <f t="shared" si="163"/>
        <v>0.66304886402431829</v>
      </c>
      <c r="BK26" s="8">
        <f t="shared" si="164"/>
        <v>0.31374255708534993</v>
      </c>
      <c r="BL26" s="8">
        <f t="shared" si="165"/>
        <v>2.3049107381025152E-2</v>
      </c>
      <c r="BM26" s="8">
        <f t="shared" si="166"/>
        <v>0.13000347500765966</v>
      </c>
      <c r="BN26" s="8">
        <f t="shared" si="167"/>
        <v>0.86978047697618921</v>
      </c>
    </row>
    <row r="27" spans="1:66" x14ac:dyDescent="0.25">
      <c r="A27" t="s">
        <v>16</v>
      </c>
      <c r="B27" t="s">
        <v>236</v>
      </c>
      <c r="C27" t="s">
        <v>58</v>
      </c>
      <c r="D27" t="s">
        <v>456</v>
      </c>
      <c r="E27">
        <f>VLOOKUP(A27,home!$A$2:$E$405,3,FALSE)</f>
        <v>1.51111111111111</v>
      </c>
      <c r="F27">
        <f>VLOOKUP(B27,home!$B$2:$E$405,3,FALSE)</f>
        <v>0</v>
      </c>
      <c r="G27">
        <f>VLOOKUP(C27,away!$B$2:$E$405,4,FALSE)</f>
        <v>1.1000000000000001</v>
      </c>
      <c r="H27">
        <f>VLOOKUP(A27,away!$A$2:$E$405,3,FALSE)</f>
        <v>1.24444444444444</v>
      </c>
      <c r="I27">
        <f>VLOOKUP(C27,away!$B$2:$E$405,3,FALSE)</f>
        <v>0.66</v>
      </c>
      <c r="J27">
        <f>VLOOKUP(B27,home!$B$2:$E$405,4,FALSE)</f>
        <v>1.07</v>
      </c>
      <c r="K27" s="3">
        <f t="shared" si="112"/>
        <v>0</v>
      </c>
      <c r="L27" s="3">
        <f t="shared" si="113"/>
        <v>0.87882666666666365</v>
      </c>
      <c r="M27" s="5">
        <f t="shared" si="114"/>
        <v>0.41526987592777936</v>
      </c>
      <c r="N27" s="5">
        <f t="shared" si="115"/>
        <v>0</v>
      </c>
      <c r="O27" s="5">
        <f t="shared" si="116"/>
        <v>0.36495024082868932</v>
      </c>
      <c r="P27" s="5">
        <f t="shared" si="117"/>
        <v>0</v>
      </c>
      <c r="Q27" s="5">
        <f t="shared" si="118"/>
        <v>0</v>
      </c>
      <c r="R27" s="5">
        <f t="shared" si="119"/>
        <v>0.16036400182333657</v>
      </c>
      <c r="S27" s="5">
        <f t="shared" si="120"/>
        <v>0</v>
      </c>
      <c r="T27" s="5">
        <f t="shared" si="121"/>
        <v>0</v>
      </c>
      <c r="U27" s="5">
        <f t="shared" si="122"/>
        <v>0</v>
      </c>
      <c r="V27" s="5">
        <f t="shared" si="123"/>
        <v>0</v>
      </c>
      <c r="W27" s="5">
        <f t="shared" si="124"/>
        <v>0</v>
      </c>
      <c r="X27" s="5">
        <f t="shared" si="125"/>
        <v>0</v>
      </c>
      <c r="Y27" s="5">
        <f t="shared" si="126"/>
        <v>0</v>
      </c>
      <c r="Z27" s="5">
        <f t="shared" si="127"/>
        <v>4.6977387058576549E-2</v>
      </c>
      <c r="AA27" s="5">
        <f t="shared" si="128"/>
        <v>0</v>
      </c>
      <c r="AB27" s="5">
        <f t="shared" si="129"/>
        <v>0</v>
      </c>
      <c r="AC27" s="5">
        <f t="shared" si="130"/>
        <v>0</v>
      </c>
      <c r="AD27" s="5">
        <f t="shared" si="131"/>
        <v>0</v>
      </c>
      <c r="AE27" s="5">
        <f t="shared" si="132"/>
        <v>0</v>
      </c>
      <c r="AF27" s="5">
        <f t="shared" si="133"/>
        <v>0</v>
      </c>
      <c r="AG27" s="5">
        <f t="shared" si="134"/>
        <v>0</v>
      </c>
      <c r="AH27" s="5">
        <f t="shared" si="135"/>
        <v>1.0321245119349624E-2</v>
      </c>
      <c r="AI27" s="5">
        <f t="shared" si="136"/>
        <v>0</v>
      </c>
      <c r="AJ27" s="5">
        <f t="shared" si="137"/>
        <v>0</v>
      </c>
      <c r="AK27" s="5">
        <f t="shared" si="138"/>
        <v>0</v>
      </c>
      <c r="AL27" s="5">
        <f t="shared" si="139"/>
        <v>0</v>
      </c>
      <c r="AM27" s="5">
        <f t="shared" si="140"/>
        <v>0</v>
      </c>
      <c r="AN27" s="5">
        <f t="shared" si="141"/>
        <v>0</v>
      </c>
      <c r="AO27" s="5">
        <f t="shared" si="142"/>
        <v>0</v>
      </c>
      <c r="AP27" s="5">
        <f t="shared" si="143"/>
        <v>0</v>
      </c>
      <c r="AQ27" s="5">
        <f t="shared" si="144"/>
        <v>0</v>
      </c>
      <c r="AR27" s="5">
        <f t="shared" si="145"/>
        <v>1.8141170888175207E-3</v>
      </c>
      <c r="AS27" s="5">
        <f t="shared" si="146"/>
        <v>0</v>
      </c>
      <c r="AT27" s="5">
        <f t="shared" si="147"/>
        <v>0</v>
      </c>
      <c r="AU27" s="5">
        <f t="shared" si="148"/>
        <v>0</v>
      </c>
      <c r="AV27" s="5">
        <f t="shared" si="149"/>
        <v>0</v>
      </c>
      <c r="AW27" s="5">
        <f t="shared" si="150"/>
        <v>0</v>
      </c>
      <c r="AX27" s="5">
        <f t="shared" si="151"/>
        <v>0</v>
      </c>
      <c r="AY27" s="5">
        <f t="shared" si="152"/>
        <v>0</v>
      </c>
      <c r="AZ27" s="5">
        <f t="shared" si="153"/>
        <v>0</v>
      </c>
      <c r="BA27" s="5">
        <f t="shared" si="154"/>
        <v>0</v>
      </c>
      <c r="BB27" s="5">
        <f t="shared" si="155"/>
        <v>0</v>
      </c>
      <c r="BC27" s="5">
        <f t="shared" si="156"/>
        <v>0</v>
      </c>
      <c r="BD27" s="5">
        <f t="shared" si="157"/>
        <v>2.657157456847554E-4</v>
      </c>
      <c r="BE27" s="5">
        <f t="shared" si="158"/>
        <v>0</v>
      </c>
      <c r="BF27" s="5">
        <f t="shared" si="159"/>
        <v>0</v>
      </c>
      <c r="BG27" s="5">
        <f t="shared" si="160"/>
        <v>0</v>
      </c>
      <c r="BH27" s="5">
        <f t="shared" si="161"/>
        <v>0</v>
      </c>
      <c r="BI27" s="5">
        <f t="shared" si="162"/>
        <v>0</v>
      </c>
      <c r="BJ27" s="8">
        <f t="shared" si="163"/>
        <v>0</v>
      </c>
      <c r="BK27" s="8">
        <f t="shared" si="164"/>
        <v>0.41526987592777936</v>
      </c>
      <c r="BL27" s="8">
        <f t="shared" si="165"/>
        <v>0.53771532060587779</v>
      </c>
      <c r="BM27" s="8">
        <f t="shared" si="166"/>
        <v>5.9378465012428452E-2</v>
      </c>
      <c r="BN27" s="8">
        <f t="shared" si="167"/>
        <v>0.94058411857980517</v>
      </c>
    </row>
    <row r="28" spans="1:66" x14ac:dyDescent="0.25">
      <c r="A28" t="s">
        <v>16</v>
      </c>
      <c r="B28" t="s">
        <v>60</v>
      </c>
      <c r="C28" t="s">
        <v>233</v>
      </c>
      <c r="D28" t="s">
        <v>457</v>
      </c>
      <c r="E28">
        <f>VLOOKUP(A28,home!$A$2:$E$405,3,FALSE)</f>
        <v>1.51111111111111</v>
      </c>
      <c r="F28">
        <f>VLOOKUP(B28,home!$B$2:$E$405,3,FALSE)</f>
        <v>1.76</v>
      </c>
      <c r="G28">
        <f>VLOOKUP(C28,away!$B$2:$E$405,4,FALSE)</f>
        <v>1.65</v>
      </c>
      <c r="H28">
        <f>VLOOKUP(A28,away!$A$2:$E$405,3,FALSE)</f>
        <v>1.24444444444444</v>
      </c>
      <c r="I28">
        <f>VLOOKUP(C28,away!$B$2:$E$405,3,FALSE)</f>
        <v>0.66</v>
      </c>
      <c r="J28">
        <f>VLOOKUP(B28,home!$B$2:$E$405,4,FALSE)</f>
        <v>0.54</v>
      </c>
      <c r="K28" s="3">
        <f t="shared" si="112"/>
        <v>4.388266666666663</v>
      </c>
      <c r="L28" s="3">
        <f t="shared" si="113"/>
        <v>0.44351999999999847</v>
      </c>
      <c r="M28" s="5">
        <f t="shared" si="114"/>
        <v>7.9722647542366156E-3</v>
      </c>
      <c r="N28" s="5">
        <f t="shared" si="115"/>
        <v>3.4984423678858033E-2</v>
      </c>
      <c r="O28" s="5">
        <f t="shared" si="116"/>
        <v>3.5358588637990113E-3</v>
      </c>
      <c r="P28" s="5">
        <f t="shared" si="117"/>
        <v>1.5516291590047061E-2</v>
      </c>
      <c r="Q28" s="5">
        <f t="shared" si="118"/>
        <v>7.6760490141238327E-2</v>
      </c>
      <c r="R28" s="5">
        <f t="shared" si="119"/>
        <v>7.8411206163606594E-4</v>
      </c>
      <c r="S28" s="5">
        <f t="shared" si="120"/>
        <v>7.5497776393910893E-3</v>
      </c>
      <c r="T28" s="5">
        <f t="shared" si="121"/>
        <v>3.4044812587441901E-2</v>
      </c>
      <c r="U28" s="5">
        <f t="shared" si="122"/>
        <v>3.4408928230088239E-3</v>
      </c>
      <c r="V28" s="5">
        <f t="shared" si="123"/>
        <v>1.6326679627441634E-3</v>
      </c>
      <c r="W28" s="5">
        <f t="shared" si="124"/>
        <v>0.11228183340126373</v>
      </c>
      <c r="X28" s="5">
        <f t="shared" si="125"/>
        <v>4.9799238750128316E-2</v>
      </c>
      <c r="Y28" s="5">
        <f t="shared" si="126"/>
        <v>1.1043479185228416E-2</v>
      </c>
      <c r="Z28" s="5">
        <f t="shared" si="127"/>
        <v>1.1592312719227559E-4</v>
      </c>
      <c r="AA28" s="5">
        <f t="shared" si="128"/>
        <v>5.0870159495362279E-4</v>
      </c>
      <c r="AB28" s="5">
        <f t="shared" si="129"/>
        <v>1.1161591262075748E-3</v>
      </c>
      <c r="AC28" s="5">
        <f t="shared" si="130"/>
        <v>1.9860222409043269E-4</v>
      </c>
      <c r="AD28" s="5">
        <f t="shared" si="131"/>
        <v>0.12318065669674629</v>
      </c>
      <c r="AE28" s="5">
        <f t="shared" si="132"/>
        <v>5.4633084858140724E-2</v>
      </c>
      <c r="AF28" s="5">
        <f t="shared" si="133"/>
        <v>1.2115432898141243E-2</v>
      </c>
      <c r="AG28" s="5">
        <f t="shared" si="134"/>
        <v>1.7911455996611953E-3</v>
      </c>
      <c r="AH28" s="5">
        <f t="shared" si="135"/>
        <v>1.2853556343079475E-5</v>
      </c>
      <c r="AI28" s="5">
        <f t="shared" si="136"/>
        <v>5.6404832848457508E-5</v>
      </c>
      <c r="AJ28" s="5">
        <f t="shared" si="137"/>
        <v>1.237597239138955E-4</v>
      </c>
      <c r="AK28" s="5">
        <f t="shared" si="138"/>
        <v>1.8103022370907226E-4</v>
      </c>
      <c r="AL28" s="5">
        <f t="shared" si="139"/>
        <v>1.5461453498675729E-5</v>
      </c>
      <c r="AM28" s="5">
        <f t="shared" si="140"/>
        <v>0.10810991395208824</v>
      </c>
      <c r="AN28" s="5">
        <f t="shared" si="141"/>
        <v>4.7948909036030003E-2</v>
      </c>
      <c r="AO28" s="5">
        <f t="shared" si="142"/>
        <v>1.0633150067829977E-2</v>
      </c>
      <c r="AP28" s="5">
        <f t="shared" si="143"/>
        <v>1.5720049060279782E-3</v>
      </c>
      <c r="AQ28" s="5">
        <f t="shared" si="144"/>
        <v>1.7430390398038165E-4</v>
      </c>
      <c r="AR28" s="5">
        <f t="shared" si="145"/>
        <v>1.1401618618565184E-6</v>
      </c>
      <c r="AS28" s="5">
        <f t="shared" si="146"/>
        <v>5.0033342929895601E-6</v>
      </c>
      <c r="AT28" s="5">
        <f t="shared" si="147"/>
        <v>1.0977982550058152E-5</v>
      </c>
      <c r="AU28" s="5">
        <f t="shared" si="148"/>
        <v>1.6058104963889496E-5</v>
      </c>
      <c r="AV28" s="5">
        <f t="shared" si="149"/>
        <v>1.7616811685717688E-5</v>
      </c>
      <c r="AW28" s="5">
        <f t="shared" si="150"/>
        <v>8.3589944599952621E-7</v>
      </c>
      <c r="AX28" s="5">
        <f t="shared" si="151"/>
        <v>7.9069188622025013E-2</v>
      </c>
      <c r="AY28" s="5">
        <f t="shared" si="152"/>
        <v>3.5068766537640406E-2</v>
      </c>
      <c r="AZ28" s="5">
        <f t="shared" si="153"/>
        <v>7.7768496673871089E-3</v>
      </c>
      <c r="BA28" s="5">
        <f t="shared" si="154"/>
        <v>1.1497294548265063E-3</v>
      </c>
      <c r="BB28" s="5">
        <f t="shared" si="155"/>
        <v>1.2748200195116259E-4</v>
      </c>
      <c r="BC28" s="5">
        <f t="shared" si="156"/>
        <v>1.1308163501075894E-5</v>
      </c>
      <c r="BD28" s="5">
        <f t="shared" si="157"/>
        <v>8.4280764828433457E-8</v>
      </c>
      <c r="BE28" s="5">
        <f t="shared" si="158"/>
        <v>3.698464709377866E-7</v>
      </c>
      <c r="BF28" s="5">
        <f t="shared" si="159"/>
        <v>8.1149247010029493E-7</v>
      </c>
      <c r="BG28" s="5">
        <f t="shared" si="160"/>
        <v>1.1870151189307063E-6</v>
      </c>
      <c r="BH28" s="5">
        <f t="shared" si="161"/>
        <v>1.3022347198082457E-6</v>
      </c>
      <c r="BI28" s="5">
        <f t="shared" si="162"/>
        <v>1.1429106426221048E-6</v>
      </c>
      <c r="BJ28" s="8">
        <f t="shared" si="163"/>
        <v>0.802276204110136</v>
      </c>
      <c r="BK28" s="8">
        <f t="shared" si="164"/>
        <v>6.795383216164845E-2</v>
      </c>
      <c r="BL28" s="8">
        <f t="shared" si="165"/>
        <v>9.8154669819613422E-3</v>
      </c>
      <c r="BM28" s="8">
        <f t="shared" si="166"/>
        <v>0.70554005465292835</v>
      </c>
      <c r="BN28" s="8">
        <f t="shared" si="167"/>
        <v>0.13955344108981513</v>
      </c>
    </row>
    <row r="29" spans="1:66" s="15" customFormat="1" x14ac:dyDescent="0.25">
      <c r="A29" s="15" t="s">
        <v>143</v>
      </c>
      <c r="B29" s="15" t="s">
        <v>329</v>
      </c>
      <c r="C29" s="15" t="s">
        <v>147</v>
      </c>
      <c r="D29" s="19" t="s">
        <v>458</v>
      </c>
      <c r="E29" s="15">
        <f>VLOOKUP(A29,home!$A$2:$E$405,3,FALSE)</f>
        <v>0.98305084745762705</v>
      </c>
      <c r="F29" s="15">
        <f>VLOOKUP(B29,home!$B$2:$E$405,3,FALSE)</f>
        <v>1.36</v>
      </c>
      <c r="G29" s="15">
        <f>VLOOKUP(C29,away!$B$2:$E$405,4,FALSE)</f>
        <v>0.68</v>
      </c>
      <c r="H29" s="15">
        <f>VLOOKUP(A29,away!$A$2:$E$405,3,FALSE)</f>
        <v>1.15254237288136</v>
      </c>
      <c r="I29" s="15">
        <f>VLOOKUP(C29,away!$B$2:$E$405,3,FALSE)</f>
        <v>1.7</v>
      </c>
      <c r="J29" s="15">
        <f>VLOOKUP(B29,home!$B$2:$E$405,4,FALSE)</f>
        <v>2.31</v>
      </c>
      <c r="K29" s="20">
        <f t="shared" si="112"/>
        <v>0.90912542372881366</v>
      </c>
      <c r="L29" s="20">
        <f t="shared" si="113"/>
        <v>4.5260338983051005</v>
      </c>
      <c r="M29" s="21">
        <f t="shared" si="114"/>
        <v>4.3605402356673368E-3</v>
      </c>
      <c r="N29" s="21">
        <f t="shared" si="115"/>
        <v>3.9642779894376087E-3</v>
      </c>
      <c r="O29" s="21">
        <f t="shared" si="116"/>
        <v>1.9735952921553682E-2</v>
      </c>
      <c r="P29" s="21">
        <f t="shared" si="117"/>
        <v>1.7942456562499407E-2</v>
      </c>
      <c r="Q29" s="21">
        <f t="shared" si="118"/>
        <v>1.8020129534631378E-3</v>
      </c>
      <c r="R29" s="21">
        <f t="shared" si="119"/>
        <v>4.4662795969152777E-2</v>
      </c>
      <c r="S29" s="21">
        <f t="shared" si="120"/>
        <v>1.845710222232989E-2</v>
      </c>
      <c r="T29" s="21">
        <f t="shared" si="121"/>
        <v>8.1559717125590531E-3</v>
      </c>
      <c r="U29" s="21">
        <f t="shared" si="122"/>
        <v>4.0604083310369569E-2</v>
      </c>
      <c r="V29" s="21">
        <f t="shared" si="123"/>
        <v>8.4384486782667807E-3</v>
      </c>
      <c r="W29" s="21">
        <f t="shared" si="124"/>
        <v>5.4608526329399541E-4</v>
      </c>
      <c r="X29" s="21">
        <f t="shared" si="125"/>
        <v>2.4716004130334894E-3</v>
      </c>
      <c r="Y29" s="21">
        <f t="shared" si="126"/>
        <v>5.5932736262272308E-3</v>
      </c>
      <c r="Z29" s="21">
        <f t="shared" si="127"/>
        <v>6.7381776183156633E-2</v>
      </c>
      <c r="AA29" s="21">
        <f t="shared" si="128"/>
        <v>6.1258485824112363E-2</v>
      </c>
      <c r="AB29" s="21">
        <f t="shared" si="129"/>
        <v>2.7845823440915837E-2</v>
      </c>
      <c r="AC29" s="21">
        <f t="shared" si="130"/>
        <v>2.1701224315373011E-3</v>
      </c>
      <c r="AD29" s="21">
        <f t="shared" si="131"/>
        <v>1.2411499909605357E-4</v>
      </c>
      <c r="AE29" s="21">
        <f t="shared" si="132"/>
        <v>5.6174869319684535E-4</v>
      </c>
      <c r="AF29" s="21">
        <f t="shared" si="133"/>
        <v>1.2712468138687571E-3</v>
      </c>
      <c r="AG29" s="21">
        <f t="shared" si="134"/>
        <v>1.9179020575607834E-3</v>
      </c>
      <c r="AH29" s="21">
        <f t="shared" si="135"/>
        <v>7.6243050783243546E-2</v>
      </c>
      <c r="AI29" s="21">
        <f t="shared" si="136"/>
        <v>6.931449584969375E-2</v>
      </c>
      <c r="AJ29" s="21">
        <f t="shared" si="137"/>
        <v>3.1507785204950962E-2</v>
      </c>
      <c r="AK29" s="21">
        <f t="shared" si="138"/>
        <v>9.5481761917358306E-3</v>
      </c>
      <c r="AL29" s="21">
        <f t="shared" si="139"/>
        <v>3.571789306716915E-4</v>
      </c>
      <c r="AM29" s="21">
        <f t="shared" si="140"/>
        <v>2.2567220228860213E-5</v>
      </c>
      <c r="AN29" s="21">
        <f t="shared" si="141"/>
        <v>1.0214000374633791E-4</v>
      </c>
      <c r="AO29" s="21">
        <f t="shared" si="142"/>
        <v>2.311445596644677E-4</v>
      </c>
      <c r="AP29" s="21">
        <f t="shared" si="143"/>
        <v>3.487227041500623E-4</v>
      </c>
      <c r="AQ29" s="21">
        <f t="shared" si="144"/>
        <v>3.9458269502295063E-4</v>
      </c>
      <c r="AR29" s="21">
        <f t="shared" si="145"/>
        <v>6.9015726471031491E-2</v>
      </c>
      <c r="AS29" s="21">
        <f t="shared" si="146"/>
        <v>6.2743951571928414E-2</v>
      </c>
      <c r="AT29" s="21">
        <f t="shared" si="147"/>
        <v>2.8521060779624789E-2</v>
      </c>
      <c r="AU29" s="21">
        <f t="shared" si="148"/>
        <v>8.6430738221572115E-3</v>
      </c>
      <c r="AV29" s="21">
        <f t="shared" si="149"/>
        <v>1.9644095377220226E-3</v>
      </c>
      <c r="AW29" s="21">
        <f t="shared" si="150"/>
        <v>4.0824881922483129E-5</v>
      </c>
      <c r="AX29" s="21">
        <f t="shared" si="151"/>
        <v>3.4194056088239977E-6</v>
      </c>
      <c r="AY29" s="21">
        <f t="shared" si="152"/>
        <v>1.5476345697592004E-5</v>
      </c>
      <c r="AZ29" s="21">
        <f t="shared" si="153"/>
        <v>3.502323262459486E-5</v>
      </c>
      <c r="BA29" s="21">
        <f t="shared" si="154"/>
        <v>5.2838779362380491E-5</v>
      </c>
      <c r="BB29" s="21">
        <f t="shared" si="155"/>
        <v>5.9787526634799512E-5</v>
      </c>
      <c r="BC29" s="21">
        <f t="shared" si="156"/>
        <v>5.4120074448984328E-5</v>
      </c>
      <c r="BD29" s="21">
        <f t="shared" si="157"/>
        <v>5.2061252920673533E-2</v>
      </c>
      <c r="BE29" s="21">
        <f t="shared" si="158"/>
        <v>4.7330208621360267E-2</v>
      </c>
      <c r="BF29" s="21">
        <f t="shared" si="159"/>
        <v>2.1514547984033648E-2</v>
      </c>
      <c r="BG29" s="21">
        <f t="shared" si="160"/>
        <v>6.5198075174394956E-3</v>
      </c>
      <c r="BH29" s="21">
        <f t="shared" si="161"/>
        <v>1.4818306929806212E-3</v>
      </c>
      <c r="BI29" s="21">
        <f t="shared" si="162"/>
        <v>2.6943399133007388E-4</v>
      </c>
      <c r="BJ29" s="22">
        <f t="shared" si="163"/>
        <v>2.7728057068926809E-2</v>
      </c>
      <c r="BK29" s="22">
        <f t="shared" si="164"/>
        <v>5.1741325406670001E-2</v>
      </c>
      <c r="BL29" s="22">
        <f t="shared" si="165"/>
        <v>0.68078595340600989</v>
      </c>
      <c r="BM29" s="22">
        <f t="shared" si="166"/>
        <v>0.73519442396921397</v>
      </c>
      <c r="BN29" s="22">
        <f t="shared" si="167"/>
        <v>9.2468036631773942E-2</v>
      </c>
    </row>
    <row r="30" spans="1:66" x14ac:dyDescent="0.25">
      <c r="A30" t="s">
        <v>10</v>
      </c>
      <c r="B30" t="s">
        <v>453</v>
      </c>
      <c r="C30" t="s">
        <v>224</v>
      </c>
      <c r="D30" s="11">
        <v>44204</v>
      </c>
      <c r="E30">
        <f>VLOOKUP(A30,home!$A$2:$E$405,3,FALSE)</f>
        <v>1.5192307692307701</v>
      </c>
      <c r="F30">
        <f>VLOOKUP(B30,home!$B$2:$E$405,3,FALSE)</f>
        <v>1.32</v>
      </c>
      <c r="G30">
        <f>VLOOKUP(C30,away!$B$2:$E$405,4,FALSE)</f>
        <v>1.32</v>
      </c>
      <c r="H30">
        <f>VLOOKUP(A30,away!$A$2:$E$405,3,FALSE)</f>
        <v>1.5384615384615401</v>
      </c>
      <c r="I30">
        <f>VLOOKUP(C30,away!$B$2:$E$405,3,FALSE)</f>
        <v>1.32</v>
      </c>
      <c r="J30">
        <f>VLOOKUP(B30,home!$B$2:$E$405,4,FALSE)</f>
        <v>0.22</v>
      </c>
      <c r="K30" s="3">
        <f t="shared" ref="K30:K77" si="168">E30*F30*G30</f>
        <v>2.6471076923076939</v>
      </c>
      <c r="L30" s="3">
        <f t="shared" ref="L30:L77" si="169">H30*I30*J30</f>
        <v>0.44676923076923125</v>
      </c>
      <c r="M30" s="5">
        <f t="shared" ref="M30:M77" si="170">_xlfn.POISSON.DIST(0,K30,FALSE) * _xlfn.POISSON.DIST(0,L30,FALSE)</f>
        <v>4.5325888345359701E-2</v>
      </c>
      <c r="N30" s="5">
        <f t="shared" ref="N30:N77" si="171">_xlfn.POISSON.DIST(1,K30,FALSE) * _xlfn.POISSON.DIST(0,L30,FALSE)</f>
        <v>0.11998250769968132</v>
      </c>
      <c r="O30" s="5">
        <f t="shared" ref="O30:O77" si="172">_xlfn.POISSON.DIST(0,K30,FALSE) * _xlfn.POISSON.DIST(1,L30,FALSE)</f>
        <v>2.0250212269988414E-2</v>
      </c>
      <c r="P30" s="5">
        <f t="shared" ref="P30:P77" si="173">_xlfn.POISSON.DIST(1,K30,FALSE) * _xlfn.POISSON.DIST(1,L30,FALSE)</f>
        <v>5.360449267074998E-2</v>
      </c>
      <c r="Q30" s="5">
        <f t="shared" ref="Q30:Q77" si="174">_xlfn.POISSON.DIST(2,K30,FALSE) * _xlfn.POISSON.DIST(0,L30,FALSE)</f>
        <v>0.15880330953709676</v>
      </c>
      <c r="R30" s="5">
        <f t="shared" ref="R30:R77" si="175">_xlfn.POISSON.DIST(0,K30,FALSE) * _xlfn.POISSON.DIST(2,L30,FALSE)</f>
        <v>4.5235858793881856E-3</v>
      </c>
      <c r="S30" s="5">
        <f t="shared" ref="S30:S77" si="176">_xlfn.POISSON.DIST(2,K30,FALSE) * _xlfn.POISSON.DIST(2,L30,FALSE)</f>
        <v>1.5848788293978695E-2</v>
      </c>
      <c r="T30" s="5">
        <f t="shared" ref="T30:T77" si="177">_xlfn.POISSON.DIST(2,K30,FALSE) * _xlfn.POISSON.DIST(1,L30,FALSE)</f>
        <v>7.094843244549684E-2</v>
      </c>
      <c r="U30" s="5">
        <f t="shared" ref="U30:U77" si="178">_xlfn.POISSON.DIST(1,K30,FALSE) * _xlfn.POISSON.DIST(2,L30,FALSE)</f>
        <v>1.197441897814293E-2</v>
      </c>
      <c r="V30" s="5">
        <f t="shared" ref="V30:V77" si="179">_xlfn.POISSON.DIST(3,K30,FALSE) * _xlfn.POISSON.DIST(3,L30,FALSE)</f>
        <v>2.0826122577298086E-3</v>
      </c>
      <c r="W30" s="5">
        <f t="shared" ref="W30:W77" si="180">_xlfn.POISSON.DIST(3,K30,FALSE) * _xlfn.POISSON.DIST(0,L30,FALSE)</f>
        <v>0.1401231540798562</v>
      </c>
      <c r="X30" s="5">
        <f t="shared" ref="X30:X77" si="181">_xlfn.POISSON.DIST(3,K30,FALSE) * _xlfn.POISSON.DIST(1,L30,FALSE)</f>
        <v>6.2602713761215817E-2</v>
      </c>
      <c r="Y30" s="5">
        <f t="shared" ref="Y30:Y77" si="182">_xlfn.POISSON.DIST(3,K30,FALSE) * _xlfn.POISSON.DIST(2,L30,FALSE)</f>
        <v>1.3984483135582378E-2</v>
      </c>
      <c r="Z30" s="5">
        <f t="shared" ref="Z30:Z77" si="183">_xlfn.POISSON.DIST(0,K30,FALSE) * _xlfn.POISSON.DIST(3,L30,FALSE)</f>
        <v>6.7366632788427199E-4</v>
      </c>
      <c r="AA30" s="5">
        <f t="shared" ref="AA30:AA77" si="184">_xlfn.POISSON.DIST(1,K30,FALSE) * _xlfn.POISSON.DIST(3,L30,FALSE)</f>
        <v>1.7832673185911336E-3</v>
      </c>
      <c r="AB30" s="5">
        <f t="shared" ref="AB30:AB77" si="185">_xlfn.POISSON.DIST(2,K30,FALSE) * _xlfn.POISSON.DIST(3,L30,FALSE)</f>
        <v>2.3602503182417528E-3</v>
      </c>
      <c r="AC30" s="5">
        <f t="shared" ref="AC30:AC77" si="186">_xlfn.POISSON.DIST(4,K30,FALSE) * _xlfn.POISSON.DIST(4,L30,FALSE)</f>
        <v>1.5393710082259291E-4</v>
      </c>
      <c r="AD30" s="5">
        <f t="shared" ref="AD30:AD77" si="187">_xlfn.POISSON.DIST(4,K30,FALSE) * _xlfn.POISSON.DIST(0,L30,FALSE)</f>
        <v>9.2730269758800901E-2</v>
      </c>
      <c r="AE30" s="5">
        <f t="shared" ref="AE30:AE77" si="188">_xlfn.POISSON.DIST(4,K30,FALSE) * _xlfn.POISSON.DIST(1,L30,FALSE)</f>
        <v>4.1429031289162782E-2</v>
      </c>
      <c r="AF30" s="5">
        <f t="shared" ref="AF30:AF77" si="189">_xlfn.POISSON.DIST(4,K30,FALSE) * _xlfn.POISSON.DIST(2,L30,FALSE)</f>
        <v>9.2546082202868332E-3</v>
      </c>
      <c r="AG30" s="5">
        <f t="shared" ref="AG30:AG77" si="190">_xlfn.POISSON.DIST(4,K30,FALSE) * _xlfn.POISSON.DIST(3,L30,FALSE)</f>
        <v>1.3782247318827176E-3</v>
      </c>
      <c r="AH30" s="5">
        <f t="shared" ref="AH30:AH77" si="191">_xlfn.POISSON.DIST(0,K30,FALSE) * _xlfn.POISSON.DIST(4,L30,FALSE)</f>
        <v>7.5243346775997225E-5</v>
      </c>
      <c r="AI30" s="5">
        <f t="shared" ref="AI30:AI77" si="192">_xlfn.POISSON.DIST(1,K30,FALSE) * _xlfn.POISSON.DIST(4,L30,FALSE)</f>
        <v>1.9917724204571757E-4</v>
      </c>
      <c r="AJ30" s="5">
        <f t="shared" ref="AJ30:AJ77" si="193">_xlfn.POISSON.DIST(2,K30,FALSE) * _xlfn.POISSON.DIST(4,L30,FALSE)</f>
        <v>2.6362180477592522E-4</v>
      </c>
      <c r="AK30" s="5">
        <f t="shared" ref="AK30:AK77" si="194">_xlfn.POISSON.DIST(3,K30,FALSE) * _xlfn.POISSON.DIST(4,L30,FALSE)</f>
        <v>2.3261176909412961E-4</v>
      </c>
      <c r="AL30" s="5">
        <f t="shared" ref="AL30:AL77" si="195">_xlfn.POISSON.DIST(5,K30,FALSE) * _xlfn.POISSON.DIST(5,L30,FALSE)</f>
        <v>7.2821255084311803E-6</v>
      </c>
      <c r="AM30" s="5">
        <f t="shared" ref="AM30:AM77" si="196">_xlfn.POISSON.DIST(5,K30,FALSE) * _xlfn.POISSON.DIST(0,L30,FALSE)</f>
        <v>4.9093402077657868E-2</v>
      </c>
      <c r="AN30" s="5">
        <f t="shared" ref="AN30:AN77" si="197">_xlfn.POISSON.DIST(5,K30,FALSE) * _xlfn.POISSON.DIST(1,L30,FALSE)</f>
        <v>2.1933421482079784E-2</v>
      </c>
      <c r="AO30" s="5">
        <f t="shared" ref="AO30:AO77" si="198">_xlfn.POISSON.DIST(5,K30,FALSE) * _xlfn.POISSON.DIST(2,L30,FALSE)</f>
        <v>4.8995889218430575E-3</v>
      </c>
      <c r="AP30" s="5">
        <f t="shared" ref="AP30:AP77" si="199">_xlfn.POISSON.DIST(5,K30,FALSE) * _xlfn.POISSON.DIST(3,L30,FALSE)</f>
        <v>7.2966185789908992E-4</v>
      </c>
      <c r="AQ30" s="5">
        <f t="shared" ref="AQ30:AQ77" si="200">_xlfn.POISSON.DIST(5,K30,FALSE) * _xlfn.POISSON.DIST(4,L30,FALSE)</f>
        <v>8.1497616743806127E-5</v>
      </c>
      <c r="AR30" s="5">
        <f t="shared" ref="AR30:AR77" si="201">_xlfn.POISSON.DIST(0,K30,FALSE) * _xlfn.POISSON.DIST(5,L30,FALSE)</f>
        <v>6.7232824319229626E-6</v>
      </c>
      <c r="AS30" s="5">
        <f t="shared" ref="AS30:AS77" si="202">_xlfn.POISSON.DIST(1,K30,FALSE) * _xlfn.POISSON.DIST(5,L30,FALSE)</f>
        <v>1.7797252643100453E-5</v>
      </c>
      <c r="AT30" s="5">
        <f t="shared" ref="AT30:AT77" si="203">_xlfn.POISSON.DIST(2,K30,FALSE) * _xlfn.POISSON.DIST(5,L30,FALSE)</f>
        <v>2.3555622186747328E-5</v>
      </c>
      <c r="AU30" s="5">
        <f t="shared" ref="AU30:AU77" si="204">_xlfn.POISSON.DIST(3,K30,FALSE) * _xlfn.POISSON.DIST(5,L30,FALSE)</f>
        <v>2.0784756229210877E-5</v>
      </c>
      <c r="AV30" s="5">
        <f t="shared" ref="AV30:AV77" si="205">_xlfn.POISSON.DIST(4,K30,FALSE) * _xlfn.POISSON.DIST(5,L30,FALSE)</f>
        <v>1.3754872024271093E-5</v>
      </c>
      <c r="AW30" s="5">
        <f t="shared" ref="AW30:AW77" si="206">_xlfn.POISSON.DIST(6,K30,FALSE) * _xlfn.POISSON.DIST(6,L30,FALSE)</f>
        <v>2.3922718199137525E-7</v>
      </c>
      <c r="AX30" s="5">
        <f t="shared" ref="AX30:AX77" si="207">_xlfn.POISSON.DIST(6,K30,FALSE) * _xlfn.POISSON.DIST(0,L30,FALSE)</f>
        <v>2.1659253713553771E-2</v>
      </c>
      <c r="AY30" s="5">
        <f t="shared" ref="AY30:AY77" si="208">_xlfn.POISSON.DIST(6,K30,FALSE) * _xlfn.POISSON.DIST(1,L30,FALSE)</f>
        <v>9.6766881206400337E-3</v>
      </c>
      <c r="AZ30" s="5">
        <f t="shared" ref="AZ30:AZ77" si="209">_xlfn.POISSON.DIST(6,K30,FALSE) * _xlfn.POISSON.DIST(2,L30,FALSE)</f>
        <v>2.1616232540260525E-3</v>
      </c>
      <c r="BA30" s="5">
        <f t="shared" ref="BA30:BA77" si="210">_xlfn.POISSON.DIST(6,K30,FALSE) * _xlfn.POISSON.DIST(3,L30,FALSE)</f>
        <v>3.2191558613803398E-4</v>
      </c>
      <c r="BB30" s="5">
        <f t="shared" ref="BB30:BB77" si="211">_xlfn.POISSON.DIST(6,K30,FALSE) * _xlfn.POISSON.DIST(4,L30,FALSE)</f>
        <v>3.5955494697878911E-5</v>
      </c>
      <c r="BC30" s="5">
        <f t="shared" ref="BC30:BC77" si="212">_xlfn.POISSON.DIST(6,K30,FALSE) * _xlfn.POISSON.DIST(5,L30,FALSE)</f>
        <v>3.2127617416197084E-6</v>
      </c>
      <c r="BD30" s="5">
        <f t="shared" ref="BD30:BD77" si="213">_xlfn.POISSON.DIST(0,K30,FALSE) * _xlfn.POISSON.DIST(6,L30,FALSE)</f>
        <v>5.006259533924177E-7</v>
      </c>
      <c r="BE30" s="5">
        <f t="shared" ref="BE30:BE77" si="214">_xlfn.POISSON.DIST(1,K30,FALSE) * _xlfn.POISSON.DIST(6,L30,FALSE)</f>
        <v>1.3252108121939418E-6</v>
      </c>
      <c r="BF30" s="5">
        <f t="shared" ref="BF30:BF77" si="215">_xlfn.POISSON.DIST(2,K30,FALSE) * _xlfn.POISSON.DIST(6,L30,FALSE)</f>
        <v>1.7539878674439554E-6</v>
      </c>
      <c r="BG30" s="5">
        <f t="shared" ref="BG30:BG77" si="216">_xlfn.POISSON.DIST(3,K30,FALSE) * _xlfn.POISSON.DIST(6,L30,FALSE)</f>
        <v>1.5476649253750873E-6</v>
      </c>
      <c r="BH30" s="5">
        <f t="shared" ref="BH30:BH77" si="217">_xlfn.POISSON.DIST(4,K30,FALSE) * _xlfn.POISSON.DIST(6,L30,FALSE)</f>
        <v>1.0242089322688018E-6</v>
      </c>
      <c r="BI30" s="5">
        <f t="shared" ref="BI30:BI77" si="218">_xlfn.POISSON.DIST(5,K30,FALSE) * _xlfn.POISSON.DIST(6,L30,FALSE)</f>
        <v>5.4223826862779888E-7</v>
      </c>
      <c r="BJ30" s="8">
        <f t="shared" ref="BJ30:BJ77" si="219">SUM(N30,Q30,T30,W30,X30,Y30,AD30,AE30,AF30,AG30,AM30,AN30,AO30,AP30,AQ30,AX30,AY30,AZ30,BA30,BB30,BC30)</f>
        <v>0.82183295554608382</v>
      </c>
      <c r="BK30" s="8">
        <f t="shared" ref="BK30:BK77" si="220">SUM(M30,P30,S30,V30,AC30,AL30,AY30)</f>
        <v>0.12669968891478925</v>
      </c>
      <c r="BL30" s="8">
        <f t="shared" ref="BL30:BL77" si="221">SUM(O30,R30,U30,AA30,AB30,AH30,AI30,AJ30,AK30,AR30,AS30,AT30,AU30,AV30,BD30,BE30,BF30,BG30,BH30,BI30)</f>
        <v>4.1751698649318741E-2</v>
      </c>
      <c r="BM30" s="8">
        <f t="shared" ref="BM30:BM77" si="222">SUM(S30:BI30)</f>
        <v>0.57879156414235311</v>
      </c>
      <c r="BN30" s="8">
        <f t="shared" ref="BN30:BN77" si="223">SUM(M30:R30)</f>
        <v>0.40248999640226435</v>
      </c>
    </row>
    <row r="31" spans="1:66" x14ac:dyDescent="0.25">
      <c r="A31" t="s">
        <v>10</v>
      </c>
      <c r="B31" t="s">
        <v>40</v>
      </c>
      <c r="C31" t="s">
        <v>222</v>
      </c>
      <c r="D31" s="11">
        <v>44204</v>
      </c>
      <c r="E31">
        <f>VLOOKUP(A31,home!$A$2:$E$405,3,FALSE)</f>
        <v>1.5192307692307701</v>
      </c>
      <c r="F31">
        <f>VLOOKUP(B31,home!$B$2:$E$405,3,FALSE)</f>
        <v>0.66</v>
      </c>
      <c r="G31">
        <f>VLOOKUP(C31,away!$B$2:$E$405,4,FALSE)</f>
        <v>1.1000000000000001</v>
      </c>
      <c r="H31">
        <f>VLOOKUP(A31,away!$A$2:$E$405,3,FALSE)</f>
        <v>1.5384615384615401</v>
      </c>
      <c r="I31">
        <f>VLOOKUP(C31,away!$B$2:$E$405,3,FALSE)</f>
        <v>0.66</v>
      </c>
      <c r="J31">
        <f>VLOOKUP(B31,home!$B$2:$E$405,4,FALSE)</f>
        <v>1.73</v>
      </c>
      <c r="K31" s="3">
        <f t="shared" si="168"/>
        <v>1.1029615384615392</v>
      </c>
      <c r="L31" s="3">
        <f t="shared" si="169"/>
        <v>1.7566153846153865</v>
      </c>
      <c r="M31" s="5">
        <f t="shared" si="170"/>
        <v>5.7292994482456248E-2</v>
      </c>
      <c r="N31" s="5">
        <f t="shared" si="171"/>
        <v>6.3191969337438411E-2</v>
      </c>
      <c r="O31" s="5">
        <f t="shared" si="172"/>
        <v>0.10064175553856709</v>
      </c>
      <c r="P31" s="5">
        <f t="shared" si="173"/>
        <v>0.11100398552228809</v>
      </c>
      <c r="Q31" s="5">
        <f t="shared" si="174"/>
        <v>3.4849155859417752E-2</v>
      </c>
      <c r="R31" s="5">
        <f t="shared" si="175"/>
        <v>8.8394428056873892E-2</v>
      </c>
      <c r="S31" s="5">
        <f t="shared" si="176"/>
        <v>5.376697846368219E-2</v>
      </c>
      <c r="T31" s="5">
        <f t="shared" si="177"/>
        <v>6.1216563323512663E-2</v>
      </c>
      <c r="U31" s="5">
        <f t="shared" si="178"/>
        <v>9.7495654361037465E-2</v>
      </c>
      <c r="V31" s="5">
        <f t="shared" si="179"/>
        <v>1.1574711422445521E-2</v>
      </c>
      <c r="W31" s="5">
        <f t="shared" si="180"/>
        <v>1.2812426186929781E-2</v>
      </c>
      <c r="X31" s="5">
        <f t="shared" si="181"/>
        <v>2.2506504954209906E-2</v>
      </c>
      <c r="Y31" s="5">
        <f t="shared" si="182"/>
        <v>1.9767636428243772E-2</v>
      </c>
      <c r="Z31" s="5">
        <f t="shared" si="183"/>
        <v>5.1758337412994217E-2</v>
      </c>
      <c r="AA31" s="5">
        <f t="shared" si="184"/>
        <v>5.7087455461247542E-2</v>
      </c>
      <c r="AB31" s="5">
        <f t="shared" si="185"/>
        <v>3.1482633851196103E-2</v>
      </c>
      <c r="AC31" s="5">
        <f t="shared" si="186"/>
        <v>1.4016101693236234E-3</v>
      </c>
      <c r="AD31" s="5">
        <f t="shared" si="187"/>
        <v>3.5329033246402504E-3</v>
      </c>
      <c r="AE31" s="5">
        <f t="shared" si="188"/>
        <v>6.205952332421911E-3</v>
      </c>
      <c r="AF31" s="5">
        <f t="shared" si="189"/>
        <v>5.4507356716610358E-3</v>
      </c>
      <c r="AG31" s="5">
        <f t="shared" si="190"/>
        <v>3.1916153794372196E-3</v>
      </c>
      <c r="AH31" s="5">
        <f t="shared" si="191"/>
        <v>2.2729872945444943E-2</v>
      </c>
      <c r="AI31" s="5">
        <f t="shared" si="192"/>
        <v>2.5070175632943271E-2</v>
      </c>
      <c r="AJ31" s="5">
        <f t="shared" si="193"/>
        <v>1.3825719742806055E-2</v>
      </c>
      <c r="AK31" s="5">
        <f t="shared" si="194"/>
        <v>5.0830790392878107E-3</v>
      </c>
      <c r="AL31" s="5">
        <f t="shared" si="195"/>
        <v>1.086236223810103E-4</v>
      </c>
      <c r="AM31" s="5">
        <f t="shared" si="196"/>
        <v>7.7933129723621825E-4</v>
      </c>
      <c r="AN31" s="5">
        <f t="shared" si="197"/>
        <v>1.3689853464374075E-3</v>
      </c>
      <c r="AO31" s="5">
        <f t="shared" si="198"/>
        <v>1.2023903604324877E-3</v>
      </c>
      <c r="AP31" s="5">
        <f t="shared" si="199"/>
        <v>7.0404580181631586E-4</v>
      </c>
      <c r="AQ31" s="5">
        <f t="shared" si="200"/>
        <v>3.0918442173610394E-4</v>
      </c>
      <c r="AR31" s="5">
        <f t="shared" si="201"/>
        <v>7.9855289012643188E-3</v>
      </c>
      <c r="AS31" s="5">
        <f t="shared" si="202"/>
        <v>8.8077312423675783E-3</v>
      </c>
      <c r="AT31" s="5">
        <f t="shared" si="203"/>
        <v>4.8572944007187549E-3</v>
      </c>
      <c r="AU31" s="5">
        <f t="shared" si="204"/>
        <v>1.7858029683257917E-3</v>
      </c>
      <c r="AV31" s="5">
        <f t="shared" si="205"/>
        <v>4.9241799733345019E-4</v>
      </c>
      <c r="AW31" s="5">
        <f t="shared" si="206"/>
        <v>5.8460002711987362E-6</v>
      </c>
      <c r="AX31" s="5">
        <f t="shared" si="207"/>
        <v>1.4326207442848121E-4</v>
      </c>
      <c r="AY31" s="5">
        <f t="shared" si="208"/>
        <v>2.5165636397298462E-4</v>
      </c>
      <c r="AZ31" s="5">
        <f t="shared" si="209"/>
        <v>2.2103172029565708E-4</v>
      </c>
      <c r="BA31" s="5">
        <f t="shared" si="210"/>
        <v>1.2942257345311875E-4</v>
      </c>
      <c r="BB31" s="5">
        <f t="shared" si="211"/>
        <v>5.6836420911065817E-5</v>
      </c>
      <c r="BC31" s="5">
        <f t="shared" si="212"/>
        <v>1.9967946275770754E-5</v>
      </c>
      <c r="BD31" s="5">
        <f t="shared" si="213"/>
        <v>2.3379171537086176E-3</v>
      </c>
      <c r="BE31" s="5">
        <f t="shared" si="214"/>
        <v>2.5786327006500796E-3</v>
      </c>
      <c r="BF31" s="5">
        <f t="shared" si="215"/>
        <v>1.4220663453181231E-3</v>
      </c>
      <c r="BG31" s="5">
        <f t="shared" si="216"/>
        <v>5.2282816134215147E-4</v>
      </c>
      <c r="BH31" s="5">
        <f t="shared" si="217"/>
        <v>1.4416483829623948E-4</v>
      </c>
      <c r="BI31" s="5">
        <f t="shared" si="218"/>
        <v>3.1801654367855823E-5</v>
      </c>
      <c r="BJ31" s="8">
        <f t="shared" si="219"/>
        <v>0.23791157712490832</v>
      </c>
      <c r="BK31" s="8">
        <f t="shared" si="220"/>
        <v>0.23540056004654966</v>
      </c>
      <c r="BL31" s="8">
        <f t="shared" si="221"/>
        <v>0.47277696099309702</v>
      </c>
      <c r="BM31" s="8">
        <f t="shared" si="222"/>
        <v>0.5422273364168062</v>
      </c>
      <c r="BN31" s="8">
        <f t="shared" si="223"/>
        <v>0.45537428879704145</v>
      </c>
    </row>
    <row r="32" spans="1:66" x14ac:dyDescent="0.25">
      <c r="A32" t="s">
        <v>10</v>
      </c>
      <c r="B32" t="s">
        <v>219</v>
      </c>
      <c r="C32" t="s">
        <v>223</v>
      </c>
      <c r="D32" s="11">
        <v>44204</v>
      </c>
      <c r="E32">
        <f>VLOOKUP(A32,home!$A$2:$E$405,3,FALSE)</f>
        <v>1.5192307692307701</v>
      </c>
      <c r="F32">
        <f>VLOOKUP(B32,home!$B$2:$E$405,3,FALSE)</f>
        <v>2.19</v>
      </c>
      <c r="G32">
        <f>VLOOKUP(C32,away!$B$2:$E$405,4,FALSE)</f>
        <v>2.19</v>
      </c>
      <c r="H32">
        <f>VLOOKUP(A32,away!$A$2:$E$405,3,FALSE)</f>
        <v>1.5384615384615401</v>
      </c>
      <c r="I32">
        <f>VLOOKUP(C32,away!$B$2:$E$405,3,FALSE)</f>
        <v>1.32</v>
      </c>
      <c r="J32">
        <f>VLOOKUP(B32,home!$B$2:$E$405,4,FALSE)</f>
        <v>0.65</v>
      </c>
      <c r="K32" s="3">
        <f t="shared" si="168"/>
        <v>7.2863826923076953</v>
      </c>
      <c r="L32" s="3">
        <f t="shared" si="169"/>
        <v>1.3200000000000014</v>
      </c>
      <c r="M32" s="5">
        <f t="shared" si="170"/>
        <v>1.8293444518959915E-4</v>
      </c>
      <c r="N32" s="5">
        <f t="shared" si="171"/>
        <v>1.3329303752564058E-3</v>
      </c>
      <c r="O32" s="5">
        <f t="shared" si="172"/>
        <v>2.4147346765027115E-4</v>
      </c>
      <c r="P32" s="5">
        <f t="shared" si="173"/>
        <v>1.7594680953384575E-3</v>
      </c>
      <c r="Q32" s="5">
        <f t="shared" si="174"/>
        <v>4.8561204081597397E-3</v>
      </c>
      <c r="R32" s="5">
        <f t="shared" si="175"/>
        <v>1.5937248864917914E-4</v>
      </c>
      <c r="S32" s="5">
        <f t="shared" si="176"/>
        <v>4.2306520995887753E-3</v>
      </c>
      <c r="T32" s="5">
        <f t="shared" si="177"/>
        <v>6.4100789387708645E-3</v>
      </c>
      <c r="U32" s="5">
        <f t="shared" si="178"/>
        <v>1.1612489429233834E-3</v>
      </c>
      <c r="V32" s="5">
        <f t="shared" si="179"/>
        <v>4.5211687012241038E-3</v>
      </c>
      <c r="W32" s="5">
        <f t="shared" si="180"/>
        <v>1.1794517231259101E-2</v>
      </c>
      <c r="X32" s="5">
        <f t="shared" si="181"/>
        <v>1.5568762745262031E-2</v>
      </c>
      <c r="Y32" s="5">
        <f t="shared" si="182"/>
        <v>1.0275383411872951E-2</v>
      </c>
      <c r="Z32" s="5">
        <f t="shared" si="183"/>
        <v>7.0123895005638889E-5</v>
      </c>
      <c r="AA32" s="5">
        <f t="shared" si="184"/>
        <v>5.1094953488628925E-4</v>
      </c>
      <c r="AB32" s="5">
        <f t="shared" si="185"/>
        <v>1.861486923819063E-3</v>
      </c>
      <c r="AC32" s="5">
        <f t="shared" si="186"/>
        <v>2.7177946433222162E-3</v>
      </c>
      <c r="AD32" s="5">
        <f t="shared" si="187"/>
        <v>2.14848415544928E-2</v>
      </c>
      <c r="AE32" s="5">
        <f t="shared" si="188"/>
        <v>2.8359990851930528E-2</v>
      </c>
      <c r="AF32" s="5">
        <f t="shared" si="189"/>
        <v>1.8717593962274168E-2</v>
      </c>
      <c r="AG32" s="5">
        <f t="shared" si="190"/>
        <v>8.2357413434006425E-3</v>
      </c>
      <c r="AH32" s="5">
        <f t="shared" si="191"/>
        <v>2.3140885351860871E-5</v>
      </c>
      <c r="AI32" s="5">
        <f t="shared" si="192"/>
        <v>1.6861334651247569E-4</v>
      </c>
      <c r="AJ32" s="5">
        <f t="shared" si="193"/>
        <v>6.1429068486029172E-4</v>
      </c>
      <c r="AK32" s="5">
        <f t="shared" si="194"/>
        <v>1.4919856714039564E-3</v>
      </c>
      <c r="AL32" s="5">
        <f t="shared" si="195"/>
        <v>1.0455926896984567E-3</v>
      </c>
      <c r="AM32" s="5">
        <f t="shared" si="196"/>
        <v>3.1309355529925892E-2</v>
      </c>
      <c r="AN32" s="5">
        <f t="shared" si="197"/>
        <v>4.1328349299502222E-2</v>
      </c>
      <c r="AO32" s="5">
        <f t="shared" si="198"/>
        <v>2.7276710537671497E-2</v>
      </c>
      <c r="AP32" s="5">
        <f t="shared" si="199"/>
        <v>1.2001752636575472E-2</v>
      </c>
      <c r="AQ32" s="5">
        <f t="shared" si="200"/>
        <v>3.9605783700699115E-3</v>
      </c>
      <c r="AR32" s="5">
        <f t="shared" si="201"/>
        <v>6.1091937328912697E-6</v>
      </c>
      <c r="AS32" s="5">
        <f t="shared" si="202"/>
        <v>4.4513923479293583E-5</v>
      </c>
      <c r="AT32" s="5">
        <f t="shared" si="203"/>
        <v>1.6217274080311702E-4</v>
      </c>
      <c r="AU32" s="5">
        <f t="shared" si="204"/>
        <v>3.938842172506445E-4</v>
      </c>
      <c r="AV32" s="5">
        <f t="shared" si="205"/>
        <v>7.1749778583706512E-4</v>
      </c>
      <c r="AW32" s="5">
        <f t="shared" si="206"/>
        <v>2.7934824417215077E-4</v>
      </c>
      <c r="AX32" s="5">
        <f t="shared" si="207"/>
        <v>3.8021991040093385E-2</v>
      </c>
      <c r="AY32" s="5">
        <f t="shared" si="208"/>
        <v>5.0189028172923318E-2</v>
      </c>
      <c r="AZ32" s="5">
        <f t="shared" si="209"/>
        <v>3.312475859412943E-2</v>
      </c>
      <c r="BA32" s="5">
        <f t="shared" si="210"/>
        <v>1.4574893781416964E-2</v>
      </c>
      <c r="BB32" s="5">
        <f t="shared" si="211"/>
        <v>4.8097149478676052E-3</v>
      </c>
      <c r="BC32" s="5">
        <f t="shared" si="212"/>
        <v>1.2697647462370479E-3</v>
      </c>
      <c r="BD32" s="5">
        <f t="shared" si="213"/>
        <v>1.3440226212360805E-6</v>
      </c>
      <c r="BE32" s="5">
        <f t="shared" si="214"/>
        <v>9.7930631654445978E-6</v>
      </c>
      <c r="BF32" s="5">
        <f t="shared" si="215"/>
        <v>3.5678002976685778E-5</v>
      </c>
      <c r="BG32" s="5">
        <f t="shared" si="216"/>
        <v>8.6654527795141875E-5</v>
      </c>
      <c r="BH32" s="5">
        <f t="shared" si="217"/>
        <v>1.5784951288415447E-4</v>
      </c>
      <c r="BI32" s="5">
        <f t="shared" si="218"/>
        <v>2.3003039173366069E-4</v>
      </c>
      <c r="BJ32" s="8">
        <f t="shared" si="219"/>
        <v>0.38490285847909195</v>
      </c>
      <c r="BK32" s="8">
        <f t="shared" si="220"/>
        <v>6.4646638847284929E-2</v>
      </c>
      <c r="BL32" s="8">
        <f t="shared" si="221"/>
        <v>8.0780893283361049E-3</v>
      </c>
      <c r="BM32" s="8">
        <f t="shared" si="222"/>
        <v>0.39925573134072384</v>
      </c>
      <c r="BN32" s="8">
        <f t="shared" si="223"/>
        <v>8.5322992802436531E-3</v>
      </c>
    </row>
    <row r="33" spans="1:66" x14ac:dyDescent="0.25">
      <c r="A33" t="s">
        <v>10</v>
      </c>
      <c r="B33" t="s">
        <v>220</v>
      </c>
      <c r="C33" t="s">
        <v>38</v>
      </c>
      <c r="D33" s="11">
        <v>44204</v>
      </c>
      <c r="E33">
        <f>VLOOKUP(A33,home!$A$2:$E$405,3,FALSE)</f>
        <v>1.5192307692307701</v>
      </c>
      <c r="F33">
        <f>VLOOKUP(B33,home!$B$2:$E$405,3,FALSE)</f>
        <v>0.66</v>
      </c>
      <c r="G33">
        <f>VLOOKUP(C33,away!$B$2:$E$405,4,FALSE)</f>
        <v>0.44</v>
      </c>
      <c r="H33">
        <f>VLOOKUP(A33,away!$A$2:$E$405,3,FALSE)</f>
        <v>1.5384615384615401</v>
      </c>
      <c r="I33">
        <f>VLOOKUP(C33,away!$B$2:$E$405,3,FALSE)</f>
        <v>0.66</v>
      </c>
      <c r="J33">
        <f>VLOOKUP(B33,home!$B$2:$E$405,4,FALSE)</f>
        <v>0.98</v>
      </c>
      <c r="K33" s="3">
        <f t="shared" si="168"/>
        <v>0.44118461538461562</v>
      </c>
      <c r="L33" s="3">
        <f t="shared" si="169"/>
        <v>0.99507692307692408</v>
      </c>
      <c r="M33" s="5">
        <f t="shared" si="170"/>
        <v>0.23781516172288145</v>
      </c>
      <c r="N33" s="5">
        <f t="shared" si="171"/>
        <v>0.10492039065733963</v>
      </c>
      <c r="O33" s="5">
        <f t="shared" si="172"/>
        <v>0.23664437938824598</v>
      </c>
      <c r="P33" s="5">
        <f t="shared" si="173"/>
        <v>0.10440385950333436</v>
      </c>
      <c r="Q33" s="5">
        <f t="shared" si="174"/>
        <v>2.3144631099080996E-2</v>
      </c>
      <c r="R33" s="5">
        <f t="shared" si="175"/>
        <v>0.11773968045255202</v>
      </c>
      <c r="S33" s="5">
        <f t="shared" si="176"/>
        <v>1.1458653224866291E-2</v>
      </c>
      <c r="T33" s="5">
        <f t="shared" si="177"/>
        <v>2.3030688299824003E-2</v>
      </c>
      <c r="U33" s="5">
        <f t="shared" si="178"/>
        <v>5.1944935635966714E-2</v>
      </c>
      <c r="V33" s="5">
        <f t="shared" si="179"/>
        <v>5.5894372041781709E-4</v>
      </c>
      <c r="W33" s="5">
        <f t="shared" si="180"/>
        <v>3.4036850565556218E-3</v>
      </c>
      <c r="X33" s="5">
        <f t="shared" si="181"/>
        <v>3.3869284532002742E-3</v>
      </c>
      <c r="Y33" s="5">
        <f t="shared" si="182"/>
        <v>1.6851271719461071E-3</v>
      </c>
      <c r="Z33" s="5">
        <f t="shared" si="183"/>
        <v>3.9053346316261915E-2</v>
      </c>
      <c r="AA33" s="5">
        <f t="shared" si="184"/>
        <v>1.7229735574022211E-2</v>
      </c>
      <c r="AB33" s="5">
        <f t="shared" si="185"/>
        <v>3.8007471312018083E-3</v>
      </c>
      <c r="AC33" s="5">
        <f t="shared" si="186"/>
        <v>1.5336459530693483E-5</v>
      </c>
      <c r="AD33" s="5">
        <f t="shared" si="187"/>
        <v>3.7541337064171383E-4</v>
      </c>
      <c r="AE33" s="5">
        <f t="shared" si="188"/>
        <v>3.7356518174009348E-4</v>
      </c>
      <c r="AF33" s="5">
        <f t="shared" si="189"/>
        <v>1.8586304580730205E-4</v>
      </c>
      <c r="AG33" s="5">
        <f t="shared" si="190"/>
        <v>6.1649342578545181E-5</v>
      </c>
      <c r="AH33" s="5">
        <f t="shared" si="191"/>
        <v>9.715270922060858E-3</v>
      </c>
      <c r="AI33" s="5">
        <f t="shared" si="192"/>
        <v>4.2862280651067598E-3</v>
      </c>
      <c r="AJ33" s="5">
        <f t="shared" si="193"/>
        <v>9.4550894017743532E-4</v>
      </c>
      <c r="AK33" s="5">
        <f t="shared" si="194"/>
        <v>1.3904799937163246E-4</v>
      </c>
      <c r="AL33" s="5">
        <f t="shared" si="195"/>
        <v>2.6931597708423801E-7</v>
      </c>
      <c r="AM33" s="5">
        <f t="shared" si="196"/>
        <v>3.3125320707361355E-5</v>
      </c>
      <c r="AN33" s="5">
        <f t="shared" si="197"/>
        <v>3.2962242205417452E-5</v>
      </c>
      <c r="AO33" s="5">
        <f t="shared" si="198"/>
        <v>1.639998327574156E-5</v>
      </c>
      <c r="AP33" s="5">
        <f t="shared" si="199"/>
        <v>5.4397482988459761E-6</v>
      </c>
      <c r="AQ33" s="5">
        <f t="shared" si="200"/>
        <v>1.3532419998821465E-6</v>
      </c>
      <c r="AR33" s="5">
        <f t="shared" si="201"/>
        <v>1.9334883791966065E-3</v>
      </c>
      <c r="AS33" s="5">
        <f t="shared" si="202"/>
        <v>8.5302532692647871E-4</v>
      </c>
      <c r="AT33" s="5">
        <f t="shared" si="203"/>
        <v>1.8817082538669723E-4</v>
      </c>
      <c r="AU33" s="5">
        <f t="shared" si="204"/>
        <v>2.7672691074945233E-5</v>
      </c>
      <c r="AV33" s="5">
        <f t="shared" si="205"/>
        <v>3.0521913921392491E-6</v>
      </c>
      <c r="AW33" s="5">
        <f t="shared" si="206"/>
        <v>3.2842532024783356E-9</v>
      </c>
      <c r="AX33" s="5">
        <f t="shared" si="207"/>
        <v>2.4357303126282088E-6</v>
      </c>
      <c r="AY33" s="5">
        <f t="shared" si="208"/>
        <v>2.4237390249352721E-6</v>
      </c>
      <c r="AZ33" s="5">
        <f t="shared" si="209"/>
        <v>1.2059033856370273E-6</v>
      </c>
      <c r="BA33" s="5">
        <f t="shared" si="210"/>
        <v>3.9998887683591291E-7</v>
      </c>
      <c r="BB33" s="5">
        <f t="shared" si="211"/>
        <v>9.9504925206718731E-8</v>
      </c>
      <c r="BC33" s="5">
        <f t="shared" si="212"/>
        <v>1.9803010961140235E-8</v>
      </c>
      <c r="BD33" s="5">
        <f t="shared" si="213"/>
        <v>3.206616111959912E-4</v>
      </c>
      <c r="BE33" s="5">
        <f t="shared" si="214"/>
        <v>1.4147096960411454E-4</v>
      </c>
      <c r="BF33" s="5">
        <f t="shared" si="215"/>
        <v>3.1207407656439951E-5</v>
      </c>
      <c r="BG33" s="5">
        <f t="shared" si="216"/>
        <v>4.5894093813524577E-6</v>
      </c>
      <c r="BH33" s="5">
        <f t="shared" si="217"/>
        <v>5.061942031886326E-7</v>
      </c>
      <c r="BI33" s="5">
        <f t="shared" si="218"/>
        <v>4.4665018968739798E-8</v>
      </c>
      <c r="BJ33" s="8">
        <f t="shared" si="219"/>
        <v>0.16066380688473769</v>
      </c>
      <c r="BK33" s="8">
        <f t="shared" si="220"/>
        <v>0.3542546476860326</v>
      </c>
      <c r="BL33" s="8">
        <f t="shared" si="221"/>
        <v>0.44594942377974228</v>
      </c>
      <c r="BM33" s="8">
        <f t="shared" si="222"/>
        <v>0.17525070138856849</v>
      </c>
      <c r="BN33" s="8">
        <f t="shared" si="223"/>
        <v>0.8246681028234345</v>
      </c>
    </row>
    <row r="34" spans="1:66" x14ac:dyDescent="0.25">
      <c r="A34" t="s">
        <v>16</v>
      </c>
      <c r="B34" t="s">
        <v>57</v>
      </c>
      <c r="C34" t="s">
        <v>60</v>
      </c>
      <c r="D34" s="11">
        <v>44204</v>
      </c>
      <c r="E34">
        <f>VLOOKUP(A34,home!$A$2:$E$405,3,FALSE)</f>
        <v>1.51111111111111</v>
      </c>
      <c r="F34">
        <f>VLOOKUP(B34,home!$B$2:$E$405,3,FALSE)</f>
        <v>0.33</v>
      </c>
      <c r="G34">
        <f>VLOOKUP(C34,away!$B$2:$E$405,4,FALSE)</f>
        <v>0.99</v>
      </c>
      <c r="H34">
        <f>VLOOKUP(A34,away!$A$2:$E$405,3,FALSE)</f>
        <v>1.24444444444444</v>
      </c>
      <c r="I34">
        <f>VLOOKUP(C34,away!$B$2:$E$405,3,FALSE)</f>
        <v>0.33</v>
      </c>
      <c r="J34">
        <f>VLOOKUP(B34,home!$B$2:$E$405,4,FALSE)</f>
        <v>1.21</v>
      </c>
      <c r="K34" s="3">
        <f t="shared" si="168"/>
        <v>0.49367999999999962</v>
      </c>
      <c r="L34" s="3">
        <f t="shared" si="169"/>
        <v>0.49690666666666494</v>
      </c>
      <c r="M34" s="5">
        <f t="shared" si="170"/>
        <v>0.37135876329503065</v>
      </c>
      <c r="N34" s="5">
        <f t="shared" si="171"/>
        <v>0.18333239426349063</v>
      </c>
      <c r="O34" s="5">
        <f t="shared" si="172"/>
        <v>0.18453064520638868</v>
      </c>
      <c r="P34" s="5">
        <f t="shared" si="173"/>
        <v>9.1099088925489916E-2</v>
      </c>
      <c r="Q34" s="5">
        <f t="shared" si="174"/>
        <v>4.5253768199999975E-2</v>
      </c>
      <c r="R34" s="5">
        <f t="shared" si="175"/>
        <v>4.584725390367779E-2</v>
      </c>
      <c r="S34" s="5">
        <f t="shared" si="176"/>
        <v>5.5869450403012539E-3</v>
      </c>
      <c r="T34" s="5">
        <f t="shared" si="177"/>
        <v>2.2486899110367907E-2</v>
      </c>
      <c r="U34" s="5">
        <f t="shared" si="178"/>
        <v>2.2633872307167638E-2</v>
      </c>
      <c r="V34" s="5">
        <f t="shared" si="179"/>
        <v>1.5228328845735947E-4</v>
      </c>
      <c r="W34" s="5">
        <f t="shared" si="180"/>
        <v>7.4469600949919907E-3</v>
      </c>
      <c r="X34" s="5">
        <f t="shared" si="181"/>
        <v>3.70044411760214E-3</v>
      </c>
      <c r="Y34" s="5">
        <f t="shared" si="182"/>
        <v>9.1938767583197374E-4</v>
      </c>
      <c r="Z34" s="5">
        <f t="shared" si="183"/>
        <v>7.5939353710322583E-3</v>
      </c>
      <c r="AA34" s="5">
        <f t="shared" si="184"/>
        <v>3.7489740139712031E-3</v>
      </c>
      <c r="AB34" s="5">
        <f t="shared" si="185"/>
        <v>9.2539674560865076E-4</v>
      </c>
      <c r="AC34" s="5">
        <f t="shared" si="186"/>
        <v>2.3348157846657477E-6</v>
      </c>
      <c r="AD34" s="5">
        <f t="shared" si="187"/>
        <v>9.1910381492391079E-4</v>
      </c>
      <c r="AE34" s="5">
        <f t="shared" si="188"/>
        <v>4.5670881299445578E-4</v>
      </c>
      <c r="AF34" s="5">
        <f t="shared" si="189"/>
        <v>1.1347082695118212E-4</v>
      </c>
      <c r="AG34" s="5">
        <f t="shared" si="190"/>
        <v>1.879480346140729E-5</v>
      </c>
      <c r="AH34" s="5">
        <f t="shared" si="191"/>
        <v>9.4336927802543048E-4</v>
      </c>
      <c r="AI34" s="5">
        <f t="shared" si="192"/>
        <v>4.6572254517559424E-4</v>
      </c>
      <c r="AJ34" s="5">
        <f t="shared" si="193"/>
        <v>1.1495895305114357E-4</v>
      </c>
      <c r="AK34" s="5">
        <f t="shared" si="194"/>
        <v>1.8917645314096171E-5</v>
      </c>
      <c r="AL34" s="5">
        <f t="shared" si="195"/>
        <v>2.2910415675088913E-8</v>
      </c>
      <c r="AM34" s="5">
        <f t="shared" si="196"/>
        <v>9.0748634270327238E-5</v>
      </c>
      <c r="AN34" s="5">
        <f t="shared" si="197"/>
        <v>4.5093601359820573E-5</v>
      </c>
      <c r="AO34" s="5">
        <f t="shared" si="198"/>
        <v>1.1203655569851914E-5</v>
      </c>
      <c r="AP34" s="5">
        <f t="shared" si="199"/>
        <v>1.8557237145655098E-6</v>
      </c>
      <c r="AQ34" s="5">
        <f t="shared" si="200"/>
        <v>2.3053037131475721E-7</v>
      </c>
      <c r="AR34" s="5">
        <f t="shared" si="201"/>
        <v>9.3753296675870999E-5</v>
      </c>
      <c r="AS34" s="5">
        <f t="shared" si="202"/>
        <v>4.6284127502943966E-5</v>
      </c>
      <c r="AT34" s="5">
        <f t="shared" si="203"/>
        <v>1.1424774032826677E-5</v>
      </c>
      <c r="AU34" s="5">
        <f t="shared" si="204"/>
        <v>1.8800608148419566E-6</v>
      </c>
      <c r="AV34" s="5">
        <f t="shared" si="205"/>
        <v>2.3203710576779409E-7</v>
      </c>
      <c r="AW34" s="5">
        <f t="shared" si="206"/>
        <v>1.5611722568240301E-10</v>
      </c>
      <c r="AX34" s="5">
        <f t="shared" si="207"/>
        <v>7.4667976277625137E-6</v>
      </c>
      <c r="AY34" s="5">
        <f t="shared" si="208"/>
        <v>3.7103015198860316E-6</v>
      </c>
      <c r="AZ34" s="5">
        <f t="shared" si="209"/>
        <v>9.2183678028741418E-7</v>
      </c>
      <c r="BA34" s="5">
        <f t="shared" si="210"/>
        <v>1.5268894723444992E-7</v>
      </c>
      <c r="BB34" s="5">
        <f t="shared" si="211"/>
        <v>1.8968038951778197E-8</v>
      </c>
      <c r="BC34" s="5">
        <f t="shared" si="212"/>
        <v>1.8850690017463132E-9</v>
      </c>
      <c r="BD34" s="5">
        <f t="shared" si="213"/>
        <v>7.7644396900363287E-6</v>
      </c>
      <c r="BE34" s="5">
        <f t="shared" si="214"/>
        <v>3.8331485861771328E-6</v>
      </c>
      <c r="BF34" s="5">
        <f t="shared" si="215"/>
        <v>9.4617439701196246E-7</v>
      </c>
      <c r="BG34" s="5">
        <f t="shared" si="216"/>
        <v>1.5570245877228845E-7</v>
      </c>
      <c r="BH34" s="5">
        <f t="shared" si="217"/>
        <v>1.9216797461675825E-8</v>
      </c>
      <c r="BI34" s="5">
        <f t="shared" si="218"/>
        <v>1.8973897141760238E-9</v>
      </c>
      <c r="BJ34" s="8">
        <f t="shared" si="219"/>
        <v>0.26480933634388465</v>
      </c>
      <c r="BK34" s="8">
        <f t="shared" si="220"/>
        <v>0.46820314857699941</v>
      </c>
      <c r="BL34" s="8">
        <f t="shared" si="221"/>
        <v>0.25939540547383155</v>
      </c>
      <c r="BM34" s="8">
        <f t="shared" si="222"/>
        <v>7.8576201826267608E-2</v>
      </c>
      <c r="BN34" s="8">
        <f t="shared" si="223"/>
        <v>0.92142191379407767</v>
      </c>
    </row>
    <row r="35" spans="1:66" x14ac:dyDescent="0.25">
      <c r="A35" t="s">
        <v>16</v>
      </c>
      <c r="B35" t="s">
        <v>287</v>
      </c>
      <c r="C35" t="s">
        <v>448</v>
      </c>
      <c r="D35" s="11">
        <v>44204</v>
      </c>
      <c r="E35">
        <f>VLOOKUP(A35,home!$A$2:$E$405,3,FALSE)</f>
        <v>1.51111111111111</v>
      </c>
      <c r="F35">
        <f>VLOOKUP(B35,home!$B$2:$E$405,3,FALSE)</f>
        <v>0.99</v>
      </c>
      <c r="G35">
        <f>VLOOKUP(C35,away!$B$2:$E$405,4,FALSE)</f>
        <v>0.66</v>
      </c>
      <c r="H35">
        <f>VLOOKUP(A35,away!$A$2:$E$405,3,FALSE)</f>
        <v>1.24444444444444</v>
      </c>
      <c r="I35">
        <f>VLOOKUP(C35,away!$B$2:$E$405,3,FALSE)</f>
        <v>1.32</v>
      </c>
      <c r="J35">
        <f>VLOOKUP(B35,home!$B$2:$E$405,4,FALSE)</f>
        <v>1.21</v>
      </c>
      <c r="K35" s="3">
        <f t="shared" si="168"/>
        <v>0.98735999999999935</v>
      </c>
      <c r="L35" s="3">
        <f t="shared" si="169"/>
        <v>1.9876266666666598</v>
      </c>
      <c r="M35" s="5">
        <f t="shared" si="170"/>
        <v>5.1048114641145739E-2</v>
      </c>
      <c r="N35" s="5">
        <f t="shared" si="171"/>
        <v>5.0402866472081628E-2</v>
      </c>
      <c r="O35" s="5">
        <f t="shared" si="172"/>
        <v>0.10146459394379802</v>
      </c>
      <c r="P35" s="5">
        <f t="shared" si="173"/>
        <v>0.10018208147634834</v>
      </c>
      <c r="Q35" s="5">
        <f t="shared" si="174"/>
        <v>2.488288711993724E-2</v>
      </c>
      <c r="R35" s="5">
        <f t="shared" si="175"/>
        <v>0.10083686632259871</v>
      </c>
      <c r="S35" s="5">
        <f t="shared" si="176"/>
        <v>4.9151910503880451E-2</v>
      </c>
      <c r="T35" s="5">
        <f t="shared" si="177"/>
        <v>4.9457889983243623E-2</v>
      </c>
      <c r="U35" s="5">
        <f t="shared" si="178"/>
        <v>9.9562288332280993E-2</v>
      </c>
      <c r="V35" s="5">
        <f t="shared" si="179"/>
        <v>1.0717863893773537E-2</v>
      </c>
      <c r="W35" s="5">
        <f t="shared" si="180"/>
        <v>8.1894558089137398E-3</v>
      </c>
      <c r="X35" s="5">
        <f t="shared" si="181"/>
        <v>1.6277580751285131E-2</v>
      </c>
      <c r="Y35" s="5">
        <f t="shared" si="182"/>
        <v>1.6176876785037125E-2</v>
      </c>
      <c r="Z35" s="5">
        <f t="shared" si="183"/>
        <v>6.6808681495299477E-2</v>
      </c>
      <c r="AA35" s="5">
        <f t="shared" si="184"/>
        <v>6.5964219761198858E-2</v>
      </c>
      <c r="AB35" s="5">
        <f t="shared" si="185"/>
        <v>3.2565216011708628E-2</v>
      </c>
      <c r="AC35" s="5">
        <f t="shared" si="186"/>
        <v>1.3146150467633767E-3</v>
      </c>
      <c r="AD35" s="5">
        <f t="shared" si="187"/>
        <v>2.021485271872266E-3</v>
      </c>
      <c r="AE35" s="5">
        <f t="shared" si="188"/>
        <v>4.0179580326472186E-3</v>
      </c>
      <c r="AF35" s="5">
        <f t="shared" si="189"/>
        <v>3.9931002656185604E-3</v>
      </c>
      <c r="AG35" s="5">
        <f t="shared" si="190"/>
        <v>2.6455975235390576E-3</v>
      </c>
      <c r="AH35" s="5">
        <f t="shared" si="191"/>
        <v>3.3197679226224165E-2</v>
      </c>
      <c r="AI35" s="5">
        <f t="shared" si="192"/>
        <v>3.2778060560804671E-2</v>
      </c>
      <c r="AJ35" s="5">
        <f t="shared" si="193"/>
        <v>1.6181872937658038E-2</v>
      </c>
      <c r="AK35" s="5">
        <f t="shared" si="194"/>
        <v>5.3257780212420105E-3</v>
      </c>
      <c r="AL35" s="5">
        <f t="shared" si="195"/>
        <v>1.0319744237428024E-4</v>
      </c>
      <c r="AM35" s="5">
        <f t="shared" si="196"/>
        <v>3.9918673960715991E-4</v>
      </c>
      <c r="AN35" s="5">
        <f t="shared" si="197"/>
        <v>7.9343420862291114E-4</v>
      </c>
      <c r="AO35" s="5">
        <f t="shared" si="198"/>
        <v>7.8852549565222802E-4</v>
      </c>
      <c r="AP35" s="5">
        <f t="shared" si="199"/>
        <v>5.2243143416830457E-4</v>
      </c>
      <c r="AQ35" s="5">
        <f t="shared" si="200"/>
        <v>2.5959966251445742E-4</v>
      </c>
      <c r="AR35" s="5">
        <f t="shared" si="201"/>
        <v>1.31969185002978E-2</v>
      </c>
      <c r="AS35" s="5">
        <f t="shared" si="202"/>
        <v>1.3030109450454026E-2</v>
      </c>
      <c r="AT35" s="5">
        <f t="shared" si="203"/>
        <v>6.4327044335001395E-3</v>
      </c>
      <c r="AU35" s="5">
        <f t="shared" si="204"/>
        <v>2.1171316831535649E-3</v>
      </c>
      <c r="AV35" s="5">
        <f t="shared" si="205"/>
        <v>5.225927846696255E-4</v>
      </c>
      <c r="AW35" s="5">
        <f t="shared" si="206"/>
        <v>5.6257026950445339E-6</v>
      </c>
      <c r="AX35" s="5">
        <f t="shared" si="207"/>
        <v>6.5690169869754171E-5</v>
      </c>
      <c r="AY35" s="5">
        <f t="shared" si="208"/>
        <v>1.3056753337098613E-4</v>
      </c>
      <c r="AZ35" s="5">
        <f t="shared" si="209"/>
        <v>1.297597555645305E-4</v>
      </c>
      <c r="BA35" s="5">
        <f t="shared" si="210"/>
        <v>8.5971316806736112E-5</v>
      </c>
      <c r="BB35" s="5">
        <f t="shared" si="211"/>
        <v>4.2719720463379069E-5</v>
      </c>
      <c r="BC35" s="5">
        <f t="shared" si="212"/>
        <v>1.698217111711154E-5</v>
      </c>
      <c r="BD35" s="5">
        <f t="shared" si="213"/>
        <v>4.3717578548364113E-3</v>
      </c>
      <c r="BE35" s="5">
        <f t="shared" si="214"/>
        <v>4.3164988355512759E-3</v>
      </c>
      <c r="BF35" s="5">
        <f t="shared" si="215"/>
        <v>2.1309691451349526E-3</v>
      </c>
      <c r="BG35" s="5">
        <f t="shared" si="216"/>
        <v>7.0134456504681523E-4</v>
      </c>
      <c r="BH35" s="5">
        <f t="shared" si="217"/>
        <v>1.7311989243615572E-4</v>
      </c>
      <c r="BI35" s="5">
        <f t="shared" si="218"/>
        <v>3.4186331399152526E-5</v>
      </c>
      <c r="BJ35" s="8">
        <f t="shared" si="219"/>
        <v>0.18130056622193313</v>
      </c>
      <c r="BK35" s="8">
        <f t="shared" si="220"/>
        <v>0.21264835053765674</v>
      </c>
      <c r="BL35" s="8">
        <f t="shared" si="221"/>
        <v>0.53490390859399417</v>
      </c>
      <c r="BM35" s="8">
        <f t="shared" si="222"/>
        <v>0.56671915504229786</v>
      </c>
      <c r="BN35" s="8">
        <f t="shared" si="223"/>
        <v>0.42881740997590967</v>
      </c>
    </row>
    <row r="36" spans="1:66" x14ac:dyDescent="0.25">
      <c r="A36" t="s">
        <v>16</v>
      </c>
      <c r="B36" t="s">
        <v>233</v>
      </c>
      <c r="C36" t="s">
        <v>230</v>
      </c>
      <c r="D36" s="11">
        <v>44204</v>
      </c>
      <c r="E36">
        <f>VLOOKUP(A36,home!$A$2:$E$405,3,FALSE)</f>
        <v>1.51111111111111</v>
      </c>
      <c r="F36">
        <f>VLOOKUP(B36,home!$B$2:$E$405,3,FALSE)</f>
        <v>0.66</v>
      </c>
      <c r="G36">
        <f>VLOOKUP(C36,away!$B$2:$E$405,4,FALSE)</f>
        <v>1.32</v>
      </c>
      <c r="H36">
        <f>VLOOKUP(A36,away!$A$2:$E$405,3,FALSE)</f>
        <v>1.24444444444444</v>
      </c>
      <c r="I36">
        <f>VLOOKUP(C36,away!$B$2:$E$405,3,FALSE)</f>
        <v>1.32</v>
      </c>
      <c r="J36">
        <f>VLOOKUP(B36,home!$B$2:$E$405,4,FALSE)</f>
        <v>1.61</v>
      </c>
      <c r="K36" s="3">
        <f t="shared" si="168"/>
        <v>1.3164799999999992</v>
      </c>
      <c r="L36" s="3">
        <f t="shared" si="169"/>
        <v>2.6446933333333242</v>
      </c>
      <c r="M36" s="5">
        <f t="shared" si="170"/>
        <v>1.9040760021246227E-2</v>
      </c>
      <c r="N36" s="5">
        <f t="shared" si="171"/>
        <v>2.5066779752770219E-2</v>
      </c>
      <c r="O36" s="5">
        <f t="shared" si="172"/>
        <v>5.0356971089789579E-2</v>
      </c>
      <c r="P36" s="5">
        <f t="shared" si="173"/>
        <v>6.629394530028615E-2</v>
      </c>
      <c r="Q36" s="5">
        <f t="shared" si="174"/>
        <v>1.6499957104463465E-2</v>
      </c>
      <c r="R36" s="5">
        <f t="shared" si="175"/>
        <v>6.6589372864012744E-2</v>
      </c>
      <c r="S36" s="5">
        <f t="shared" si="176"/>
        <v>5.7703673311535267E-2</v>
      </c>
      <c r="T36" s="5">
        <f t="shared" si="177"/>
        <v>4.3637326554460343E-2</v>
      </c>
      <c r="U36" s="5">
        <f t="shared" si="178"/>
        <v>8.7663577588015434E-2</v>
      </c>
      <c r="V36" s="5">
        <f t="shared" si="179"/>
        <v>2.2322896062458776E-2</v>
      </c>
      <c r="W36" s="5">
        <f t="shared" si="180"/>
        <v>7.2406211762946794E-3</v>
      </c>
      <c r="X36" s="5">
        <f t="shared" si="181"/>
        <v>1.9149222554138631E-2</v>
      </c>
      <c r="Y36" s="5">
        <f t="shared" si="182"/>
        <v>2.532191061372329E-2</v>
      </c>
      <c r="Z36" s="5">
        <f t="shared" si="183"/>
        <v>5.8702823494767152E-2</v>
      </c>
      <c r="AA36" s="5">
        <f t="shared" si="184"/>
        <v>7.7281093074391016E-2</v>
      </c>
      <c r="AB36" s="5">
        <f t="shared" si="185"/>
        <v>5.0869506705287129E-2</v>
      </c>
      <c r="AC36" s="5">
        <f t="shared" si="186"/>
        <v>4.8575820005915295E-3</v>
      </c>
      <c r="AD36" s="5">
        <f t="shared" si="187"/>
        <v>2.3830332415421033E-3</v>
      </c>
      <c r="AE36" s="5">
        <f t="shared" si="188"/>
        <v>6.3023921270181022E-3</v>
      </c>
      <c r="AF36" s="5">
        <f t="shared" si="189"/>
        <v>8.3339472211886034E-3</v>
      </c>
      <c r="AG36" s="5">
        <f t="shared" si="190"/>
        <v>7.3469115520764282E-3</v>
      </c>
      <c r="AH36" s="5">
        <f t="shared" si="191"/>
        <v>3.8812741486113383E-2</v>
      </c>
      <c r="AI36" s="5">
        <f t="shared" si="192"/>
        <v>5.1096197911638525E-2</v>
      </c>
      <c r="AJ36" s="5">
        <f t="shared" si="193"/>
        <v>3.363356131335693E-2</v>
      </c>
      <c r="AK36" s="5">
        <f t="shared" si="194"/>
        <v>1.4759303599269363E-2</v>
      </c>
      <c r="AL36" s="5">
        <f t="shared" si="195"/>
        <v>6.765029863924362E-4</v>
      </c>
      <c r="AM36" s="5">
        <f t="shared" si="196"/>
        <v>6.2744312036506925E-4</v>
      </c>
      <c r="AN36" s="5">
        <f t="shared" si="197"/>
        <v>1.6593946374753572E-3</v>
      </c>
      <c r="AO36" s="5">
        <f t="shared" si="198"/>
        <v>2.1942949675500733E-3</v>
      </c>
      <c r="AP36" s="5">
        <f t="shared" si="199"/>
        <v>1.9344124240155143E-3</v>
      </c>
      <c r="AQ36" s="5">
        <f t="shared" si="200"/>
        <v>1.2789819104277466E-3</v>
      </c>
      <c r="AR36" s="5">
        <f t="shared" si="201"/>
        <v>2.0529559731342767E-2</v>
      </c>
      <c r="AS36" s="5">
        <f t="shared" si="202"/>
        <v>2.7026754795118107E-2</v>
      </c>
      <c r="AT36" s="5">
        <f t="shared" si="203"/>
        <v>1.7790091076338541E-2</v>
      </c>
      <c r="AU36" s="5">
        <f t="shared" si="204"/>
        <v>7.8067663667260451E-3</v>
      </c>
      <c r="AV36" s="5">
        <f t="shared" si="205"/>
        <v>2.5693629466168742E-3</v>
      </c>
      <c r="AW36" s="5">
        <f t="shared" si="206"/>
        <v>6.5426969309432354E-5</v>
      </c>
      <c r="AX36" s="5">
        <f t="shared" si="207"/>
        <v>1.3766938651636756E-4</v>
      </c>
      <c r="AY36" s="5">
        <f t="shared" si="208"/>
        <v>3.6409330872392594E-4</v>
      </c>
      <c r="AZ36" s="5">
        <f t="shared" si="209"/>
        <v>4.8145757314671956E-4</v>
      </c>
      <c r="BA36" s="5">
        <f t="shared" si="210"/>
        <v>4.2443587799465682E-4</v>
      </c>
      <c r="BB36" s="5">
        <f t="shared" si="211"/>
        <v>2.8062568423998634E-4</v>
      </c>
      <c r="BC36" s="5">
        <f t="shared" si="212"/>
        <v>1.4843377525431889E-4</v>
      </c>
      <c r="BD36" s="5">
        <f t="shared" si="213"/>
        <v>9.0490649596250798E-3</v>
      </c>
      <c r="BE36" s="5">
        <f t="shared" si="214"/>
        <v>1.1912913038047219E-2</v>
      </c>
      <c r="BF36" s="5">
        <f t="shared" si="215"/>
        <v>7.8415558781641994E-3</v>
      </c>
      <c r="BG36" s="5">
        <f t="shared" si="216"/>
        <v>3.441083827495198E-3</v>
      </c>
      <c r="BH36" s="5">
        <f t="shared" si="217"/>
        <v>1.132529509305219E-3</v>
      </c>
      <c r="BI36" s="5">
        <f t="shared" si="218"/>
        <v>2.9819048968202674E-4</v>
      </c>
      <c r="BJ36" s="8">
        <f t="shared" si="219"/>
        <v>0.17081334456338557</v>
      </c>
      <c r="BK36" s="8">
        <f t="shared" si="220"/>
        <v>0.1712594529912343</v>
      </c>
      <c r="BL36" s="8">
        <f t="shared" si="221"/>
        <v>0.58046019825033535</v>
      </c>
      <c r="BM36" s="8">
        <f t="shared" si="222"/>
        <v>0.73708936682773962</v>
      </c>
      <c r="BN36" s="8">
        <f t="shared" si="223"/>
        <v>0.24384778613256841</v>
      </c>
    </row>
    <row r="37" spans="1:66" x14ac:dyDescent="0.25">
      <c r="A37" t="s">
        <v>192</v>
      </c>
      <c r="B37" t="s">
        <v>200</v>
      </c>
      <c r="C37" t="s">
        <v>196</v>
      </c>
      <c r="D37" s="11">
        <v>44204</v>
      </c>
      <c r="E37">
        <f>VLOOKUP(A37,home!$A$2:$E$405,3,FALSE)</f>
        <v>1.7083333333333299</v>
      </c>
      <c r="F37">
        <f>VLOOKUP(B37,home!$B$2:$E$405,3,FALSE)</f>
        <v>0.88</v>
      </c>
      <c r="G37">
        <f>VLOOKUP(C37,away!$B$2:$E$405,4,FALSE)</f>
        <v>0.59</v>
      </c>
      <c r="H37">
        <f>VLOOKUP(A37,away!$A$2:$E$405,3,FALSE)</f>
        <v>1</v>
      </c>
      <c r="I37">
        <f>VLOOKUP(C37,away!$B$2:$E$405,3,FALSE)</f>
        <v>0.28999999999999998</v>
      </c>
      <c r="J37">
        <f>VLOOKUP(B37,home!$B$2:$E$405,4,FALSE)</f>
        <v>0.5</v>
      </c>
      <c r="K37" s="3">
        <f t="shared" si="168"/>
        <v>0.88696666666666479</v>
      </c>
      <c r="L37" s="3">
        <f t="shared" si="169"/>
        <v>0.14499999999999999</v>
      </c>
      <c r="M37" s="5">
        <f t="shared" si="170"/>
        <v>0.35630553683944216</v>
      </c>
      <c r="N37" s="5">
        <f t="shared" si="171"/>
        <v>0.31603113432535657</v>
      </c>
      <c r="O37" s="5">
        <f t="shared" si="172"/>
        <v>5.166430284171912E-2</v>
      </c>
      <c r="P37" s="5">
        <f t="shared" si="173"/>
        <v>4.5824514477176712E-2</v>
      </c>
      <c r="Q37" s="5">
        <f t="shared" si="174"/>
        <v>0.14015454088772322</v>
      </c>
      <c r="R37" s="5">
        <f t="shared" si="175"/>
        <v>3.7456619560246361E-3</v>
      </c>
      <c r="S37" s="5">
        <f t="shared" si="176"/>
        <v>1.4733746110821904E-3</v>
      </c>
      <c r="T37" s="5">
        <f t="shared" si="177"/>
        <v>2.0322408428719869E-2</v>
      </c>
      <c r="U37" s="5">
        <f t="shared" si="178"/>
        <v>3.3222772995953114E-3</v>
      </c>
      <c r="V37" s="5">
        <f t="shared" si="179"/>
        <v>2.1054550477079483E-5</v>
      </c>
      <c r="W37" s="5">
        <f t="shared" si="180"/>
        <v>4.1437468649793557E-2</v>
      </c>
      <c r="X37" s="5">
        <f t="shared" si="181"/>
        <v>6.0084329542200669E-3</v>
      </c>
      <c r="Y37" s="5">
        <f t="shared" si="182"/>
        <v>4.3561138918095485E-4</v>
      </c>
      <c r="Z37" s="5">
        <f t="shared" si="183"/>
        <v>1.8104032787452407E-4</v>
      </c>
      <c r="AA37" s="5">
        <f t="shared" si="184"/>
        <v>1.6057673614710671E-4</v>
      </c>
      <c r="AB37" s="5">
        <f t="shared" si="185"/>
        <v>7.1213106202305872E-5</v>
      </c>
      <c r="AC37" s="5">
        <f t="shared" si="186"/>
        <v>1.6923932787180823E-7</v>
      </c>
      <c r="AD37" s="5">
        <f t="shared" si="187"/>
        <v>9.1884133608529511E-3</v>
      </c>
      <c r="AE37" s="5">
        <f t="shared" si="188"/>
        <v>1.3323199373236781E-3</v>
      </c>
      <c r="AF37" s="5">
        <f t="shared" si="189"/>
        <v>9.6593195455966653E-5</v>
      </c>
      <c r="AG37" s="5">
        <f t="shared" si="190"/>
        <v>4.6686711137050546E-6</v>
      </c>
      <c r="AH37" s="5">
        <f t="shared" si="191"/>
        <v>6.5627118854514979E-6</v>
      </c>
      <c r="AI37" s="5">
        <f t="shared" si="192"/>
        <v>5.820906685332618E-6</v>
      </c>
      <c r="AJ37" s="5">
        <f t="shared" si="193"/>
        <v>2.5814750998335877E-6</v>
      </c>
      <c r="AK37" s="5">
        <f t="shared" si="194"/>
        <v>7.632274547941312E-7</v>
      </c>
      <c r="AL37" s="5">
        <f t="shared" si="195"/>
        <v>8.7063592656591478E-10</v>
      </c>
      <c r="AM37" s="5">
        <f t="shared" si="196"/>
        <v>1.6299632741262383E-3</v>
      </c>
      <c r="AN37" s="5">
        <f t="shared" si="197"/>
        <v>2.3634467474830458E-4</v>
      </c>
      <c r="AO37" s="5">
        <f t="shared" si="198"/>
        <v>1.7134988919252082E-5</v>
      </c>
      <c r="AP37" s="5">
        <f t="shared" si="199"/>
        <v>8.2819113109718388E-7</v>
      </c>
      <c r="AQ37" s="5">
        <f t="shared" si="200"/>
        <v>3.0021928502272915E-8</v>
      </c>
      <c r="AR37" s="5">
        <f t="shared" si="201"/>
        <v>1.9031864467809347E-7</v>
      </c>
      <c r="AS37" s="5">
        <f t="shared" si="202"/>
        <v>1.6880629387464597E-7</v>
      </c>
      <c r="AT37" s="5">
        <f t="shared" si="203"/>
        <v>7.4862777895174063E-8</v>
      </c>
      <c r="AU37" s="5">
        <f t="shared" si="204"/>
        <v>2.213359618902981E-8</v>
      </c>
      <c r="AV37" s="5">
        <f t="shared" si="205"/>
        <v>4.9079405082824404E-9</v>
      </c>
      <c r="AW37" s="5">
        <f t="shared" si="206"/>
        <v>3.1103508783786043E-12</v>
      </c>
      <c r="AX37" s="5">
        <f t="shared" si="207"/>
        <v>2.4095384867347207E-4</v>
      </c>
      <c r="AY37" s="5">
        <f t="shared" si="208"/>
        <v>3.4938308057653452E-5</v>
      </c>
      <c r="AZ37" s="5">
        <f t="shared" si="209"/>
        <v>2.5330273341798751E-6</v>
      </c>
      <c r="BA37" s="5">
        <f t="shared" si="210"/>
        <v>1.2242965448536063E-7</v>
      </c>
      <c r="BB37" s="5">
        <f t="shared" si="211"/>
        <v>4.4380749750943227E-9</v>
      </c>
      <c r="BC37" s="5">
        <f t="shared" si="212"/>
        <v>1.287041742777354E-10</v>
      </c>
      <c r="BD37" s="5">
        <f t="shared" si="213"/>
        <v>4.5993672463872572E-9</v>
      </c>
      <c r="BE37" s="5">
        <f t="shared" si="214"/>
        <v>4.0794854353039425E-9</v>
      </c>
      <c r="BF37" s="5">
        <f t="shared" si="215"/>
        <v>1.8091837991333725E-9</v>
      </c>
      <c r="BG37" s="5">
        <f t="shared" si="216"/>
        <v>5.3489524123488695E-10</v>
      </c>
      <c r="BH37" s="5">
        <f t="shared" si="217"/>
        <v>1.1860856228349227E-10</v>
      </c>
      <c r="BI37" s="5">
        <f t="shared" si="218"/>
        <v>2.1040368225342932E-11</v>
      </c>
      <c r="BJ37" s="8">
        <f t="shared" si="219"/>
        <v>0.53717444513109291</v>
      </c>
      <c r="BK37" s="8">
        <f t="shared" si="220"/>
        <v>0.40365958889619968</v>
      </c>
      <c r="BL37" s="8">
        <f t="shared" si="221"/>
        <v>5.8980232452647684E-2</v>
      </c>
      <c r="BM37" s="8">
        <f t="shared" si="222"/>
        <v>8.6234677175424934E-2</v>
      </c>
      <c r="BN37" s="8">
        <f t="shared" si="223"/>
        <v>0.91372569132744241</v>
      </c>
    </row>
    <row r="38" spans="1:66" x14ac:dyDescent="0.25">
      <c r="A38" t="s">
        <v>192</v>
      </c>
      <c r="B38" t="s">
        <v>280</v>
      </c>
      <c r="C38" t="s">
        <v>197</v>
      </c>
      <c r="D38" s="11">
        <v>44204</v>
      </c>
      <c r="E38">
        <f>VLOOKUP(A38,home!$A$2:$E$405,3,FALSE)</f>
        <v>1.7083333333333299</v>
      </c>
      <c r="F38">
        <f>VLOOKUP(B38,home!$B$2:$E$405,3,FALSE)</f>
        <v>0.88</v>
      </c>
      <c r="G38">
        <f>VLOOKUP(C38,away!$B$2:$E$405,4,FALSE)</f>
        <v>1.17</v>
      </c>
      <c r="H38">
        <f>VLOOKUP(A38,away!$A$2:$E$405,3,FALSE)</f>
        <v>1</v>
      </c>
      <c r="I38">
        <f>VLOOKUP(C38,away!$B$2:$E$405,3,FALSE)</f>
        <v>1.46</v>
      </c>
      <c r="J38">
        <f>VLOOKUP(B38,home!$B$2:$E$405,4,FALSE)</f>
        <v>1.5</v>
      </c>
      <c r="K38" s="3">
        <f t="shared" si="168"/>
        <v>1.7588999999999964</v>
      </c>
      <c r="L38" s="3">
        <f t="shared" si="169"/>
        <v>2.19</v>
      </c>
      <c r="M38" s="5">
        <f t="shared" si="170"/>
        <v>1.9275893600707004E-2</v>
      </c>
      <c r="N38" s="5">
        <f t="shared" si="171"/>
        <v>3.390436925428348E-2</v>
      </c>
      <c r="O38" s="5">
        <f t="shared" si="172"/>
        <v>4.2214206985548335E-2</v>
      </c>
      <c r="P38" s="5">
        <f t="shared" si="173"/>
        <v>7.4250568666880803E-2</v>
      </c>
      <c r="Q38" s="5">
        <f t="shared" si="174"/>
        <v>2.9817197540679546E-2</v>
      </c>
      <c r="R38" s="5">
        <f t="shared" si="175"/>
        <v>4.6224556649175443E-2</v>
      </c>
      <c r="S38" s="5">
        <f t="shared" si="176"/>
        <v>7.1503130562426603E-2</v>
      </c>
      <c r="T38" s="5">
        <f t="shared" si="177"/>
        <v>6.5299662614088205E-2</v>
      </c>
      <c r="U38" s="5">
        <f t="shared" si="178"/>
        <v>8.1304372690234508E-2</v>
      </c>
      <c r="V38" s="5">
        <f t="shared" si="179"/>
        <v>3.060326837758796E-2</v>
      </c>
      <c r="W38" s="5">
        <f t="shared" si="180"/>
        <v>1.7481822918100385E-2</v>
      </c>
      <c r="X38" s="5">
        <f t="shared" si="181"/>
        <v>3.828519219063984E-2</v>
      </c>
      <c r="Y38" s="5">
        <f t="shared" si="182"/>
        <v>4.1922285448750637E-2</v>
      </c>
      <c r="Z38" s="5">
        <f t="shared" si="183"/>
        <v>3.3743926353898071E-2</v>
      </c>
      <c r="AA38" s="5">
        <f t="shared" si="184"/>
        <v>5.9352192063871184E-2</v>
      </c>
      <c r="AB38" s="5">
        <f t="shared" si="185"/>
        <v>5.2197285310571412E-2</v>
      </c>
      <c r="AC38" s="5">
        <f t="shared" si="186"/>
        <v>7.367719647565823E-3</v>
      </c>
      <c r="AD38" s="5">
        <f t="shared" si="187"/>
        <v>7.6871945826616755E-3</v>
      </c>
      <c r="AE38" s="5">
        <f t="shared" si="188"/>
        <v>1.6834956136029068E-2</v>
      </c>
      <c r="AF38" s="5">
        <f t="shared" si="189"/>
        <v>1.8434276968951835E-2</v>
      </c>
      <c r="AG38" s="5">
        <f t="shared" si="190"/>
        <v>1.3457022187334838E-2</v>
      </c>
      <c r="AH38" s="5">
        <f t="shared" si="191"/>
        <v>1.8474799678759191E-2</v>
      </c>
      <c r="AI38" s="5">
        <f t="shared" si="192"/>
        <v>3.2495325154969473E-2</v>
      </c>
      <c r="AJ38" s="5">
        <f t="shared" si="193"/>
        <v>2.8578013707537847E-2</v>
      </c>
      <c r="AK38" s="5">
        <f t="shared" si="194"/>
        <v>1.6755289436729409E-2</v>
      </c>
      <c r="AL38" s="5">
        <f t="shared" si="195"/>
        <v>1.1352155909178671E-3</v>
      </c>
      <c r="AM38" s="5">
        <f t="shared" si="196"/>
        <v>2.7042013102887212E-3</v>
      </c>
      <c r="AN38" s="5">
        <f t="shared" si="197"/>
        <v>5.9222008695322985E-3</v>
      </c>
      <c r="AO38" s="5">
        <f t="shared" si="198"/>
        <v>6.4848099521378688E-3</v>
      </c>
      <c r="AP38" s="5">
        <f t="shared" si="199"/>
        <v>4.7339112650606439E-3</v>
      </c>
      <c r="AQ38" s="5">
        <f t="shared" si="200"/>
        <v>2.5918164176207022E-3</v>
      </c>
      <c r="AR38" s="5">
        <f t="shared" si="201"/>
        <v>8.0919622592965229E-3</v>
      </c>
      <c r="AS38" s="5">
        <f t="shared" si="202"/>
        <v>1.4232952417876624E-2</v>
      </c>
      <c r="AT38" s="5">
        <f t="shared" si="203"/>
        <v>1.2517170003901573E-2</v>
      </c>
      <c r="AU38" s="5">
        <f t="shared" si="204"/>
        <v>7.3388167732874781E-3</v>
      </c>
      <c r="AV38" s="5">
        <f t="shared" si="205"/>
        <v>3.2270612056338292E-3</v>
      </c>
      <c r="AW38" s="5">
        <f t="shared" si="206"/>
        <v>1.2146778442431372E-4</v>
      </c>
      <c r="AX38" s="5">
        <f t="shared" si="207"/>
        <v>7.9273661411113656E-4</v>
      </c>
      <c r="AY38" s="5">
        <f t="shared" si="208"/>
        <v>1.7360931849033888E-3</v>
      </c>
      <c r="AZ38" s="5">
        <f t="shared" si="209"/>
        <v>1.9010220374692114E-3</v>
      </c>
      <c r="BA38" s="5">
        <f t="shared" si="210"/>
        <v>1.3877460873525241E-3</v>
      </c>
      <c r="BB38" s="5">
        <f t="shared" si="211"/>
        <v>7.5979098282550695E-4</v>
      </c>
      <c r="BC38" s="5">
        <f t="shared" si="212"/>
        <v>3.327884504775719E-4</v>
      </c>
      <c r="BD38" s="5">
        <f t="shared" si="213"/>
        <v>2.9535662246432302E-3</v>
      </c>
      <c r="BE38" s="5">
        <f t="shared" si="214"/>
        <v>5.1950276325249661E-3</v>
      </c>
      <c r="BF38" s="5">
        <f t="shared" si="215"/>
        <v>4.568767051424073E-3</v>
      </c>
      <c r="BG38" s="5">
        <f t="shared" si="216"/>
        <v>2.6786681222499289E-3</v>
      </c>
      <c r="BH38" s="5">
        <f t="shared" si="217"/>
        <v>1.1778773400563474E-3</v>
      </c>
      <c r="BI38" s="5">
        <f t="shared" si="218"/>
        <v>4.1435369068502139E-4</v>
      </c>
      <c r="BJ38" s="8">
        <f t="shared" si="219"/>
        <v>0.312471097013299</v>
      </c>
      <c r="BK38" s="8">
        <f t="shared" si="220"/>
        <v>0.20587188963098943</v>
      </c>
      <c r="BL38" s="8">
        <f t="shared" si="221"/>
        <v>0.43999226439897648</v>
      </c>
      <c r="BM38" s="8">
        <f t="shared" si="222"/>
        <v>0.74477775929940959</v>
      </c>
      <c r="BN38" s="8">
        <f t="shared" si="223"/>
        <v>0.24568679269727461</v>
      </c>
    </row>
    <row r="39" spans="1:66" x14ac:dyDescent="0.25">
      <c r="A39" t="s">
        <v>143</v>
      </c>
      <c r="B39" t="s">
        <v>152</v>
      </c>
      <c r="C39" t="s">
        <v>145</v>
      </c>
      <c r="D39" s="11">
        <v>44235</v>
      </c>
      <c r="E39">
        <f>VLOOKUP(A39,home!$A$2:$E$405,3,FALSE)</f>
        <v>0.98305084745762705</v>
      </c>
      <c r="F39">
        <f>VLOOKUP(B39,home!$B$2:$E$405,3,FALSE)</f>
        <v>1.36</v>
      </c>
      <c r="G39">
        <f>VLOOKUP(C39,away!$B$2:$E$405,4,FALSE)</f>
        <v>1.7</v>
      </c>
      <c r="H39">
        <f>VLOOKUP(A39,away!$A$2:$E$405,3,FALSE)</f>
        <v>1.15254237288136</v>
      </c>
      <c r="I39">
        <f>VLOOKUP(C39,away!$B$2:$E$405,3,FALSE)</f>
        <v>0</v>
      </c>
      <c r="J39">
        <f>VLOOKUP(B39,home!$B$2:$E$405,4,FALSE)</f>
        <v>0.57999999999999996</v>
      </c>
      <c r="K39" s="3">
        <f t="shared" si="168"/>
        <v>2.2728135593220338</v>
      </c>
      <c r="L39" s="3">
        <f t="shared" si="169"/>
        <v>0</v>
      </c>
      <c r="M39" s="5">
        <f t="shared" si="170"/>
        <v>0.1030219136681185</v>
      </c>
      <c r="N39" s="5">
        <f t="shared" si="171"/>
        <v>0.23414960229220369</v>
      </c>
      <c r="O39" s="5">
        <f t="shared" si="172"/>
        <v>0</v>
      </c>
      <c r="P39" s="5">
        <f t="shared" si="173"/>
        <v>0</v>
      </c>
      <c r="Q39" s="5">
        <f t="shared" si="174"/>
        <v>0.2660891954997911</v>
      </c>
      <c r="R39" s="5">
        <f t="shared" si="175"/>
        <v>0</v>
      </c>
      <c r="S39" s="5">
        <f t="shared" si="176"/>
        <v>0</v>
      </c>
      <c r="T39" s="5">
        <f t="shared" si="177"/>
        <v>0</v>
      </c>
      <c r="U39" s="5">
        <f t="shared" si="178"/>
        <v>0</v>
      </c>
      <c r="V39" s="5">
        <f t="shared" si="179"/>
        <v>0</v>
      </c>
      <c r="W39" s="5">
        <f t="shared" si="180"/>
        <v>0.2015903771736722</v>
      </c>
      <c r="X39" s="5">
        <f t="shared" si="181"/>
        <v>0</v>
      </c>
      <c r="Y39" s="5">
        <f t="shared" si="182"/>
        <v>0</v>
      </c>
      <c r="Z39" s="5">
        <f t="shared" si="183"/>
        <v>0</v>
      </c>
      <c r="AA39" s="5">
        <f t="shared" si="184"/>
        <v>0</v>
      </c>
      <c r="AB39" s="5">
        <f t="shared" si="185"/>
        <v>0</v>
      </c>
      <c r="AC39" s="5">
        <f t="shared" si="186"/>
        <v>0</v>
      </c>
      <c r="AD39" s="5">
        <f t="shared" si="187"/>
        <v>0.1145443356672913</v>
      </c>
      <c r="AE39" s="5">
        <f t="shared" si="188"/>
        <v>0</v>
      </c>
      <c r="AF39" s="5">
        <f t="shared" si="189"/>
        <v>0</v>
      </c>
      <c r="AG39" s="5">
        <f t="shared" si="190"/>
        <v>0</v>
      </c>
      <c r="AH39" s="5">
        <f t="shared" si="191"/>
        <v>0</v>
      </c>
      <c r="AI39" s="5">
        <f t="shared" si="192"/>
        <v>0</v>
      </c>
      <c r="AJ39" s="5">
        <f t="shared" si="193"/>
        <v>0</v>
      </c>
      <c r="AK39" s="5">
        <f t="shared" si="194"/>
        <v>0</v>
      </c>
      <c r="AL39" s="5">
        <f t="shared" si="195"/>
        <v>0</v>
      </c>
      <c r="AM39" s="5">
        <f t="shared" si="196"/>
        <v>5.2067583849630832E-2</v>
      </c>
      <c r="AN39" s="5">
        <f t="shared" si="197"/>
        <v>0</v>
      </c>
      <c r="AO39" s="5">
        <f t="shared" si="198"/>
        <v>0</v>
      </c>
      <c r="AP39" s="5">
        <f t="shared" si="199"/>
        <v>0</v>
      </c>
      <c r="AQ39" s="5">
        <f t="shared" si="200"/>
        <v>0</v>
      </c>
      <c r="AR39" s="5">
        <f t="shared" si="201"/>
        <v>0</v>
      </c>
      <c r="AS39" s="5">
        <f t="shared" si="202"/>
        <v>0</v>
      </c>
      <c r="AT39" s="5">
        <f t="shared" si="203"/>
        <v>0</v>
      </c>
      <c r="AU39" s="5">
        <f t="shared" si="204"/>
        <v>0</v>
      </c>
      <c r="AV39" s="5">
        <f t="shared" si="205"/>
        <v>0</v>
      </c>
      <c r="AW39" s="5">
        <f t="shared" si="206"/>
        <v>0</v>
      </c>
      <c r="AX39" s="5">
        <f t="shared" si="207"/>
        <v>1.9723318429096311E-2</v>
      </c>
      <c r="AY39" s="5">
        <f t="shared" si="208"/>
        <v>0</v>
      </c>
      <c r="AZ39" s="5">
        <f t="shared" si="209"/>
        <v>0</v>
      </c>
      <c r="BA39" s="5">
        <f t="shared" si="210"/>
        <v>0</v>
      </c>
      <c r="BB39" s="5">
        <f t="shared" si="211"/>
        <v>0</v>
      </c>
      <c r="BC39" s="5">
        <f t="shared" si="212"/>
        <v>0</v>
      </c>
      <c r="BD39" s="5">
        <f t="shared" si="213"/>
        <v>0</v>
      </c>
      <c r="BE39" s="5">
        <f t="shared" si="214"/>
        <v>0</v>
      </c>
      <c r="BF39" s="5">
        <f t="shared" si="215"/>
        <v>0</v>
      </c>
      <c r="BG39" s="5">
        <f t="shared" si="216"/>
        <v>0</v>
      </c>
      <c r="BH39" s="5">
        <f t="shared" si="217"/>
        <v>0</v>
      </c>
      <c r="BI39" s="5">
        <f t="shared" si="218"/>
        <v>0</v>
      </c>
      <c r="BJ39" s="8">
        <f t="shared" si="219"/>
        <v>0.88816441291168546</v>
      </c>
      <c r="BK39" s="8">
        <f t="shared" si="220"/>
        <v>0.1030219136681185</v>
      </c>
      <c r="BL39" s="8">
        <f t="shared" si="221"/>
        <v>0</v>
      </c>
      <c r="BM39" s="8">
        <f t="shared" si="222"/>
        <v>0.38792561511969065</v>
      </c>
      <c r="BN39" s="8">
        <f t="shared" si="223"/>
        <v>0.60326071146011329</v>
      </c>
    </row>
    <row r="40" spans="1:66" x14ac:dyDescent="0.25">
      <c r="A40" t="s">
        <v>32</v>
      </c>
      <c r="B40" t="s">
        <v>198</v>
      </c>
      <c r="C40" t="s">
        <v>206</v>
      </c>
      <c r="D40" s="11">
        <v>44235</v>
      </c>
      <c r="E40">
        <f>VLOOKUP(A40,home!$A$2:$E$405,3,FALSE)</f>
        <v>1.3333333333333299</v>
      </c>
      <c r="F40">
        <f>VLOOKUP(B40,home!$B$2:$E$405,3,FALSE)</f>
        <v>0.75</v>
      </c>
      <c r="G40">
        <f>VLOOKUP(C40,away!$B$2:$E$405,4,FALSE)</f>
        <v>1.1299999999999999</v>
      </c>
      <c r="H40">
        <f>VLOOKUP(A40,away!$A$2:$E$405,3,FALSE)</f>
        <v>1.55555555555556</v>
      </c>
      <c r="I40">
        <f>VLOOKUP(C40,away!$B$2:$E$405,3,FALSE)</f>
        <v>0</v>
      </c>
      <c r="J40">
        <f>VLOOKUP(B40,home!$B$2:$E$405,4,FALSE)</f>
        <v>0.32</v>
      </c>
      <c r="K40" s="3">
        <f t="shared" si="168"/>
        <v>1.129999999999997</v>
      </c>
      <c r="L40" s="3">
        <f t="shared" si="169"/>
        <v>0</v>
      </c>
      <c r="M40" s="5">
        <f t="shared" si="170"/>
        <v>0.32303325642225389</v>
      </c>
      <c r="N40" s="5">
        <f t="shared" si="171"/>
        <v>0.36502757975714595</v>
      </c>
      <c r="O40" s="5">
        <f t="shared" si="172"/>
        <v>0</v>
      </c>
      <c r="P40" s="5">
        <f t="shared" si="173"/>
        <v>0</v>
      </c>
      <c r="Q40" s="5">
        <f t="shared" si="174"/>
        <v>0.20624058256278693</v>
      </c>
      <c r="R40" s="5">
        <f t="shared" si="175"/>
        <v>0</v>
      </c>
      <c r="S40" s="5">
        <f t="shared" si="176"/>
        <v>0</v>
      </c>
      <c r="T40" s="5">
        <f t="shared" si="177"/>
        <v>0</v>
      </c>
      <c r="U40" s="5">
        <f t="shared" si="178"/>
        <v>0</v>
      </c>
      <c r="V40" s="5">
        <f t="shared" si="179"/>
        <v>0</v>
      </c>
      <c r="W40" s="5">
        <f t="shared" si="180"/>
        <v>7.7683952765316186E-2</v>
      </c>
      <c r="X40" s="5">
        <f t="shared" si="181"/>
        <v>0</v>
      </c>
      <c r="Y40" s="5">
        <f t="shared" si="182"/>
        <v>0</v>
      </c>
      <c r="Z40" s="5">
        <f t="shared" si="183"/>
        <v>0</v>
      </c>
      <c r="AA40" s="5">
        <f t="shared" si="184"/>
        <v>0</v>
      </c>
      <c r="AB40" s="5">
        <f t="shared" si="185"/>
        <v>0</v>
      </c>
      <c r="AC40" s="5">
        <f t="shared" si="186"/>
        <v>0</v>
      </c>
      <c r="AD40" s="5">
        <f t="shared" si="187"/>
        <v>2.1945716656201774E-2</v>
      </c>
      <c r="AE40" s="5">
        <f t="shared" si="188"/>
        <v>0</v>
      </c>
      <c r="AF40" s="5">
        <f t="shared" si="189"/>
        <v>0</v>
      </c>
      <c r="AG40" s="5">
        <f t="shared" si="190"/>
        <v>0</v>
      </c>
      <c r="AH40" s="5">
        <f t="shared" si="191"/>
        <v>0</v>
      </c>
      <c r="AI40" s="5">
        <f t="shared" si="192"/>
        <v>0</v>
      </c>
      <c r="AJ40" s="5">
        <f t="shared" si="193"/>
        <v>0</v>
      </c>
      <c r="AK40" s="5">
        <f t="shared" si="194"/>
        <v>0</v>
      </c>
      <c r="AL40" s="5">
        <f t="shared" si="195"/>
        <v>0</v>
      </c>
      <c r="AM40" s="5">
        <f t="shared" si="196"/>
        <v>4.959731964301585E-3</v>
      </c>
      <c r="AN40" s="5">
        <f t="shared" si="197"/>
        <v>0</v>
      </c>
      <c r="AO40" s="5">
        <f t="shared" si="198"/>
        <v>0</v>
      </c>
      <c r="AP40" s="5">
        <f t="shared" si="199"/>
        <v>0</v>
      </c>
      <c r="AQ40" s="5">
        <f t="shared" si="200"/>
        <v>0</v>
      </c>
      <c r="AR40" s="5">
        <f t="shared" si="201"/>
        <v>0</v>
      </c>
      <c r="AS40" s="5">
        <f t="shared" si="202"/>
        <v>0</v>
      </c>
      <c r="AT40" s="5">
        <f t="shared" si="203"/>
        <v>0</v>
      </c>
      <c r="AU40" s="5">
        <f t="shared" si="204"/>
        <v>0</v>
      </c>
      <c r="AV40" s="5">
        <f t="shared" si="205"/>
        <v>0</v>
      </c>
      <c r="AW40" s="5">
        <f t="shared" si="206"/>
        <v>0</v>
      </c>
      <c r="AX40" s="5">
        <f t="shared" si="207"/>
        <v>9.3408285327679572E-4</v>
      </c>
      <c r="AY40" s="5">
        <f t="shared" si="208"/>
        <v>0</v>
      </c>
      <c r="AZ40" s="5">
        <f t="shared" si="209"/>
        <v>0</v>
      </c>
      <c r="BA40" s="5">
        <f t="shared" si="210"/>
        <v>0</v>
      </c>
      <c r="BB40" s="5">
        <f t="shared" si="211"/>
        <v>0</v>
      </c>
      <c r="BC40" s="5">
        <f t="shared" si="212"/>
        <v>0</v>
      </c>
      <c r="BD40" s="5">
        <f t="shared" si="213"/>
        <v>0</v>
      </c>
      <c r="BE40" s="5">
        <f t="shared" si="214"/>
        <v>0</v>
      </c>
      <c r="BF40" s="5">
        <f t="shared" si="215"/>
        <v>0</v>
      </c>
      <c r="BG40" s="5">
        <f t="shared" si="216"/>
        <v>0</v>
      </c>
      <c r="BH40" s="5">
        <f t="shared" si="217"/>
        <v>0</v>
      </c>
      <c r="BI40" s="5">
        <f t="shared" si="218"/>
        <v>0</v>
      </c>
      <c r="BJ40" s="8">
        <f t="shared" si="219"/>
        <v>0.67679164655902924</v>
      </c>
      <c r="BK40" s="8">
        <f t="shared" si="220"/>
        <v>0.32303325642225389</v>
      </c>
      <c r="BL40" s="8">
        <f t="shared" si="221"/>
        <v>0</v>
      </c>
      <c r="BM40" s="8">
        <f t="shared" si="222"/>
        <v>0.10552348423909634</v>
      </c>
      <c r="BN40" s="8">
        <f t="shared" si="223"/>
        <v>0.89430141874218672</v>
      </c>
    </row>
    <row r="41" spans="1:66" x14ac:dyDescent="0.25">
      <c r="A41" t="s">
        <v>10</v>
      </c>
      <c r="B41" t="s">
        <v>39</v>
      </c>
      <c r="C41" t="s">
        <v>37</v>
      </c>
      <c r="D41" t="s">
        <v>460</v>
      </c>
      <c r="E41">
        <f>VLOOKUP(A41,home!$A$2:$E$405,3,FALSE)</f>
        <v>1.5192307692307701</v>
      </c>
      <c r="F41">
        <f>VLOOKUP(B41,home!$B$2:$E$405,3,FALSE)</f>
        <v>1.76</v>
      </c>
      <c r="G41">
        <f>VLOOKUP(C41,away!$B$2:$E$405,4,FALSE)</f>
        <v>1.32</v>
      </c>
      <c r="H41">
        <f>VLOOKUP(A41,away!$A$2:$E$405,3,FALSE)</f>
        <v>1.5384615384615401</v>
      </c>
      <c r="I41">
        <f>VLOOKUP(C41,away!$B$2:$E$405,3,FALSE)</f>
        <v>1.54</v>
      </c>
      <c r="J41">
        <f>VLOOKUP(B41,home!$B$2:$E$405,4,FALSE)</f>
        <v>0.87</v>
      </c>
      <c r="K41" s="3">
        <f t="shared" si="168"/>
        <v>3.529476923076925</v>
      </c>
      <c r="L41" s="3">
        <f t="shared" si="169"/>
        <v>2.0612307692307716</v>
      </c>
      <c r="M41" s="5">
        <f t="shared" si="170"/>
        <v>3.7323855492826172E-3</v>
      </c>
      <c r="N41" s="5">
        <f t="shared" si="171"/>
        <v>1.3173368664218789E-2</v>
      </c>
      <c r="O41" s="5">
        <f t="shared" si="172"/>
        <v>7.693307936813624E-3</v>
      </c>
      <c r="P41" s="5">
        <f t="shared" si="173"/>
        <v>2.7153352825108234E-2</v>
      </c>
      <c r="Q41" s="5">
        <f t="shared" si="174"/>
        <v>2.3247550349772467E-2</v>
      </c>
      <c r="R41" s="5">
        <f t="shared" si="175"/>
        <v>7.9288415182637746E-3</v>
      </c>
      <c r="S41" s="5">
        <f t="shared" si="176"/>
        <v>4.9385611421261633E-2</v>
      </c>
      <c r="T41" s="5">
        <f t="shared" si="177"/>
        <v>4.7918566090192592E-2</v>
      </c>
      <c r="U41" s="5">
        <f t="shared" si="178"/>
        <v>2.7984663165446202E-2</v>
      </c>
      <c r="V41" s="5">
        <f t="shared" si="179"/>
        <v>3.9920400436747057E-2</v>
      </c>
      <c r="W41" s="5">
        <f t="shared" si="180"/>
        <v>2.7350564159196934E-2</v>
      </c>
      <c r="X41" s="5">
        <f t="shared" si="181"/>
        <v>5.6375824400757064E-2</v>
      </c>
      <c r="Y41" s="5">
        <f t="shared" si="182"/>
        <v>5.8101791947795703E-2</v>
      </c>
      <c r="Z41" s="5">
        <f t="shared" si="183"/>
        <v>5.4477240339332392E-3</v>
      </c>
      <c r="AA41" s="5">
        <f t="shared" si="184"/>
        <v>1.92276162610589E-2</v>
      </c>
      <c r="AB41" s="5">
        <f t="shared" si="185"/>
        <v>3.3931713939593024E-2</v>
      </c>
      <c r="AC41" s="5">
        <f t="shared" si="186"/>
        <v>1.8151472825920664E-2</v>
      </c>
      <c r="AD41" s="5">
        <f t="shared" si="187"/>
        <v>2.4133296258255107E-2</v>
      </c>
      <c r="AE41" s="5">
        <f t="shared" si="188"/>
        <v>4.9744292810477271E-2</v>
      </c>
      <c r="AF41" s="5">
        <f t="shared" si="189"/>
        <v>5.126723346729041E-2</v>
      </c>
      <c r="AG41" s="5">
        <f t="shared" si="190"/>
        <v>3.5224533025372179E-2</v>
      </c>
      <c r="AH41" s="5">
        <f t="shared" si="191"/>
        <v>2.807254100255294E-3</v>
      </c>
      <c r="AI41" s="5">
        <f t="shared" si="192"/>
        <v>9.908138564064136E-3</v>
      </c>
      <c r="AJ41" s="5">
        <f t="shared" si="193"/>
        <v>1.7485273206256462E-2</v>
      </c>
      <c r="AK41" s="5">
        <f t="shared" si="194"/>
        <v>2.0571289425059147E-2</v>
      </c>
      <c r="AL41" s="5">
        <f t="shared" si="195"/>
        <v>5.2821268267135039E-3</v>
      </c>
      <c r="AM41" s="5">
        <f t="shared" si="196"/>
        <v>1.703558244425802E-2</v>
      </c>
      <c r="AN41" s="5">
        <f t="shared" si="197"/>
        <v>3.5114266705872185E-2</v>
      </c>
      <c r="AO41" s="5">
        <f t="shared" si="198"/>
        <v>3.6189303486559708E-2</v>
      </c>
      <c r="AP41" s="5">
        <f t="shared" si="199"/>
        <v>2.4864835287842429E-2</v>
      </c>
      <c r="AQ41" s="5">
        <f t="shared" si="200"/>
        <v>1.2813040891788975E-2</v>
      </c>
      <c r="AR41" s="5">
        <f t="shared" si="201"/>
        <v>1.1572797056990914E-3</v>
      </c>
      <c r="AS41" s="5">
        <f t="shared" si="202"/>
        <v>4.0845920148101979E-3</v>
      </c>
      <c r="AT41" s="5">
        <f t="shared" si="203"/>
        <v>7.2082366282284404E-3</v>
      </c>
      <c r="AU41" s="5">
        <f t="shared" si="204"/>
        <v>8.4804349451367E-3</v>
      </c>
      <c r="AV41" s="5">
        <f t="shared" si="205"/>
        <v>7.4828748591287781E-3</v>
      </c>
      <c r="AW41" s="5">
        <f t="shared" si="206"/>
        <v>1.0674395436830863E-3</v>
      </c>
      <c r="AX41" s="5">
        <f t="shared" si="207"/>
        <v>1.0021115851363836E-2</v>
      </c>
      <c r="AY41" s="5">
        <f t="shared" si="208"/>
        <v>2.0655832334857353E-2</v>
      </c>
      <c r="AZ41" s="5">
        <f t="shared" si="209"/>
        <v>2.128821858633994E-2</v>
      </c>
      <c r="BA41" s="5">
        <f t="shared" si="210"/>
        <v>1.4626643724091424E-2</v>
      </c>
      <c r="BB41" s="5">
        <f t="shared" si="211"/>
        <v>7.5372220236683534E-3</v>
      </c>
      <c r="BC41" s="5">
        <f t="shared" si="212"/>
        <v>3.1071907899418065E-3</v>
      </c>
      <c r="BD41" s="5">
        <f t="shared" si="213"/>
        <v>3.9757008966554981E-4</v>
      </c>
      <c r="BE41" s="5">
        <f t="shared" si="214"/>
        <v>1.4032144567801819E-3</v>
      </c>
      <c r="BF41" s="5">
        <f t="shared" si="215"/>
        <v>2.4763065216667885E-3</v>
      </c>
      <c r="BG41" s="5">
        <f t="shared" si="216"/>
        <v>2.9133555742292725E-3</v>
      </c>
      <c r="BH41" s="5">
        <f t="shared" si="217"/>
        <v>2.5706553169899354E-3</v>
      </c>
      <c r="BI41" s="5">
        <f t="shared" si="218"/>
        <v>1.8146137237001949E-3</v>
      </c>
      <c r="BJ41" s="8">
        <f t="shared" si="219"/>
        <v>0.5897902732999124</v>
      </c>
      <c r="BK41" s="8">
        <f t="shared" si="220"/>
        <v>0.16428118221989105</v>
      </c>
      <c r="BL41" s="8">
        <f t="shared" si="221"/>
        <v>0.18752723195284571</v>
      </c>
      <c r="BM41" s="8">
        <f t="shared" si="222"/>
        <v>0.84452921187194863</v>
      </c>
      <c r="BN41" s="8">
        <f t="shared" si="223"/>
        <v>8.2928806843459504E-2</v>
      </c>
    </row>
    <row r="42" spans="1:66" x14ac:dyDescent="0.25">
      <c r="A42" t="s">
        <v>16</v>
      </c>
      <c r="B42" t="s">
        <v>234</v>
      </c>
      <c r="C42" t="s">
        <v>232</v>
      </c>
      <c r="D42" t="s">
        <v>460</v>
      </c>
      <c r="E42">
        <f>VLOOKUP(A42,home!$A$2:$E$405,3,FALSE)</f>
        <v>1.51111111111111</v>
      </c>
      <c r="F42">
        <f>VLOOKUP(B42,home!$B$2:$E$405,3,FALSE)</f>
        <v>1.99</v>
      </c>
      <c r="G42">
        <f>VLOOKUP(C42,away!$B$2:$E$405,4,FALSE)</f>
        <v>1.65</v>
      </c>
      <c r="H42">
        <f>VLOOKUP(A42,away!$A$2:$E$405,3,FALSE)</f>
        <v>1.24444444444444</v>
      </c>
      <c r="I42">
        <f>VLOOKUP(C42,away!$B$2:$E$405,3,FALSE)</f>
        <v>0.66</v>
      </c>
      <c r="J42">
        <f>VLOOKUP(B42,home!$B$2:$E$405,4,FALSE)</f>
        <v>0</v>
      </c>
      <c r="K42" s="3">
        <f t="shared" si="168"/>
        <v>4.9617333333333296</v>
      </c>
      <c r="L42" s="3">
        <f t="shared" si="169"/>
        <v>0</v>
      </c>
      <c r="M42" s="5">
        <f t="shared" si="170"/>
        <v>7.0007826199007641E-3</v>
      </c>
      <c r="N42" s="5">
        <f t="shared" si="171"/>
        <v>3.4736016484582258E-2</v>
      </c>
      <c r="O42" s="5">
        <f t="shared" si="172"/>
        <v>0</v>
      </c>
      <c r="P42" s="5">
        <f t="shared" si="173"/>
        <v>0</v>
      </c>
      <c r="Q42" s="5">
        <f t="shared" si="174"/>
        <v>8.6175425429383931E-2</v>
      </c>
      <c r="R42" s="5">
        <f t="shared" si="175"/>
        <v>0</v>
      </c>
      <c r="S42" s="5">
        <f t="shared" si="176"/>
        <v>0</v>
      </c>
      <c r="T42" s="5">
        <f t="shared" si="177"/>
        <v>0</v>
      </c>
      <c r="U42" s="5">
        <f t="shared" si="178"/>
        <v>0</v>
      </c>
      <c r="V42" s="5">
        <f t="shared" si="179"/>
        <v>0</v>
      </c>
      <c r="W42" s="5">
        <f t="shared" si="180"/>
        <v>0.14252649362238493</v>
      </c>
      <c r="X42" s="5">
        <f t="shared" si="181"/>
        <v>0</v>
      </c>
      <c r="Y42" s="5">
        <f t="shared" si="182"/>
        <v>0</v>
      </c>
      <c r="Z42" s="5">
        <f t="shared" si="183"/>
        <v>0</v>
      </c>
      <c r="AA42" s="5">
        <f t="shared" si="184"/>
        <v>0</v>
      </c>
      <c r="AB42" s="5">
        <f t="shared" si="185"/>
        <v>0</v>
      </c>
      <c r="AC42" s="5">
        <f t="shared" si="186"/>
        <v>0</v>
      </c>
      <c r="AD42" s="5">
        <f t="shared" si="187"/>
        <v>0.1767946135723269</v>
      </c>
      <c r="AE42" s="5">
        <f t="shared" si="188"/>
        <v>0</v>
      </c>
      <c r="AF42" s="5">
        <f t="shared" si="189"/>
        <v>0</v>
      </c>
      <c r="AG42" s="5">
        <f t="shared" si="190"/>
        <v>0</v>
      </c>
      <c r="AH42" s="5">
        <f t="shared" si="191"/>
        <v>0</v>
      </c>
      <c r="AI42" s="5">
        <f t="shared" si="192"/>
        <v>0</v>
      </c>
      <c r="AJ42" s="5">
        <f t="shared" si="193"/>
        <v>0</v>
      </c>
      <c r="AK42" s="5">
        <f t="shared" si="194"/>
        <v>0</v>
      </c>
      <c r="AL42" s="5">
        <f t="shared" si="195"/>
        <v>0</v>
      </c>
      <c r="AM42" s="5">
        <f t="shared" si="196"/>
        <v>0.17544154546311985</v>
      </c>
      <c r="AN42" s="5">
        <f t="shared" si="197"/>
        <v>0</v>
      </c>
      <c r="AO42" s="5">
        <f t="shared" si="198"/>
        <v>0</v>
      </c>
      <c r="AP42" s="5">
        <f t="shared" si="199"/>
        <v>0</v>
      </c>
      <c r="AQ42" s="5">
        <f t="shared" si="200"/>
        <v>0</v>
      </c>
      <c r="AR42" s="5">
        <f t="shared" si="201"/>
        <v>0</v>
      </c>
      <c r="AS42" s="5">
        <f t="shared" si="202"/>
        <v>0</v>
      </c>
      <c r="AT42" s="5">
        <f t="shared" si="203"/>
        <v>0</v>
      </c>
      <c r="AU42" s="5">
        <f t="shared" si="204"/>
        <v>0</v>
      </c>
      <c r="AV42" s="5">
        <f t="shared" si="205"/>
        <v>0</v>
      </c>
      <c r="AW42" s="5">
        <f t="shared" si="206"/>
        <v>0</v>
      </c>
      <c r="AX42" s="5">
        <f t="shared" si="207"/>
        <v>0.14508236069597943</v>
      </c>
      <c r="AY42" s="5">
        <f t="shared" si="208"/>
        <v>0</v>
      </c>
      <c r="AZ42" s="5">
        <f t="shared" si="209"/>
        <v>0</v>
      </c>
      <c r="BA42" s="5">
        <f t="shared" si="210"/>
        <v>0</v>
      </c>
      <c r="BB42" s="5">
        <f t="shared" si="211"/>
        <v>0</v>
      </c>
      <c r="BC42" s="5">
        <f t="shared" si="212"/>
        <v>0</v>
      </c>
      <c r="BD42" s="5">
        <f t="shared" si="213"/>
        <v>0</v>
      </c>
      <c r="BE42" s="5">
        <f t="shared" si="214"/>
        <v>0</v>
      </c>
      <c r="BF42" s="5">
        <f t="shared" si="215"/>
        <v>0</v>
      </c>
      <c r="BG42" s="5">
        <f t="shared" si="216"/>
        <v>0</v>
      </c>
      <c r="BH42" s="5">
        <f t="shared" si="217"/>
        <v>0</v>
      </c>
      <c r="BI42" s="5">
        <f t="shared" si="218"/>
        <v>0</v>
      </c>
      <c r="BJ42" s="8">
        <f t="shared" si="219"/>
        <v>0.76075645526777724</v>
      </c>
      <c r="BK42" s="8">
        <f t="shared" si="220"/>
        <v>7.0007826199007641E-3</v>
      </c>
      <c r="BL42" s="8">
        <f t="shared" si="221"/>
        <v>0</v>
      </c>
      <c r="BM42" s="8">
        <f t="shared" si="222"/>
        <v>0.63984501335381117</v>
      </c>
      <c r="BN42" s="8">
        <f t="shared" si="223"/>
        <v>0.12791222453386697</v>
      </c>
    </row>
    <row r="43" spans="1:66" x14ac:dyDescent="0.25">
      <c r="A43" t="s">
        <v>16</v>
      </c>
      <c r="B43" t="s">
        <v>18</v>
      </c>
      <c r="C43" t="s">
        <v>56</v>
      </c>
      <c r="D43" t="s">
        <v>460</v>
      </c>
      <c r="E43">
        <f>VLOOKUP(A43,home!$A$2:$E$405,3,FALSE)</f>
        <v>1.51111111111111</v>
      </c>
      <c r="F43">
        <f>VLOOKUP(B43,home!$B$2:$E$405,3,FALSE)</f>
        <v>1.65</v>
      </c>
      <c r="G43">
        <f>VLOOKUP(C43,away!$B$2:$E$405,4,FALSE)</f>
        <v>0.66</v>
      </c>
      <c r="H43">
        <f>VLOOKUP(A43,away!$A$2:$E$405,3,FALSE)</f>
        <v>1.24444444444444</v>
      </c>
      <c r="I43">
        <f>VLOOKUP(C43,away!$B$2:$E$405,3,FALSE)</f>
        <v>0.66</v>
      </c>
      <c r="J43">
        <f>VLOOKUP(B43,home!$B$2:$E$405,4,FALSE)</f>
        <v>1.21</v>
      </c>
      <c r="K43" s="3">
        <f t="shared" si="168"/>
        <v>1.6455999999999988</v>
      </c>
      <c r="L43" s="3">
        <f t="shared" si="169"/>
        <v>0.99381333333332988</v>
      </c>
      <c r="M43" s="5">
        <f t="shared" si="170"/>
        <v>7.1403147117409596E-2</v>
      </c>
      <c r="N43" s="5">
        <f t="shared" si="171"/>
        <v>0.11750101889640914</v>
      </c>
      <c r="O43" s="5">
        <f t="shared" si="172"/>
        <v>7.0961399647242962E-2</v>
      </c>
      <c r="P43" s="5">
        <f t="shared" si="173"/>
        <v>0.11677407925950294</v>
      </c>
      <c r="Q43" s="5">
        <f t="shared" si="174"/>
        <v>9.6679838347965397E-2</v>
      </c>
      <c r="R43" s="5">
        <f t="shared" si="175"/>
        <v>3.526119256071255E-2</v>
      </c>
      <c r="S43" s="5">
        <f t="shared" si="176"/>
        <v>4.774364344362312E-2</v>
      </c>
      <c r="T43" s="5">
        <f t="shared" si="177"/>
        <v>9.6081712414718981E-2</v>
      </c>
      <c r="U43" s="5">
        <f t="shared" si="178"/>
        <v>5.8025818477908532E-2</v>
      </c>
      <c r="V43" s="5">
        <f t="shared" si="179"/>
        <v>8.6756524649095682E-3</v>
      </c>
      <c r="W43" s="5">
        <f t="shared" si="180"/>
        <v>5.3032113995137242E-2</v>
      </c>
      <c r="X43" s="5">
        <f t="shared" si="181"/>
        <v>5.2704021983220474E-2</v>
      </c>
      <c r="Y43" s="5">
        <f t="shared" si="182"/>
        <v>2.6188979883608715E-2</v>
      </c>
      <c r="Z43" s="5">
        <f t="shared" si="183"/>
        <v>1.1681014438690053E-2</v>
      </c>
      <c r="AA43" s="5">
        <f t="shared" si="184"/>
        <v>1.9222277360308338E-2</v>
      </c>
      <c r="AB43" s="5">
        <f t="shared" si="185"/>
        <v>1.5816089812061694E-2</v>
      </c>
      <c r="AC43" s="5">
        <f t="shared" si="186"/>
        <v>8.8677054992005941E-4</v>
      </c>
      <c r="AD43" s="5">
        <f t="shared" si="187"/>
        <v>2.1817411697599438E-2</v>
      </c>
      <c r="AE43" s="5">
        <f t="shared" si="188"/>
        <v>2.1682434643896877E-2</v>
      </c>
      <c r="AF43" s="5">
        <f t="shared" si="189"/>
        <v>1.0774146324116612E-2</v>
      </c>
      <c r="AG43" s="5">
        <f t="shared" si="190"/>
        <v>3.5691634240637921E-3</v>
      </c>
      <c r="AH43" s="5">
        <f t="shared" si="191"/>
        <v>2.9021869740073285E-3</v>
      </c>
      <c r="AI43" s="5">
        <f t="shared" si="192"/>
        <v>4.7758388844264567E-3</v>
      </c>
      <c r="AJ43" s="5">
        <f t="shared" si="193"/>
        <v>3.9295602341060873E-3</v>
      </c>
      <c r="AK43" s="5">
        <f t="shared" si="194"/>
        <v>2.1554947737483236E-3</v>
      </c>
      <c r="AL43" s="5">
        <f t="shared" si="195"/>
        <v>5.8009664090063634E-5</v>
      </c>
      <c r="AM43" s="5">
        <f t="shared" si="196"/>
        <v>7.1805465379139264E-3</v>
      </c>
      <c r="AN43" s="5">
        <f t="shared" si="197"/>
        <v>7.1361228899993398E-3</v>
      </c>
      <c r="AO43" s="5">
        <f t="shared" si="198"/>
        <v>3.5459870381932593E-3</v>
      </c>
      <c r="AP43" s="5">
        <f t="shared" si="199"/>
        <v>1.174683066127875E-3</v>
      </c>
      <c r="AQ43" s="5">
        <f t="shared" si="200"/>
        <v>2.9185392338968992E-4</v>
      </c>
      <c r="AR43" s="5">
        <f t="shared" si="201"/>
        <v>5.7684642211895893E-4</v>
      </c>
      <c r="AS43" s="5">
        <f t="shared" si="202"/>
        <v>9.4925847223895814E-4</v>
      </c>
      <c r="AT43" s="5">
        <f t="shared" si="203"/>
        <v>7.8104987095821443E-4</v>
      </c>
      <c r="AU43" s="5">
        <f t="shared" si="204"/>
        <v>4.2843188921627885E-4</v>
      </c>
      <c r="AV43" s="5">
        <f t="shared" si="205"/>
        <v>1.7625687922357693E-4</v>
      </c>
      <c r="AW43" s="5">
        <f t="shared" si="206"/>
        <v>2.6352811021105457E-6</v>
      </c>
      <c r="AX43" s="5">
        <f t="shared" si="207"/>
        <v>1.9693845637985246E-3</v>
      </c>
      <c r="AY43" s="5">
        <f t="shared" si="208"/>
        <v>1.9572006379638173E-3</v>
      </c>
      <c r="AZ43" s="5">
        <f t="shared" si="209"/>
        <v>9.7254604500847039E-4</v>
      </c>
      <c r="BA43" s="5">
        <f t="shared" si="210"/>
        <v>3.2217640893667161E-4</v>
      </c>
      <c r="BB43" s="5">
        <f t="shared" si="211"/>
        <v>8.0045802721678892E-5</v>
      </c>
      <c r="BC43" s="5">
        <f t="shared" si="212"/>
        <v>1.5910117204434772E-5</v>
      </c>
      <c r="BD43" s="5">
        <f t="shared" si="213"/>
        <v>9.55462775979079E-5</v>
      </c>
      <c r="BE43" s="5">
        <f t="shared" si="214"/>
        <v>1.5723095441511715E-4</v>
      </c>
      <c r="BF43" s="5">
        <f t="shared" si="215"/>
        <v>1.2936962929275834E-4</v>
      </c>
      <c r="BG43" s="5">
        <f t="shared" si="216"/>
        <v>7.0963553988054315E-5</v>
      </c>
      <c r="BH43" s="5">
        <f t="shared" si="217"/>
        <v>2.9194406110685511E-5</v>
      </c>
      <c r="BI43" s="5">
        <f t="shared" si="218"/>
        <v>9.6084629391488143E-6</v>
      </c>
      <c r="BJ43" s="8">
        <f t="shared" si="219"/>
        <v>0.52467729864199442</v>
      </c>
      <c r="BK43" s="8">
        <f t="shared" si="220"/>
        <v>0.24749850313741914</v>
      </c>
      <c r="BL43" s="8">
        <f t="shared" si="221"/>
        <v>0.21645361554262196</v>
      </c>
      <c r="BM43" s="8">
        <f t="shared" si="222"/>
        <v>0.48977519057462121</v>
      </c>
      <c r="BN43" s="8">
        <f t="shared" si="223"/>
        <v>0.5085806758292426</v>
      </c>
    </row>
    <row r="44" spans="1:66" x14ac:dyDescent="0.25">
      <c r="A44" t="s">
        <v>10</v>
      </c>
      <c r="B44" t="s">
        <v>41</v>
      </c>
      <c r="C44" t="s">
        <v>225</v>
      </c>
      <c r="D44" t="s">
        <v>461</v>
      </c>
      <c r="E44">
        <f>VLOOKUP(A44,home!$A$2:$E$405,3,FALSE)</f>
        <v>1.5192307692307701</v>
      </c>
      <c r="F44">
        <f>VLOOKUP(B44,home!$B$2:$E$405,3,FALSE)</f>
        <v>1.32</v>
      </c>
      <c r="G44">
        <f>VLOOKUP(C44,away!$B$2:$E$405,4,FALSE)</f>
        <v>0.44</v>
      </c>
      <c r="H44">
        <f>VLOOKUP(A44,away!$A$2:$E$405,3,FALSE)</f>
        <v>1.5384615384615401</v>
      </c>
      <c r="I44">
        <f>VLOOKUP(C44,away!$B$2:$E$405,3,FALSE)</f>
        <v>0.44</v>
      </c>
      <c r="J44">
        <f>VLOOKUP(B44,home!$B$2:$E$405,4,FALSE)</f>
        <v>0.65</v>
      </c>
      <c r="K44" s="3">
        <f t="shared" si="168"/>
        <v>0.88236923076923124</v>
      </c>
      <c r="L44" s="3">
        <f t="shared" si="169"/>
        <v>0.44000000000000045</v>
      </c>
      <c r="M44" s="5">
        <f t="shared" si="170"/>
        <v>0.2665031459463354</v>
      </c>
      <c r="N44" s="5">
        <f t="shared" si="171"/>
        <v>0.23515417588624815</v>
      </c>
      <c r="O44" s="5">
        <f t="shared" si="172"/>
        <v>0.1172613842163877</v>
      </c>
      <c r="P44" s="5">
        <f t="shared" si="173"/>
        <v>0.10346783738994929</v>
      </c>
      <c r="Q44" s="5">
        <f t="shared" si="174"/>
        <v>0.10374640464446065</v>
      </c>
      <c r="R44" s="5">
        <f t="shared" si="175"/>
        <v>2.5797504527605316E-2</v>
      </c>
      <c r="S44" s="5">
        <f t="shared" si="176"/>
        <v>1.004265196958381E-2</v>
      </c>
      <c r="T44" s="5">
        <f t="shared" si="177"/>
        <v>4.5648418043562726E-2</v>
      </c>
      <c r="U44" s="5">
        <f t="shared" si="178"/>
        <v>2.2762924225788867E-2</v>
      </c>
      <c r="V44" s="5">
        <f t="shared" si="179"/>
        <v>4.3322043567170054E-4</v>
      </c>
      <c r="W44" s="5">
        <f t="shared" si="180"/>
        <v>3.0514211753735383E-2</v>
      </c>
      <c r="X44" s="5">
        <f t="shared" si="181"/>
        <v>1.342625317164358E-2</v>
      </c>
      <c r="Y44" s="5">
        <f t="shared" si="182"/>
        <v>2.9537756977615908E-3</v>
      </c>
      <c r="Z44" s="5">
        <f t="shared" si="183"/>
        <v>3.7836339973821181E-3</v>
      </c>
      <c r="AA44" s="5">
        <f t="shared" si="184"/>
        <v>3.3385622197823713E-3</v>
      </c>
      <c r="AB44" s="5">
        <f t="shared" si="185"/>
        <v>1.4729222888722939E-3</v>
      </c>
      <c r="AC44" s="5">
        <f t="shared" si="186"/>
        <v>1.051216052087162E-5</v>
      </c>
      <c r="AD44" s="5">
        <f t="shared" si="187"/>
        <v>6.731200388168229E-3</v>
      </c>
      <c r="AE44" s="5">
        <f t="shared" si="188"/>
        <v>2.9617281707940237E-3</v>
      </c>
      <c r="AF44" s="5">
        <f t="shared" si="189"/>
        <v>6.515801975746858E-4</v>
      </c>
      <c r="AG44" s="5">
        <f t="shared" si="190"/>
        <v>9.5565095644287382E-5</v>
      </c>
      <c r="AH44" s="5">
        <f t="shared" si="191"/>
        <v>4.1619973971203329E-4</v>
      </c>
      <c r="AI44" s="5">
        <f t="shared" si="192"/>
        <v>3.6724184417606112E-4</v>
      </c>
      <c r="AJ44" s="5">
        <f t="shared" si="193"/>
        <v>1.6202145177595246E-4</v>
      </c>
      <c r="AK44" s="5">
        <f t="shared" si="194"/>
        <v>4.765424792388709E-5</v>
      </c>
      <c r="AL44" s="5">
        <f t="shared" si="195"/>
        <v>1.6325068306842565E-7</v>
      </c>
      <c r="AM44" s="5">
        <f t="shared" si="196"/>
        <v>1.1878808217323108E-3</v>
      </c>
      <c r="AN44" s="5">
        <f t="shared" si="197"/>
        <v>5.2266756156221718E-4</v>
      </c>
      <c r="AO44" s="5">
        <f t="shared" si="198"/>
        <v>1.149868635436879E-4</v>
      </c>
      <c r="AP44" s="5">
        <f t="shared" si="199"/>
        <v>1.6864739986407582E-5</v>
      </c>
      <c r="AQ44" s="5">
        <f t="shared" si="200"/>
        <v>1.8551213985048352E-6</v>
      </c>
      <c r="AR44" s="5">
        <f t="shared" si="201"/>
        <v>3.6625577094658962E-5</v>
      </c>
      <c r="AS44" s="5">
        <f t="shared" si="202"/>
        <v>3.2317282287493405E-5</v>
      </c>
      <c r="AT44" s="5">
        <f t="shared" si="203"/>
        <v>1.425788775628383E-5</v>
      </c>
      <c r="AU44" s="5">
        <f t="shared" si="204"/>
        <v>4.1935738173020682E-6</v>
      </c>
      <c r="AV44" s="5">
        <f t="shared" si="205"/>
        <v>9.2507012583670337E-7</v>
      </c>
      <c r="AW44" s="5">
        <f t="shared" si="206"/>
        <v>1.7605790845089139E-9</v>
      </c>
      <c r="AX44" s="5">
        <f t="shared" si="207"/>
        <v>1.7469158115291015E-4</v>
      </c>
      <c r="AY44" s="5">
        <f t="shared" si="208"/>
        <v>7.6864295707280536E-5</v>
      </c>
      <c r="AZ44" s="5">
        <f t="shared" si="209"/>
        <v>1.6910145055601735E-5</v>
      </c>
      <c r="BA44" s="5">
        <f t="shared" si="210"/>
        <v>2.4801546081549241E-6</v>
      </c>
      <c r="BB44" s="5">
        <f t="shared" si="211"/>
        <v>2.7281700689704185E-7</v>
      </c>
      <c r="BC44" s="5">
        <f t="shared" si="212"/>
        <v>2.4007896606939707E-8</v>
      </c>
      <c r="BD44" s="5">
        <f t="shared" si="213"/>
        <v>2.6858756536083273E-6</v>
      </c>
      <c r="BE44" s="5">
        <f t="shared" si="214"/>
        <v>2.3699340344161862E-6</v>
      </c>
      <c r="BF44" s="5">
        <f t="shared" si="215"/>
        <v>1.0455784354608154E-6</v>
      </c>
      <c r="BG44" s="5">
        <f t="shared" si="216"/>
        <v>3.0752874660215202E-7</v>
      </c>
      <c r="BH44" s="5">
        <f t="shared" si="217"/>
        <v>6.7838475894691671E-8</v>
      </c>
      <c r="BI44" s="5">
        <f t="shared" si="218"/>
        <v>1.197171675835123E-8</v>
      </c>
      <c r="BJ44" s="8">
        <f t="shared" si="219"/>
        <v>0.44399881115924389</v>
      </c>
      <c r="BK44" s="8">
        <f t="shared" si="220"/>
        <v>0.38053439544845147</v>
      </c>
      <c r="BL44" s="8">
        <f t="shared" si="221"/>
        <v>0.17172122288016881</v>
      </c>
      <c r="BM44" s="8">
        <f t="shared" si="222"/>
        <v>0.14803074833913155</v>
      </c>
      <c r="BN44" s="8">
        <f t="shared" si="223"/>
        <v>0.85193045261098632</v>
      </c>
    </row>
    <row r="45" spans="1:66" x14ac:dyDescent="0.25">
      <c r="A45" t="s">
        <v>10</v>
      </c>
      <c r="B45" t="s">
        <v>221</v>
      </c>
      <c r="C45" t="s">
        <v>226</v>
      </c>
      <c r="D45" t="s">
        <v>461</v>
      </c>
      <c r="E45">
        <f>VLOOKUP(A45,home!$A$2:$E$405,3,FALSE)</f>
        <v>1.5192307692307701</v>
      </c>
      <c r="F45">
        <f>VLOOKUP(B45,home!$B$2:$E$405,3,FALSE)</f>
        <v>0.44</v>
      </c>
      <c r="G45">
        <f>VLOOKUP(C45,away!$B$2:$E$405,4,FALSE)</f>
        <v>1.54</v>
      </c>
      <c r="H45">
        <f>VLOOKUP(A45,away!$A$2:$E$405,3,FALSE)</f>
        <v>1.5384615384615401</v>
      </c>
      <c r="I45">
        <f>VLOOKUP(C45,away!$B$2:$E$405,3,FALSE)</f>
        <v>0.66</v>
      </c>
      <c r="J45">
        <f>VLOOKUP(B45,home!$B$2:$E$405,4,FALSE)</f>
        <v>0.87</v>
      </c>
      <c r="K45" s="3">
        <f t="shared" si="168"/>
        <v>1.0294307692307698</v>
      </c>
      <c r="L45" s="3">
        <f t="shared" si="169"/>
        <v>0.88338461538461632</v>
      </c>
      <c r="M45" s="5">
        <f t="shared" si="170"/>
        <v>0.14766406967431947</v>
      </c>
      <c r="N45" s="5">
        <f t="shared" si="171"/>
        <v>0.15200993683258066</v>
      </c>
      <c r="O45" s="5">
        <f t="shared" si="172"/>
        <v>0.13044416739537587</v>
      </c>
      <c r="P45" s="5">
        <f t="shared" si="173"/>
        <v>0.13428323958348909</v>
      </c>
      <c r="Q45" s="5">
        <f t="shared" si="174"/>
        <v>7.82418531021421E-2</v>
      </c>
      <c r="R45" s="5">
        <f t="shared" si="175"/>
        <v>5.7616185321865312E-2</v>
      </c>
      <c r="S45" s="5">
        <f t="shared" si="176"/>
        <v>3.0528734025831717E-2</v>
      </c>
      <c r="T45" s="5">
        <f t="shared" si="177"/>
        <v>6.9117649309615448E-2</v>
      </c>
      <c r="U45" s="5">
        <f t="shared" si="178"/>
        <v>5.9311873976030396E-2</v>
      </c>
      <c r="V45" s="5">
        <f t="shared" si="179"/>
        <v>3.0847023355203966E-3</v>
      </c>
      <c r="W45" s="5">
        <f t="shared" si="180"/>
        <v>2.6848190341659691E-2</v>
      </c>
      <c r="X45" s="5">
        <f t="shared" si="181"/>
        <v>2.3717278298740013E-2</v>
      </c>
      <c r="Y45" s="5">
        <f t="shared" si="182"/>
        <v>1.0475739383951178E-2</v>
      </c>
      <c r="Z45" s="5">
        <f t="shared" si="183"/>
        <v>1.696575057016159E-2</v>
      </c>
      <c r="AA45" s="5">
        <f t="shared" si="184"/>
        <v>1.7465065660018816E-2</v>
      </c>
      <c r="AB45" s="5">
        <f t="shared" si="185"/>
        <v>8.9895379885295348E-3</v>
      </c>
      <c r="AC45" s="5">
        <f t="shared" si="186"/>
        <v>1.7532355013563262E-4</v>
      </c>
      <c r="AD45" s="5">
        <f t="shared" si="187"/>
        <v>6.9095883089672124E-3</v>
      </c>
      <c r="AE45" s="5">
        <f t="shared" si="188"/>
        <v>6.1038240107830419E-3</v>
      </c>
      <c r="AF45" s="5">
        <f t="shared" si="189"/>
        <v>2.6960121130704816E-3</v>
      </c>
      <c r="AG45" s="5">
        <f t="shared" si="190"/>
        <v>7.9387187452567814E-4</v>
      </c>
      <c r="AH45" s="5">
        <f t="shared" si="191"/>
        <v>3.746820760533382E-3</v>
      </c>
      <c r="AI45" s="5">
        <f t="shared" si="192"/>
        <v>3.8570925776856974E-3</v>
      </c>
      <c r="AJ45" s="5">
        <f t="shared" si="193"/>
        <v>1.9853048896206395E-3</v>
      </c>
      <c r="AK45" s="5">
        <f t="shared" si="194"/>
        <v>6.8124464655992811E-4</v>
      </c>
      <c r="AL45" s="5">
        <f t="shared" si="195"/>
        <v>6.3774523726499859E-6</v>
      </c>
      <c r="AM45" s="5">
        <f t="shared" si="196"/>
        <v>1.4225885615936113E-3</v>
      </c>
      <c r="AN45" s="5">
        <f t="shared" si="197"/>
        <v>1.2566928493339268E-3</v>
      </c>
      <c r="AO45" s="5">
        <f t="shared" si="198"/>
        <v>5.5507156468272416E-4</v>
      </c>
      <c r="AP45" s="5">
        <f t="shared" si="199"/>
        <v>1.6344722689272853E-4</v>
      </c>
      <c r="AQ45" s="5">
        <f t="shared" si="200"/>
        <v>3.609669141607877E-5</v>
      </c>
      <c r="AR45" s="5">
        <f t="shared" si="201"/>
        <v>6.6197676329177559E-4</v>
      </c>
      <c r="AS45" s="5">
        <f t="shared" si="202"/>
        <v>6.8145924864834782E-4</v>
      </c>
      <c r="AT45" s="5">
        <f t="shared" si="203"/>
        <v>3.5075755926774549E-4</v>
      </c>
      <c r="AU45" s="5">
        <f t="shared" si="204"/>
        <v>1.2036020801683423E-4</v>
      </c>
      <c r="AV45" s="5">
        <f t="shared" si="205"/>
        <v>3.0975625380886271E-5</v>
      </c>
      <c r="AW45" s="5">
        <f t="shared" si="206"/>
        <v>1.6109857529579891E-7</v>
      </c>
      <c r="AX45" s="5">
        <f t="shared" si="207"/>
        <v>2.4407607287670074E-4</v>
      </c>
      <c r="AY45" s="5">
        <f t="shared" si="208"/>
        <v>2.1561304776277187E-4</v>
      </c>
      <c r="AZ45" s="5">
        <f t="shared" si="209"/>
        <v>9.5234624634910558E-5</v>
      </c>
      <c r="BA45" s="5">
        <f t="shared" si="210"/>
        <v>2.8042934084802928E-5</v>
      </c>
      <c r="BB45" s="5">
        <f t="shared" si="211"/>
        <v>6.1931741351899447E-6</v>
      </c>
      <c r="BC45" s="5">
        <f t="shared" si="212"/>
        <v>1.0941909502849449E-6</v>
      </c>
      <c r="BD45" s="5">
        <f t="shared" si="213"/>
        <v>9.7463348072343028E-5</v>
      </c>
      <c r="BE45" s="5">
        <f t="shared" si="214"/>
        <v>1.0033176937791835E-4</v>
      </c>
      <c r="BF45" s="5">
        <f t="shared" si="215"/>
        <v>5.1642305264497333E-5</v>
      </c>
      <c r="BG45" s="5">
        <f t="shared" si="216"/>
        <v>1.7720726011093915E-5</v>
      </c>
      <c r="BH45" s="5">
        <f t="shared" si="217"/>
        <v>4.5605651522320275E-6</v>
      </c>
      <c r="BI45" s="5">
        <f t="shared" si="218"/>
        <v>9.3895721855785246E-7</v>
      </c>
      <c r="BJ45" s="8">
        <f t="shared" si="219"/>
        <v>0.38093809451439919</v>
      </c>
      <c r="BK45" s="8">
        <f t="shared" si="220"/>
        <v>0.31595805966943169</v>
      </c>
      <c r="BL45" s="8">
        <f t="shared" si="221"/>
        <v>0.28621548029192179</v>
      </c>
      <c r="BM45" s="8">
        <f t="shared" si="222"/>
        <v>0.29960248118695426</v>
      </c>
      <c r="BN45" s="8">
        <f t="shared" si="223"/>
        <v>0.70025945190977246</v>
      </c>
    </row>
    <row r="46" spans="1:66" x14ac:dyDescent="0.25">
      <c r="A46" t="s">
        <v>10</v>
      </c>
      <c r="B46" t="s">
        <v>447</v>
      </c>
      <c r="C46" t="s">
        <v>42</v>
      </c>
      <c r="D46" t="s">
        <v>461</v>
      </c>
      <c r="E46">
        <f>VLOOKUP(A46,home!$A$2:$E$405,3,FALSE)</f>
        <v>1.5192307692307701</v>
      </c>
      <c r="F46">
        <f>VLOOKUP(B46,home!$B$2:$E$405,3,FALSE)</f>
        <v>1.1000000000000001</v>
      </c>
      <c r="G46">
        <f>VLOOKUP(C46,away!$B$2:$E$405,4,FALSE)</f>
        <v>1.1000000000000001</v>
      </c>
      <c r="H46">
        <f>VLOOKUP(A46,away!$A$2:$E$405,3,FALSE)</f>
        <v>1.5384615384615401</v>
      </c>
      <c r="I46">
        <f>VLOOKUP(C46,away!$B$2:$E$405,3,FALSE)</f>
        <v>0.44</v>
      </c>
      <c r="J46">
        <f>VLOOKUP(B46,home!$B$2:$E$405,4,FALSE)</f>
        <v>0.87</v>
      </c>
      <c r="K46" s="3">
        <f t="shared" si="168"/>
        <v>1.8382692307692319</v>
      </c>
      <c r="L46" s="3">
        <f t="shared" si="169"/>
        <v>0.58892307692307755</v>
      </c>
      <c r="M46" s="5">
        <f t="shared" si="170"/>
        <v>8.8284360248161289E-2</v>
      </c>
      <c r="N46" s="5">
        <f t="shared" si="171"/>
        <v>0.16229042300234117</v>
      </c>
      <c r="O46" s="5">
        <f t="shared" si="172"/>
        <v>5.1992697081532584E-2</v>
      </c>
      <c r="P46" s="5">
        <f t="shared" si="173"/>
        <v>9.5576575269686576E-2</v>
      </c>
      <c r="Q46" s="5">
        <f t="shared" si="174"/>
        <v>0.14916674552686354</v>
      </c>
      <c r="R46" s="5">
        <f t="shared" si="175"/>
        <v>1.530984957139284E-2</v>
      </c>
      <c r="S46" s="5">
        <f t="shared" si="176"/>
        <v>2.5867780302775426E-2</v>
      </c>
      <c r="T46" s="5">
        <f t="shared" si="177"/>
        <v>8.7847738750282192E-2</v>
      </c>
      <c r="U46" s="5">
        <f t="shared" si="178"/>
        <v>2.8143625394796964E-2</v>
      </c>
      <c r="V46" s="5">
        <f t="shared" si="179"/>
        <v>3.111604169650476E-3</v>
      </c>
      <c r="W46" s="5">
        <f t="shared" si="180"/>
        <v>9.1402879518672361E-2</v>
      </c>
      <c r="X46" s="5">
        <f t="shared" si="181"/>
        <v>5.3829265045765871E-2</v>
      </c>
      <c r="Y46" s="5">
        <f t="shared" si="182"/>
        <v>1.5850648199630151E-2</v>
      </c>
      <c r="Z46" s="5">
        <f t="shared" si="183"/>
        <v>3.005441238938044E-3</v>
      </c>
      <c r="AA46" s="5">
        <f t="shared" si="184"/>
        <v>5.5248101544247644E-3</v>
      </c>
      <c r="AB46" s="5">
        <f t="shared" si="185"/>
        <v>5.0780442563602276E-3</v>
      </c>
      <c r="AC46" s="5">
        <f t="shared" si="186"/>
        <v>2.1053875602520958E-4</v>
      </c>
      <c r="AD46" s="5">
        <f t="shared" si="187"/>
        <v>4.2005775255720676E-2</v>
      </c>
      <c r="AE46" s="5">
        <f t="shared" si="188"/>
        <v>2.4738170412138296E-2</v>
      </c>
      <c r="AF46" s="5">
        <f t="shared" si="189"/>
        <v>7.284439718281961E-3</v>
      </c>
      <c r="AG46" s="5">
        <f t="shared" si="190"/>
        <v>1.4299915508504295E-3</v>
      </c>
      <c r="AH46" s="5">
        <f t="shared" si="191"/>
        <v>4.424934254867247E-4</v>
      </c>
      <c r="AI46" s="5">
        <f t="shared" si="192"/>
        <v>8.1342204888992364E-4</v>
      </c>
      <c r="AJ46" s="5">
        <f t="shared" si="193"/>
        <v>7.476443620518065E-4</v>
      </c>
      <c r="AK46" s="5">
        <f t="shared" si="194"/>
        <v>4.5812387543930894E-4</v>
      </c>
      <c r="AL46" s="5">
        <f t="shared" si="195"/>
        <v>9.1171633144835451E-6</v>
      </c>
      <c r="AM46" s="5">
        <f t="shared" si="196"/>
        <v>1.5443584833439782E-2</v>
      </c>
      <c r="AN46" s="5">
        <f t="shared" si="197"/>
        <v>9.095083498831931E-3</v>
      </c>
      <c r="AO46" s="5">
        <f t="shared" si="198"/>
        <v>2.6781522795022049E-3</v>
      </c>
      <c r="AP46" s="5">
        <f t="shared" si="199"/>
        <v>5.2574189363766423E-4</v>
      </c>
      <c r="AQ46" s="5">
        <f t="shared" si="200"/>
        <v>7.7405383417114622E-5</v>
      </c>
      <c r="AR46" s="5">
        <f t="shared" si="201"/>
        <v>5.211891793117491E-5</v>
      </c>
      <c r="AS46" s="5">
        <f t="shared" si="202"/>
        <v>9.5808603173865619E-5</v>
      </c>
      <c r="AT46" s="5">
        <f t="shared" si="203"/>
        <v>8.8061003628748285E-5</v>
      </c>
      <c r="AU46" s="5">
        <f t="shared" si="204"/>
        <v>5.3959944467128532E-5</v>
      </c>
      <c r="AV46" s="5">
        <f t="shared" si="205"/>
        <v>2.4798226401984724E-5</v>
      </c>
      <c r="AW46" s="5">
        <f t="shared" si="206"/>
        <v>2.7417315143278404E-7</v>
      </c>
      <c r="AX46" s="5">
        <f t="shared" si="207"/>
        <v>4.7315778020144521E-3</v>
      </c>
      <c r="AY46" s="5">
        <f t="shared" si="208"/>
        <v>2.786535357863283E-3</v>
      </c>
      <c r="AZ46" s="5">
        <f t="shared" si="209"/>
        <v>8.2052748845389684E-4</v>
      </c>
      <c r="BA46" s="5">
        <f t="shared" si="210"/>
        <v>1.6107585773341129E-4</v>
      </c>
      <c r="BB46" s="5">
        <f t="shared" si="211"/>
        <v>2.3715322438596116E-5</v>
      </c>
      <c r="BC46" s="5">
        <f t="shared" si="212"/>
        <v>2.7933001321521865E-6</v>
      </c>
      <c r="BD46" s="5">
        <f t="shared" si="213"/>
        <v>5.1156722523214792E-6</v>
      </c>
      <c r="BE46" s="5">
        <f t="shared" si="214"/>
        <v>9.4039828961425089E-6</v>
      </c>
      <c r="BF46" s="5">
        <f t="shared" si="215"/>
        <v>8.6435262023294529E-6</v>
      </c>
      <c r="BG46" s="5">
        <f t="shared" si="216"/>
        <v>5.2963760876966194E-6</v>
      </c>
      <c r="BH46" s="5">
        <f t="shared" si="217"/>
        <v>2.4340412991486559E-6</v>
      </c>
      <c r="BI46" s="5">
        <f t="shared" si="218"/>
        <v>8.9488464532930861E-7</v>
      </c>
      <c r="BJ46" s="8">
        <f t="shared" si="219"/>
        <v>0.67219226999801118</v>
      </c>
      <c r="BK46" s="8">
        <f t="shared" si="220"/>
        <v>0.21584651126747673</v>
      </c>
      <c r="BL46" s="8">
        <f t="shared" si="221"/>
        <v>0.10885724534936105</v>
      </c>
      <c r="BM46" s="8">
        <f t="shared" si="222"/>
        <v>0.43449455596909697</v>
      </c>
      <c r="BN46" s="8">
        <f t="shared" si="223"/>
        <v>0.56262065069997802</v>
      </c>
    </row>
    <row r="47" spans="1:66" x14ac:dyDescent="0.25">
      <c r="A47" t="s">
        <v>10</v>
      </c>
      <c r="B47" t="s">
        <v>11</v>
      </c>
      <c r="C47" t="s">
        <v>12</v>
      </c>
      <c r="D47" t="s">
        <v>461</v>
      </c>
      <c r="E47">
        <f>VLOOKUP(A47,home!$A$2:$E$405,3,FALSE)</f>
        <v>1.5192307692307701</v>
      </c>
      <c r="F47">
        <f>VLOOKUP(B47,home!$B$2:$E$405,3,FALSE)</f>
        <v>0.88</v>
      </c>
      <c r="G47">
        <f>VLOOKUP(C47,away!$B$2:$E$405,4,FALSE)</f>
        <v>0.66</v>
      </c>
      <c r="H47">
        <f>VLOOKUP(A47,away!$A$2:$E$405,3,FALSE)</f>
        <v>1.5384615384615401</v>
      </c>
      <c r="I47">
        <f>VLOOKUP(C47,away!$B$2:$E$405,3,FALSE)</f>
        <v>0.66</v>
      </c>
      <c r="J47">
        <f>VLOOKUP(B47,home!$B$2:$E$405,4,FALSE)</f>
        <v>0.87</v>
      </c>
      <c r="K47" s="3">
        <f t="shared" si="168"/>
        <v>0.88236923076923124</v>
      </c>
      <c r="L47" s="3">
        <f t="shared" si="169"/>
        <v>0.88338461538461632</v>
      </c>
      <c r="M47" s="5">
        <f t="shared" si="170"/>
        <v>0.17105778661349724</v>
      </c>
      <c r="N47" s="5">
        <f t="shared" si="171"/>
        <v>0.15093612759123887</v>
      </c>
      <c r="O47" s="5">
        <f t="shared" si="172"/>
        <v>0.15110981703610801</v>
      </c>
      <c r="P47" s="5">
        <f t="shared" si="173"/>
        <v>0.13333465301982991</v>
      </c>
      <c r="Q47" s="5">
        <f t="shared" si="174"/>
        <v>6.6590697398983989E-2</v>
      </c>
      <c r="R47" s="5">
        <f t="shared" si="175"/>
        <v>6.6744043801641006E-2</v>
      </c>
      <c r="S47" s="5">
        <f t="shared" si="176"/>
        <v>2.598263728281467E-2</v>
      </c>
      <c r="T47" s="5">
        <f t="shared" si="177"/>
        <v>5.8825197609994835E-2</v>
      </c>
      <c r="U47" s="5">
        <f t="shared" si="178"/>
        <v>5.8892890587681858E-2</v>
      </c>
      <c r="V47" s="5">
        <f t="shared" si="179"/>
        <v>2.2503025278637592E-3</v>
      </c>
      <c r="W47" s="5">
        <f t="shared" si="180"/>
        <v>1.958586081344272E-2</v>
      </c>
      <c r="X47" s="5">
        <f t="shared" si="181"/>
        <v>1.7301848121659722E-2</v>
      </c>
      <c r="Y47" s="5">
        <f t="shared" si="182"/>
        <v>7.6420932241977099E-3</v>
      </c>
      <c r="Z47" s="5">
        <f t="shared" si="183"/>
        <v>1.9653553820975545E-2</v>
      </c>
      <c r="AA47" s="5">
        <f t="shared" si="184"/>
        <v>1.7341691166895878E-2</v>
      </c>
      <c r="AB47" s="5">
        <f t="shared" si="185"/>
        <v>7.6508873475857444E-3</v>
      </c>
      <c r="AC47" s="5">
        <f t="shared" si="186"/>
        <v>1.0962790436292157E-4</v>
      </c>
      <c r="AD47" s="5">
        <f t="shared" si="187"/>
        <v>4.320490234977669E-3</v>
      </c>
      <c r="AE47" s="5">
        <f t="shared" si="188"/>
        <v>3.8166546044987384E-3</v>
      </c>
      <c r="AF47" s="5">
        <f t="shared" si="189"/>
        <v>1.6857869799255215E-3</v>
      </c>
      <c r="AG47" s="5">
        <f t="shared" si="190"/>
        <v>4.9639942762730034E-4</v>
      </c>
      <c r="AH47" s="5">
        <f t="shared" si="191"/>
        <v>4.3404117707708341E-3</v>
      </c>
      <c r="AI47" s="5">
        <f t="shared" si="192"/>
        <v>3.8298457953967781E-3</v>
      </c>
      <c r="AJ47" s="5">
        <f t="shared" si="193"/>
        <v>1.6896690442245147E-3</v>
      </c>
      <c r="AK47" s="5">
        <f t="shared" si="194"/>
        <v>4.9697065826898913E-4</v>
      </c>
      <c r="AL47" s="5">
        <f t="shared" si="195"/>
        <v>3.418072659281771E-6</v>
      </c>
      <c r="AM47" s="5">
        <f t="shared" si="196"/>
        <v>7.6245352903664453E-4</v>
      </c>
      <c r="AN47" s="5">
        <f t="shared" si="197"/>
        <v>6.735397174966796E-4</v>
      </c>
      <c r="AO47" s="5">
        <f t="shared" si="198"/>
        <v>2.9749731214353371E-4</v>
      </c>
      <c r="AP47" s="5">
        <f t="shared" si="199"/>
        <v>8.7601516221957572E-5</v>
      </c>
      <c r="AQ47" s="5">
        <f t="shared" si="200"/>
        <v>1.93464579287108E-5</v>
      </c>
      <c r="AR47" s="5">
        <f t="shared" si="201"/>
        <v>7.6685059654665107E-4</v>
      </c>
      <c r="AS47" s="5">
        <f t="shared" si="202"/>
        <v>6.7664537098979468E-4</v>
      </c>
      <c r="AT47" s="5">
        <f t="shared" si="203"/>
        <v>2.9852552775191309E-4</v>
      </c>
      <c r="AU47" s="5">
        <f t="shared" si="204"/>
        <v>8.7803246762478126E-5</v>
      </c>
      <c r="AV47" s="5">
        <f t="shared" si="205"/>
        <v>1.9368720826212198E-5</v>
      </c>
      <c r="AW47" s="5">
        <f t="shared" si="206"/>
        <v>7.4008052587979342E-8</v>
      </c>
      <c r="AX47" s="5">
        <f t="shared" si="207"/>
        <v>1.1212758898555823E-4</v>
      </c>
      <c r="AY47" s="5">
        <f t="shared" si="208"/>
        <v>9.9051787070011702E-5</v>
      </c>
      <c r="AZ47" s="5">
        <f t="shared" si="209"/>
        <v>4.37504124120006E-5</v>
      </c>
      <c r="BA47" s="5">
        <f t="shared" si="210"/>
        <v>1.2882813747164499E-5</v>
      </c>
      <c r="BB47" s="5">
        <f t="shared" si="211"/>
        <v>2.8451198667776393E-6</v>
      </c>
      <c r="BC47" s="5">
        <f t="shared" si="212"/>
        <v>5.0266702384729922E-7</v>
      </c>
      <c r="BD47" s="5">
        <f t="shared" si="213"/>
        <v>1.1290400321463779E-4</v>
      </c>
      <c r="BE47" s="5">
        <f t="shared" si="214"/>
        <v>9.9623018467266756E-5</v>
      </c>
      <c r="BF47" s="5">
        <f t="shared" si="215"/>
        <v>4.3952143085935545E-5</v>
      </c>
      <c r="BG47" s="5">
        <f t="shared" si="216"/>
        <v>1.2927339561798711E-5</v>
      </c>
      <c r="BH47" s="5">
        <f t="shared" si="217"/>
        <v>2.8516716662592443E-6</v>
      </c>
      <c r="BI47" s="5">
        <f t="shared" si="218"/>
        <v>5.0324546691271641E-7</v>
      </c>
      <c r="BJ47" s="8">
        <f t="shared" si="219"/>
        <v>0.33331275492847995</v>
      </c>
      <c r="BK47" s="8">
        <f t="shared" si="220"/>
        <v>0.33283747720809786</v>
      </c>
      <c r="BL47" s="8">
        <f t="shared" si="221"/>
        <v>0.31421818209291341</v>
      </c>
      <c r="BM47" s="8">
        <f t="shared" si="222"/>
        <v>0.26014986481015023</v>
      </c>
      <c r="BN47" s="8">
        <f t="shared" si="223"/>
        <v>0.73977312546129903</v>
      </c>
    </row>
    <row r="48" spans="1:66" x14ac:dyDescent="0.25">
      <c r="A48" t="s">
        <v>16</v>
      </c>
      <c r="B48" t="s">
        <v>59</v>
      </c>
      <c r="C48" t="s">
        <v>450</v>
      </c>
      <c r="D48" t="s">
        <v>461</v>
      </c>
      <c r="E48">
        <f>VLOOKUP(A48,home!$A$2:$E$405,3,FALSE)</f>
        <v>1.51111111111111</v>
      </c>
      <c r="F48">
        <f>VLOOKUP(B48,home!$B$2:$E$405,3,FALSE)</f>
        <v>0.33</v>
      </c>
      <c r="G48">
        <f>VLOOKUP(C48,away!$B$2:$E$405,4,FALSE)</f>
        <v>0.88</v>
      </c>
      <c r="H48">
        <f>VLOOKUP(A48,away!$A$2:$E$405,3,FALSE)</f>
        <v>1.24444444444444</v>
      </c>
      <c r="I48">
        <f>VLOOKUP(C48,away!$B$2:$E$405,3,FALSE)</f>
        <v>0.88</v>
      </c>
      <c r="J48">
        <f>VLOOKUP(B48,home!$B$2:$E$405,4,FALSE)</f>
        <v>1.21</v>
      </c>
      <c r="K48" s="3">
        <f t="shared" si="168"/>
        <v>0.43882666666666637</v>
      </c>
      <c r="L48" s="3">
        <f t="shared" si="169"/>
        <v>1.3250844444444396</v>
      </c>
      <c r="M48" s="5">
        <f t="shared" si="170"/>
        <v>0.17137329139780558</v>
      </c>
      <c r="N48" s="5">
        <f t="shared" si="171"/>
        <v>7.5203170219794307E-2</v>
      </c>
      <c r="O48" s="5">
        <f t="shared" si="172"/>
        <v>0.2270840826244763</v>
      </c>
      <c r="P48" s="5">
        <f t="shared" si="173"/>
        <v>9.9650551031156789E-2</v>
      </c>
      <c r="Q48" s="5">
        <f t="shared" si="174"/>
        <v>1.6500578255159125E-2</v>
      </c>
      <c r="R48" s="5">
        <f t="shared" si="175"/>
        <v>0.15045279273331472</v>
      </c>
      <c r="S48" s="5">
        <f t="shared" si="176"/>
        <v>1.4486260139805454E-2</v>
      </c>
      <c r="T48" s="5">
        <f t="shared" si="177"/>
        <v>2.1864659570249533E-2</v>
      </c>
      <c r="U48" s="5">
        <f t="shared" si="178"/>
        <v>6.602269752585134E-2</v>
      </c>
      <c r="V48" s="5">
        <f t="shared" si="179"/>
        <v>9.3594501838509172E-4</v>
      </c>
      <c r="W48" s="5">
        <f t="shared" si="180"/>
        <v>2.4136312512613189E-3</v>
      </c>
      <c r="X48" s="5">
        <f t="shared" si="181"/>
        <v>3.1982652256713432E-3</v>
      </c>
      <c r="Y48" s="5">
        <f t="shared" si="182"/>
        <v>2.1189857498723412E-3</v>
      </c>
      <c r="Z48" s="5">
        <f t="shared" si="183"/>
        <v>6.6454218424712913E-2</v>
      </c>
      <c r="AA48" s="5">
        <f t="shared" si="184"/>
        <v>2.916188315725533E-2</v>
      </c>
      <c r="AB48" s="5">
        <f t="shared" si="185"/>
        <v>6.3985059898105786E-3</v>
      </c>
      <c r="AC48" s="5">
        <f t="shared" si="186"/>
        <v>3.4014721626181163E-5</v>
      </c>
      <c r="AD48" s="5">
        <f t="shared" si="187"/>
        <v>2.6479143913837492E-4</v>
      </c>
      <c r="AE48" s="5">
        <f t="shared" si="188"/>
        <v>3.5087101702431717E-4</v>
      </c>
      <c r="AF48" s="5">
        <f t="shared" si="189"/>
        <v>2.3246686333266146E-4</v>
      </c>
      <c r="AG48" s="5">
        <f t="shared" si="190"/>
        <v>1.0267940815030038E-4</v>
      </c>
      <c r="AH48" s="5">
        <f t="shared" si="191"/>
        <v>2.2014362775575037E-2</v>
      </c>
      <c r="AI48" s="5">
        <f t="shared" si="192"/>
        <v>9.6604894355963363E-3</v>
      </c>
      <c r="AJ48" s="5">
        <f t="shared" si="193"/>
        <v>2.1196401886956428E-3</v>
      </c>
      <c r="AK48" s="5">
        <f t="shared" si="194"/>
        <v>3.1005154617933753E-4</v>
      </c>
      <c r="AL48" s="5">
        <f t="shared" si="195"/>
        <v>7.911584647930178E-7</v>
      </c>
      <c r="AM48" s="5">
        <f t="shared" si="196"/>
        <v>2.3239508919792503E-5</v>
      </c>
      <c r="AN48" s="5">
        <f t="shared" si="197"/>
        <v>3.0794311766144853E-5</v>
      </c>
      <c r="AO48" s="5">
        <f t="shared" si="198"/>
        <v>2.0402531749345466E-5</v>
      </c>
      <c r="AP48" s="5">
        <f t="shared" si="199"/>
        <v>9.011692482780491E-6</v>
      </c>
      <c r="AQ48" s="5">
        <f t="shared" si="200"/>
        <v>2.9853133817623298E-6</v>
      </c>
      <c r="AR48" s="5">
        <f t="shared" si="201"/>
        <v>5.8341779336542419E-3</v>
      </c>
      <c r="AS48" s="5">
        <f t="shared" si="202"/>
        <v>2.5601928553657103E-3</v>
      </c>
      <c r="AT48" s="5">
        <f t="shared" si="203"/>
        <v>5.6174044837197467E-4</v>
      </c>
      <c r="AU48" s="5">
        <f t="shared" si="204"/>
        <v>8.2168896163637415E-5</v>
      </c>
      <c r="AV48" s="5">
        <f t="shared" si="205"/>
        <v>9.0144757017921076E-6</v>
      </c>
      <c r="AW48" s="5">
        <f t="shared" si="206"/>
        <v>1.2779019856227808E-8</v>
      </c>
      <c r="AX48" s="5">
        <f t="shared" si="207"/>
        <v>1.6996860390404669E-6</v>
      </c>
      <c r="AY48" s="5">
        <f t="shared" si="208"/>
        <v>2.2522275307719074E-6</v>
      </c>
      <c r="AZ48" s="5">
        <f t="shared" si="209"/>
        <v>1.4921958331876827E-6</v>
      </c>
      <c r="BA48" s="5">
        <f t="shared" si="210"/>
        <v>6.5909516220726938E-7</v>
      </c>
      <c r="BB48" s="5">
        <f t="shared" si="211"/>
        <v>2.1833918671235933E-7</v>
      </c>
      <c r="BC48" s="5">
        <f t="shared" si="212"/>
        <v>5.7863571985039503E-8</v>
      </c>
      <c r="BD48" s="5">
        <f t="shared" si="213"/>
        <v>1.2884630710010389E-3</v>
      </c>
      <c r="BE48" s="5">
        <f t="shared" si="214"/>
        <v>5.6541195457048216E-4</v>
      </c>
      <c r="BF48" s="5">
        <f t="shared" si="215"/>
        <v>1.2405892165882464E-4</v>
      </c>
      <c r="BG48" s="5">
        <f t="shared" si="216"/>
        <v>1.8146787687267709E-5</v>
      </c>
      <c r="BH48" s="5">
        <f t="shared" si="217"/>
        <v>1.9908235878778478E-6</v>
      </c>
      <c r="BI48" s="5">
        <f t="shared" si="218"/>
        <v>1.7472529579796182E-7</v>
      </c>
      <c r="BJ48" s="8">
        <f t="shared" si="219"/>
        <v>0.12234291176527735</v>
      </c>
      <c r="BK48" s="8">
        <f t="shared" si="220"/>
        <v>0.28648310569477464</v>
      </c>
      <c r="BL48" s="8">
        <f t="shared" si="221"/>
        <v>0.52427004686981327</v>
      </c>
      <c r="BM48" s="8">
        <f t="shared" si="222"/>
        <v>0.25928357704436045</v>
      </c>
      <c r="BN48" s="8">
        <f t="shared" si="223"/>
        <v>0.74026446626170683</v>
      </c>
    </row>
    <row r="49" spans="1:66" x14ac:dyDescent="0.25">
      <c r="A49" t="s">
        <v>16</v>
      </c>
      <c r="B49" t="s">
        <v>449</v>
      </c>
      <c r="C49" t="s">
        <v>231</v>
      </c>
      <c r="D49" t="s">
        <v>461</v>
      </c>
      <c r="E49">
        <f>VLOOKUP(A49,home!$A$2:$E$405,3,FALSE)</f>
        <v>1.51111111111111</v>
      </c>
      <c r="F49">
        <f>VLOOKUP(B49,home!$B$2:$E$405,3,FALSE)</f>
        <v>0.33</v>
      </c>
      <c r="G49">
        <f>VLOOKUP(C49,away!$B$2:$E$405,4,FALSE)</f>
        <v>0.66</v>
      </c>
      <c r="H49">
        <f>VLOOKUP(A49,away!$A$2:$E$405,3,FALSE)</f>
        <v>1.24444444444444</v>
      </c>
      <c r="I49">
        <f>VLOOKUP(C49,away!$B$2:$E$405,3,FALSE)</f>
        <v>0.66</v>
      </c>
      <c r="J49">
        <f>VLOOKUP(B49,home!$B$2:$E$405,4,FALSE)</f>
        <v>0.8</v>
      </c>
      <c r="K49" s="3">
        <f t="shared" si="168"/>
        <v>0.3291199999999998</v>
      </c>
      <c r="L49" s="3">
        <f t="shared" si="169"/>
        <v>0.65706666666666447</v>
      </c>
      <c r="M49" s="5">
        <f t="shared" si="170"/>
        <v>0.37299634188446629</v>
      </c>
      <c r="N49" s="5">
        <f t="shared" si="171"/>
        <v>0.12276055604101548</v>
      </c>
      <c r="O49" s="5">
        <f t="shared" si="172"/>
        <v>0.24508346304088585</v>
      </c>
      <c r="P49" s="5">
        <f t="shared" si="173"/>
        <v>8.0661869356016311E-2</v>
      </c>
      <c r="Q49" s="5">
        <f t="shared" si="174"/>
        <v>2.0201477102109493E-2</v>
      </c>
      <c r="R49" s="5">
        <f t="shared" si="175"/>
        <v>8.0518087057698751E-2</v>
      </c>
      <c r="S49" s="5">
        <f t="shared" si="176"/>
        <v>4.3608585644134444E-3</v>
      </c>
      <c r="T49" s="5">
        <f t="shared" si="177"/>
        <v>1.3273717221226035E-2</v>
      </c>
      <c r="U49" s="5">
        <f t="shared" si="178"/>
        <v>2.6500112812429796E-2</v>
      </c>
      <c r="V49" s="5">
        <f t="shared" si="179"/>
        <v>1.0478357271269501E-4</v>
      </c>
      <c r="W49" s="5">
        <f t="shared" si="180"/>
        <v>2.216236714615424E-3</v>
      </c>
      <c r="X49" s="5">
        <f t="shared" si="181"/>
        <v>1.4562152706166364E-3</v>
      </c>
      <c r="Y49" s="5">
        <f t="shared" si="182"/>
        <v>4.7841525690658394E-4</v>
      </c>
      <c r="Z49" s="5">
        <f t="shared" si="183"/>
        <v>1.7635250356459471E-2</v>
      </c>
      <c r="AA49" s="5">
        <f t="shared" si="184"/>
        <v>5.8041135973179378E-3</v>
      </c>
      <c r="AB49" s="5">
        <f t="shared" si="185"/>
        <v>9.5512493357463916E-4</v>
      </c>
      <c r="AC49" s="5">
        <f t="shared" si="186"/>
        <v>1.4162402387960307E-6</v>
      </c>
      <c r="AD49" s="5">
        <f t="shared" si="187"/>
        <v>1.8235195687855697E-4</v>
      </c>
      <c r="AE49" s="5">
        <f t="shared" si="188"/>
        <v>1.1981739246633678E-4</v>
      </c>
      <c r="AF49" s="5">
        <f t="shared" si="189"/>
        <v>3.9364007338273704E-5</v>
      </c>
      <c r="AG49" s="5">
        <f t="shared" si="190"/>
        <v>8.6215923628005408E-6</v>
      </c>
      <c r="AH49" s="5">
        <f t="shared" si="191"/>
        <v>2.8968837918877327E-3</v>
      </c>
      <c r="AI49" s="5">
        <f t="shared" si="192"/>
        <v>9.5342239358609004E-4</v>
      </c>
      <c r="AJ49" s="5">
        <f t="shared" si="193"/>
        <v>1.5689518908852687E-4</v>
      </c>
      <c r="AK49" s="5">
        <f t="shared" si="194"/>
        <v>1.721244821093864E-5</v>
      </c>
      <c r="AL49" s="5">
        <f t="shared" si="195"/>
        <v>1.225069227664254E-8</v>
      </c>
      <c r="AM49" s="5">
        <f t="shared" si="196"/>
        <v>1.2003135209574131E-5</v>
      </c>
      <c r="AN49" s="5">
        <f t="shared" si="197"/>
        <v>7.8868600417041495E-6</v>
      </c>
      <c r="AO49" s="5">
        <f t="shared" si="198"/>
        <v>2.5910964190345275E-6</v>
      </c>
      <c r="AP49" s="5">
        <f t="shared" si="199"/>
        <v>5.6750769568898267E-7</v>
      </c>
      <c r="AQ49" s="5">
        <f t="shared" si="200"/>
        <v>9.3222597478509897E-8</v>
      </c>
      <c r="AR49" s="5">
        <f t="shared" si="201"/>
        <v>3.8068915537127197E-4</v>
      </c>
      <c r="AS49" s="5">
        <f t="shared" si="202"/>
        <v>1.2529241481579295E-4</v>
      </c>
      <c r="AT49" s="5">
        <f t="shared" si="203"/>
        <v>2.0618119782086876E-5</v>
      </c>
      <c r="AU49" s="5">
        <f t="shared" si="204"/>
        <v>2.2619451942268093E-6</v>
      </c>
      <c r="AV49" s="5">
        <f t="shared" si="205"/>
        <v>1.8611285058098176E-7</v>
      </c>
      <c r="AW49" s="5">
        <f t="shared" si="206"/>
        <v>7.3590514688194379E-11</v>
      </c>
      <c r="AX49" s="5">
        <f t="shared" si="207"/>
        <v>6.5841197669583868E-7</v>
      </c>
      <c r="AY49" s="5">
        <f t="shared" si="208"/>
        <v>4.3262056282094433E-7</v>
      </c>
      <c r="AZ49" s="5">
        <f t="shared" si="209"/>
        <v>1.4213027557210708E-7</v>
      </c>
      <c r="BA49" s="5">
        <f t="shared" si="210"/>
        <v>3.1129688800859614E-8</v>
      </c>
      <c r="BB49" s="5">
        <f t="shared" si="211"/>
        <v>5.1135702136878554E-9</v>
      </c>
      <c r="BC49" s="5">
        <f t="shared" si="212"/>
        <v>6.7199130701476443E-10</v>
      </c>
      <c r="BD49" s="5">
        <f t="shared" si="213"/>
        <v>4.1689692392658257E-5</v>
      </c>
      <c r="BE49" s="5">
        <f t="shared" si="214"/>
        <v>1.3720911560271677E-5</v>
      </c>
      <c r="BF49" s="5">
        <f t="shared" si="215"/>
        <v>2.2579132063583058E-6</v>
      </c>
      <c r="BG49" s="5">
        <f t="shared" si="216"/>
        <v>2.4770813149221501E-7</v>
      </c>
      <c r="BH49" s="5">
        <f t="shared" si="217"/>
        <v>2.0381425059179441E-8</v>
      </c>
      <c r="BI49" s="5">
        <f t="shared" si="218"/>
        <v>1.3415869230954269E-9</v>
      </c>
      <c r="BJ49" s="8">
        <f t="shared" si="219"/>
        <v>0.1607611844555645</v>
      </c>
      <c r="BK49" s="8">
        <f t="shared" si="220"/>
        <v>0.45812571448910266</v>
      </c>
      <c r="BL49" s="8">
        <f t="shared" si="221"/>
        <v>0.36347230096099692</v>
      </c>
      <c r="BM49" s="8">
        <f t="shared" si="222"/>
        <v>7.7772223232959112E-2</v>
      </c>
      <c r="BN49" s="8">
        <f t="shared" si="223"/>
        <v>0.92222179448219221</v>
      </c>
    </row>
    <row r="50" spans="1:66" x14ac:dyDescent="0.25">
      <c r="A50" t="s">
        <v>16</v>
      </c>
      <c r="B50" t="s">
        <v>235</v>
      </c>
      <c r="C50" t="s">
        <v>236</v>
      </c>
      <c r="D50" t="s">
        <v>461</v>
      </c>
      <c r="E50">
        <f>VLOOKUP(A50,home!$A$2:$E$405,3,FALSE)</f>
        <v>1.51111111111111</v>
      </c>
      <c r="F50">
        <f>VLOOKUP(B50,home!$B$2:$E$405,3,FALSE)</f>
        <v>2.3199999999999998</v>
      </c>
      <c r="G50">
        <f>VLOOKUP(C50,away!$B$2:$E$405,4,FALSE)</f>
        <v>1.32</v>
      </c>
      <c r="H50">
        <f>VLOOKUP(A50,away!$A$2:$E$405,3,FALSE)</f>
        <v>1.24444444444444</v>
      </c>
      <c r="I50">
        <f>VLOOKUP(C50,away!$B$2:$E$405,3,FALSE)</f>
        <v>0.99</v>
      </c>
      <c r="J50">
        <f>VLOOKUP(B50,home!$B$2:$E$405,4,FALSE)</f>
        <v>0.4</v>
      </c>
      <c r="K50" s="3">
        <f t="shared" si="168"/>
        <v>4.6276266666666626</v>
      </c>
      <c r="L50" s="3">
        <f t="shared" si="169"/>
        <v>0.49279999999999824</v>
      </c>
      <c r="M50" s="5">
        <f t="shared" si="170"/>
        <v>5.9734736691109732E-3</v>
      </c>
      <c r="N50" s="5">
        <f t="shared" si="171"/>
        <v>2.7643006043809093E-2</v>
      </c>
      <c r="O50" s="5">
        <f t="shared" si="172"/>
        <v>2.9437278241378766E-3</v>
      </c>
      <c r="P50" s="5">
        <f t="shared" si="173"/>
        <v>1.362247337838907E-2</v>
      </c>
      <c r="Q50" s="5">
        <f t="shared" si="174"/>
        <v>6.3960755957579343E-2</v>
      </c>
      <c r="R50" s="5">
        <f t="shared" si="175"/>
        <v>7.2533453586757005E-4</v>
      </c>
      <c r="S50" s="5">
        <f t="shared" si="176"/>
        <v>7.7664936360444942E-3</v>
      </c>
      <c r="T50" s="5">
        <f t="shared" si="177"/>
        <v>3.1519860535894978E-2</v>
      </c>
      <c r="U50" s="5">
        <f t="shared" si="178"/>
        <v>3.3565774404350542E-3</v>
      </c>
      <c r="V50" s="5">
        <f t="shared" si="179"/>
        <v>1.9679383789244702E-3</v>
      </c>
      <c r="W50" s="5">
        <f t="shared" si="180"/>
        <v>9.866216662981761E-2</v>
      </c>
      <c r="X50" s="5">
        <f t="shared" si="181"/>
        <v>4.8620715715173936E-2</v>
      </c>
      <c r="Y50" s="5">
        <f t="shared" si="182"/>
        <v>1.1980144352218813E-2</v>
      </c>
      <c r="Z50" s="5">
        <f t="shared" si="183"/>
        <v>1.191482864251791E-4</v>
      </c>
      <c r="AA50" s="5">
        <f t="shared" si="184"/>
        <v>5.5137378754879633E-4</v>
      </c>
      <c r="AB50" s="5">
        <f t="shared" si="185"/>
        <v>1.2757760212809045E-3</v>
      </c>
      <c r="AC50" s="5">
        <f t="shared" si="186"/>
        <v>2.8049203091656225E-4</v>
      </c>
      <c r="AD50" s="5">
        <f t="shared" si="187"/>
        <v>0.11414291832181342</v>
      </c>
      <c r="AE50" s="5">
        <f t="shared" si="188"/>
        <v>5.6249630148989441E-2</v>
      </c>
      <c r="AF50" s="5">
        <f t="shared" si="189"/>
        <v>1.3859908868710946E-2</v>
      </c>
      <c r="AG50" s="5">
        <f t="shared" si="190"/>
        <v>2.27672103016691E-3</v>
      </c>
      <c r="AH50" s="5">
        <f t="shared" si="191"/>
        <v>1.4679068887582009E-5</v>
      </c>
      <c r="AI50" s="5">
        <f t="shared" si="192"/>
        <v>6.7929250626011447E-5</v>
      </c>
      <c r="AJ50" s="5">
        <f t="shared" si="193"/>
        <v>1.5717560582180682E-4</v>
      </c>
      <c r="AK50" s="5">
        <f t="shared" si="194"/>
        <v>2.424500082834938E-4</v>
      </c>
      <c r="AL50" s="5">
        <f t="shared" si="195"/>
        <v>2.5586420469346974E-5</v>
      </c>
      <c r="AM50" s="5">
        <f t="shared" si="196"/>
        <v>0.10564216252743569</v>
      </c>
      <c r="AN50" s="5">
        <f t="shared" si="197"/>
        <v>5.2060457693520107E-2</v>
      </c>
      <c r="AO50" s="5">
        <f t="shared" si="198"/>
        <v>1.2827696775683307E-2</v>
      </c>
      <c r="AP50" s="5">
        <f t="shared" si="199"/>
        <v>2.1071629903522374E-3</v>
      </c>
      <c r="AQ50" s="5">
        <f t="shared" si="200"/>
        <v>2.5960248041139464E-4</v>
      </c>
      <c r="AR50" s="5">
        <f t="shared" si="201"/>
        <v>1.4467690295600781E-6</v>
      </c>
      <c r="AS50" s="5">
        <f t="shared" si="202"/>
        <v>6.6951069416996672E-6</v>
      </c>
      <c r="AT50" s="5">
        <f t="shared" si="203"/>
        <v>1.549122770979723E-5</v>
      </c>
      <c r="AU50" s="5">
        <f t="shared" si="204"/>
        <v>2.3895872816421074E-5</v>
      </c>
      <c r="AV50" s="5">
        <f t="shared" si="205"/>
        <v>2.7645294567136288E-5</v>
      </c>
      <c r="AW50" s="5">
        <f t="shared" si="206"/>
        <v>1.6208246983954026E-6</v>
      </c>
      <c r="AX50" s="5">
        <f t="shared" si="207"/>
        <v>8.1478748072715837E-2</v>
      </c>
      <c r="AY50" s="5">
        <f t="shared" si="208"/>
        <v>4.0152727050234212E-2</v>
      </c>
      <c r="AZ50" s="5">
        <f t="shared" si="209"/>
        <v>9.8936319451776722E-3</v>
      </c>
      <c r="BA50" s="5">
        <f t="shared" si="210"/>
        <v>1.62519394086118E-3</v>
      </c>
      <c r="BB50" s="5">
        <f t="shared" si="211"/>
        <v>2.0022389351409664E-4</v>
      </c>
      <c r="BC50" s="5">
        <f t="shared" si="212"/>
        <v>1.9734066944749299E-5</v>
      </c>
      <c r="BD50" s="5">
        <f t="shared" si="213"/>
        <v>1.1882796296120061E-7</v>
      </c>
      <c r="BE50" s="5">
        <f t="shared" si="214"/>
        <v>5.4989145014493044E-7</v>
      </c>
      <c r="BF50" s="5">
        <f t="shared" si="215"/>
        <v>1.272346169231341E-6</v>
      </c>
      <c r="BG50" s="5">
        <f t="shared" si="216"/>
        <v>1.9626476873220431E-6</v>
      </c>
      <c r="BH50" s="5">
        <f t="shared" si="217"/>
        <v>2.2706001937807849E-6</v>
      </c>
      <c r="BI50" s="5">
        <f t="shared" si="218"/>
        <v>2.1014980012156897E-6</v>
      </c>
      <c r="BJ50" s="8">
        <f t="shared" si="219"/>
        <v>0.77518316904102491</v>
      </c>
      <c r="BK50" s="8">
        <f t="shared" si="220"/>
        <v>6.9789184564089127E-2</v>
      </c>
      <c r="BL50" s="8">
        <f t="shared" si="221"/>
        <v>9.4184736254183613E-3</v>
      </c>
      <c r="BM50" s="8">
        <f t="shared" si="222"/>
        <v>0.69949009788252758</v>
      </c>
      <c r="BN50" s="8">
        <f t="shared" si="223"/>
        <v>0.11486877140889393</v>
      </c>
    </row>
    <row r="51" spans="1:66" x14ac:dyDescent="0.25">
      <c r="A51" t="s">
        <v>16</v>
      </c>
      <c r="B51" t="s">
        <v>58</v>
      </c>
      <c r="C51" t="s">
        <v>49</v>
      </c>
      <c r="D51" t="s">
        <v>461</v>
      </c>
      <c r="E51">
        <f>VLOOKUP(A51,home!$A$2:$E$405,3,FALSE)</f>
        <v>1.51111111111111</v>
      </c>
      <c r="F51">
        <f>VLOOKUP(B51,home!$B$2:$E$405,3,FALSE)</f>
        <v>1.32</v>
      </c>
      <c r="G51">
        <f>VLOOKUP(C51,away!$B$2:$E$405,4,FALSE)</f>
        <v>0.66</v>
      </c>
      <c r="H51">
        <f>VLOOKUP(A51,away!$A$2:$E$405,3,FALSE)</f>
        <v>1.24444444444444</v>
      </c>
      <c r="I51">
        <f>VLOOKUP(C51,away!$B$2:$E$405,3,FALSE)</f>
        <v>0.99</v>
      </c>
      <c r="J51">
        <f>VLOOKUP(B51,home!$B$2:$E$405,4,FALSE)</f>
        <v>2.0099999999999998</v>
      </c>
      <c r="K51" s="3">
        <f t="shared" si="168"/>
        <v>1.3164799999999992</v>
      </c>
      <c r="L51" s="3">
        <f t="shared" si="169"/>
        <v>2.476319999999991</v>
      </c>
      <c r="M51" s="5">
        <f t="shared" si="170"/>
        <v>2.2532422658086259E-2</v>
      </c>
      <c r="N51" s="5">
        <f t="shared" si="171"/>
        <v>2.9663483780917384E-2</v>
      </c>
      <c r="O51" s="5">
        <f t="shared" si="172"/>
        <v>5.579748887667197E-2</v>
      </c>
      <c r="P51" s="5">
        <f t="shared" si="173"/>
        <v>7.3456278156361077E-2</v>
      </c>
      <c r="Q51" s="5">
        <f t="shared" si="174"/>
        <v>1.9525691563951054E-2</v>
      </c>
      <c r="R51" s="5">
        <f t="shared" si="175"/>
        <v>6.9086218827539916E-2</v>
      </c>
      <c r="S51" s="5">
        <f t="shared" si="176"/>
        <v>5.9867339638335328E-2</v>
      </c>
      <c r="T51" s="5">
        <f t="shared" si="177"/>
        <v>4.8351860533643105E-2</v>
      </c>
      <c r="U51" s="5">
        <f t="shared" si="178"/>
        <v>9.0950625362079707E-2</v>
      </c>
      <c r="V51" s="5">
        <f t="shared" si="179"/>
        <v>2.1685452113387817E-2</v>
      </c>
      <c r="W51" s="5">
        <f t="shared" si="180"/>
        <v>8.5683941433700849E-3</v>
      </c>
      <c r="X51" s="5">
        <f t="shared" si="181"/>
        <v>2.1218085785110134E-2</v>
      </c>
      <c r="Y51" s="5">
        <f t="shared" si="182"/>
        <v>2.6271385095691869E-2</v>
      </c>
      <c r="Z51" s="5">
        <f t="shared" si="183"/>
        <v>5.7026528469004342E-2</v>
      </c>
      <c r="AA51" s="5">
        <f t="shared" si="184"/>
        <v>7.5074284198874797E-2</v>
      </c>
      <c r="AB51" s="5">
        <f t="shared" si="185"/>
        <v>4.9416896831067335E-2</v>
      </c>
      <c r="AC51" s="5">
        <f t="shared" si="186"/>
        <v>4.4184457730064713E-3</v>
      </c>
      <c r="AD51" s="5">
        <f t="shared" si="187"/>
        <v>2.8200298804659609E-3</v>
      </c>
      <c r="AE51" s="5">
        <f t="shared" si="188"/>
        <v>6.9832963935954435E-3</v>
      </c>
      <c r="AF51" s="5">
        <f t="shared" si="189"/>
        <v>8.6464382626941037E-3</v>
      </c>
      <c r="AG51" s="5">
        <f t="shared" si="190"/>
        <v>7.1371159995581943E-3</v>
      </c>
      <c r="AH51" s="5">
        <f t="shared" si="191"/>
        <v>3.5303983244591081E-2</v>
      </c>
      <c r="AI51" s="5">
        <f t="shared" si="192"/>
        <v>4.6476987861839243E-2</v>
      </c>
      <c r="AJ51" s="5">
        <f t="shared" si="193"/>
        <v>3.0593012490177054E-2</v>
      </c>
      <c r="AK51" s="5">
        <f t="shared" si="194"/>
        <v>1.3425029694356083E-2</v>
      </c>
      <c r="AL51" s="5">
        <f t="shared" si="195"/>
        <v>5.7616988043544381E-4</v>
      </c>
      <c r="AM51" s="5">
        <f t="shared" si="196"/>
        <v>7.4250258740716515E-4</v>
      </c>
      <c r="AN51" s="5">
        <f t="shared" si="197"/>
        <v>1.8386740072481049E-3</v>
      </c>
      <c r="AO51" s="5">
        <f t="shared" si="198"/>
        <v>2.2765726088143051E-3</v>
      </c>
      <c r="AP51" s="5">
        <f t="shared" si="199"/>
        <v>1.8791740942196732E-3</v>
      </c>
      <c r="AQ51" s="5">
        <f t="shared" si="200"/>
        <v>1.1633590982495111E-3</v>
      </c>
      <c r="AR51" s="5">
        <f t="shared" si="201"/>
        <v>1.7484791957649095E-2</v>
      </c>
      <c r="AS51" s="5">
        <f t="shared" si="202"/>
        <v>2.3018378916405867E-2</v>
      </c>
      <c r="AT51" s="5">
        <f t="shared" si="203"/>
        <v>1.5151617737934994E-2</v>
      </c>
      <c r="AU51" s="5">
        <f t="shared" si="204"/>
        <v>6.6489339065455471E-3</v>
      </c>
      <c r="AV51" s="5">
        <f t="shared" si="205"/>
        <v>2.1882971273222691E-3</v>
      </c>
      <c r="AW51" s="5">
        <f t="shared" si="206"/>
        <v>5.2175795796338096E-5</v>
      </c>
      <c r="AX51" s="5">
        <f t="shared" si="207"/>
        <v>1.6291496771163062E-4</v>
      </c>
      <c r="AY51" s="5">
        <f t="shared" si="208"/>
        <v>4.0342959284366372E-4</v>
      </c>
      <c r="AZ51" s="5">
        <f t="shared" si="209"/>
        <v>4.9951038467530885E-4</v>
      </c>
      <c r="BA51" s="5">
        <f t="shared" si="210"/>
        <v>4.1231585192638541E-4</v>
      </c>
      <c r="BB51" s="5">
        <f t="shared" si="211"/>
        <v>2.5525649761058575E-4</v>
      </c>
      <c r="BC51" s="5">
        <f t="shared" si="212"/>
        <v>1.2641935403260869E-4</v>
      </c>
      <c r="BD51" s="5">
        <f t="shared" si="213"/>
        <v>7.2163233367609119E-3</v>
      </c>
      <c r="BE51" s="5">
        <f t="shared" si="214"/>
        <v>9.5001453463789999E-3</v>
      </c>
      <c r="BF51" s="5">
        <f t="shared" si="215"/>
        <v>6.2533756728005109E-3</v>
      </c>
      <c r="BG51" s="5">
        <f t="shared" si="216"/>
        <v>2.7441480019094692E-3</v>
      </c>
      <c r="BH51" s="5">
        <f t="shared" si="217"/>
        <v>9.0315399038844396E-4</v>
      </c>
      <c r="BI51" s="5">
        <f t="shared" si="218"/>
        <v>2.3779683305331562E-4</v>
      </c>
      <c r="BJ51" s="8">
        <f t="shared" si="219"/>
        <v>0.18894591048373621</v>
      </c>
      <c r="BK51" s="8">
        <f t="shared" si="220"/>
        <v>0.18293953781245606</v>
      </c>
      <c r="BL51" s="8">
        <f t="shared" si="221"/>
        <v>0.5574714902143465</v>
      </c>
      <c r="BM51" s="8">
        <f t="shared" si="222"/>
        <v>0.71597062931896827</v>
      </c>
      <c r="BN51" s="8">
        <f t="shared" si="223"/>
        <v>0.27006158386352769</v>
      </c>
    </row>
    <row r="52" spans="1:66" x14ac:dyDescent="0.25">
      <c r="A52" t="s">
        <v>143</v>
      </c>
      <c r="B52" t="s">
        <v>140</v>
      </c>
      <c r="C52" t="s">
        <v>329</v>
      </c>
      <c r="D52" t="s">
        <v>461</v>
      </c>
      <c r="E52">
        <f>VLOOKUP(A52,home!$A$2:$E$405,3,FALSE)</f>
        <v>0.98305084745762705</v>
      </c>
      <c r="F52">
        <f>VLOOKUP(B52,home!$B$2:$E$405,3,FALSE)</f>
        <v>0.68</v>
      </c>
      <c r="G52">
        <f>VLOOKUP(C52,away!$B$2:$E$405,4,FALSE)</f>
        <v>2.0299999999999998</v>
      </c>
      <c r="H52">
        <f>VLOOKUP(A52,away!$A$2:$E$405,3,FALSE)</f>
        <v>1.15254237288136</v>
      </c>
      <c r="I52">
        <f>VLOOKUP(C52,away!$B$2:$E$405,3,FALSE)</f>
        <v>0.68</v>
      </c>
      <c r="J52">
        <f>VLOOKUP(B52,home!$B$2:$E$405,4,FALSE)</f>
        <v>0.28999999999999998</v>
      </c>
      <c r="K52" s="3">
        <f t="shared" si="168"/>
        <v>1.3570033898305083</v>
      </c>
      <c r="L52" s="3">
        <f t="shared" si="169"/>
        <v>0.22728135593220419</v>
      </c>
      <c r="M52" s="5">
        <f t="shared" si="170"/>
        <v>0.20509443533122773</v>
      </c>
      <c r="N52" s="5">
        <f t="shared" si="171"/>
        <v>0.27831384397984998</v>
      </c>
      <c r="O52" s="5">
        <f t="shared" si="172"/>
        <v>4.6614141356231209E-2</v>
      </c>
      <c r="P52" s="5">
        <f t="shared" si="173"/>
        <v>6.3255547834444231E-2</v>
      </c>
      <c r="Q52" s="5">
        <f t="shared" si="174"/>
        <v>0.18883641485870784</v>
      </c>
      <c r="R52" s="5">
        <f t="shared" si="175"/>
        <v>5.2972626265298311E-3</v>
      </c>
      <c r="S52" s="5">
        <f t="shared" si="176"/>
        <v>4.8773438506188819E-3</v>
      </c>
      <c r="T52" s="5">
        <f t="shared" si="177"/>
        <v>4.2918996418463348E-2</v>
      </c>
      <c r="U52" s="5">
        <f t="shared" si="178"/>
        <v>7.1884033410234425E-3</v>
      </c>
      <c r="V52" s="5">
        <f t="shared" si="179"/>
        <v>1.6714200555660919E-4</v>
      </c>
      <c r="W52" s="5">
        <f t="shared" si="180"/>
        <v>8.5417218362235578E-2</v>
      </c>
      <c r="X52" s="5">
        <f t="shared" si="181"/>
        <v>1.9413741209326072E-2</v>
      </c>
      <c r="Y52" s="5">
        <f t="shared" si="182"/>
        <v>2.2061907128862693E-3</v>
      </c>
      <c r="Z52" s="5">
        <f t="shared" si="183"/>
        <v>4.0132301082889652E-4</v>
      </c>
      <c r="AA52" s="5">
        <f t="shared" si="184"/>
        <v>5.4459668611179829E-4</v>
      </c>
      <c r="AB52" s="5">
        <f t="shared" si="185"/>
        <v>3.6950977457208585E-4</v>
      </c>
      <c r="AC52" s="5">
        <f t="shared" si="186"/>
        <v>3.2218874900713978E-6</v>
      </c>
      <c r="AD52" s="5">
        <f t="shared" si="187"/>
        <v>2.8977863716861615E-2</v>
      </c>
      <c r="AE52" s="5">
        <f t="shared" si="188"/>
        <v>6.5861281575869306E-3</v>
      </c>
      <c r="AF52" s="5">
        <f t="shared" si="189"/>
        <v>7.484520689998136E-4</v>
      </c>
      <c r="AG52" s="5">
        <f t="shared" si="190"/>
        <v>5.6703067030847103E-5</v>
      </c>
      <c r="AH52" s="5">
        <f t="shared" si="191"/>
        <v>2.2803309516996565E-5</v>
      </c>
      <c r="AI52" s="5">
        <f t="shared" si="192"/>
        <v>3.094416831391863E-5</v>
      </c>
      <c r="AJ52" s="5">
        <f t="shared" si="193"/>
        <v>2.0995670648736691E-5</v>
      </c>
      <c r="AK52" s="5">
        <f t="shared" si="194"/>
        <v>9.4970654140335351E-6</v>
      </c>
      <c r="AL52" s="5">
        <f t="shared" si="195"/>
        <v>3.9747983979432268E-8</v>
      </c>
      <c r="AM52" s="5">
        <f t="shared" si="196"/>
        <v>7.8646118587655366E-3</v>
      </c>
      <c r="AN52" s="5">
        <f t="shared" si="197"/>
        <v>1.7874796471407241E-3</v>
      </c>
      <c r="AO52" s="5">
        <f t="shared" si="198"/>
        <v>2.0313039895168079E-4</v>
      </c>
      <c r="AP52" s="5">
        <f t="shared" si="199"/>
        <v>1.5389250834929201E-5</v>
      </c>
      <c r="AQ52" s="5">
        <f t="shared" si="200"/>
        <v>8.7442244913587854E-7</v>
      </c>
      <c r="AR52" s="5">
        <f t="shared" si="201"/>
        <v>1.0365534213529432E-6</v>
      </c>
      <c r="AS52" s="5">
        <f t="shared" si="202"/>
        <v>1.406606506516355E-6</v>
      </c>
      <c r="AT52" s="5">
        <f t="shared" si="203"/>
        <v>9.5438489875017153E-7</v>
      </c>
      <c r="AU52" s="5">
        <f t="shared" si="204"/>
        <v>4.3170118093567645E-7</v>
      </c>
      <c r="AV52" s="5">
        <f t="shared" si="205"/>
        <v>1.4645499148088669E-7</v>
      </c>
      <c r="AW52" s="5">
        <f t="shared" si="206"/>
        <v>3.4053154558250381E-10</v>
      </c>
      <c r="AX52" s="5">
        <f t="shared" si="207"/>
        <v>1.7787174920076737E-3</v>
      </c>
      <c r="AY52" s="5">
        <f t="shared" si="208"/>
        <v>4.0426932340383368E-4</v>
      </c>
      <c r="AZ52" s="5">
        <f t="shared" si="209"/>
        <v>4.5941439992509033E-5</v>
      </c>
      <c r="BA52" s="5">
        <f t="shared" si="210"/>
        <v>3.4805442583251491E-6</v>
      </c>
      <c r="BB52" s="5">
        <f t="shared" si="211"/>
        <v>1.9776570460354693E-7</v>
      </c>
      <c r="BC52" s="5">
        <f t="shared" si="212"/>
        <v>8.9896914998363827E-9</v>
      </c>
      <c r="BD52" s="5">
        <f t="shared" si="213"/>
        <v>3.9264877850210378E-8</v>
      </c>
      <c r="BE52" s="5">
        <f t="shared" si="214"/>
        <v>5.3282572344016321E-8</v>
      </c>
      <c r="BF52" s="5">
        <f t="shared" si="215"/>
        <v>3.6152315644859718E-8</v>
      </c>
      <c r="BG52" s="5">
        <f t="shared" si="216"/>
        <v>1.6352938293432391E-8</v>
      </c>
      <c r="BH52" s="5">
        <f t="shared" si="217"/>
        <v>5.547748174469222E-9</v>
      </c>
      <c r="BI52" s="5">
        <f t="shared" si="218"/>
        <v>1.5056626157361489E-9</v>
      </c>
      <c r="BJ52" s="8">
        <f t="shared" si="219"/>
        <v>0.66557965368514882</v>
      </c>
      <c r="BK52" s="8">
        <f t="shared" si="220"/>
        <v>0.2738019999807253</v>
      </c>
      <c r="BL52" s="8">
        <f t="shared" si="221"/>
        <v>6.0102281805476013E-2</v>
      </c>
      <c r="BM52" s="8">
        <f t="shared" si="222"/>
        <v>0.21206934351231585</v>
      </c>
      <c r="BN52" s="8">
        <f t="shared" si="223"/>
        <v>0.78741164598699087</v>
      </c>
    </row>
    <row r="53" spans="1:66" x14ac:dyDescent="0.25">
      <c r="A53" t="s">
        <v>143</v>
      </c>
      <c r="B53" t="s">
        <v>148</v>
      </c>
      <c r="C53" t="s">
        <v>150</v>
      </c>
      <c r="D53" t="s">
        <v>461</v>
      </c>
      <c r="E53">
        <f>VLOOKUP(A53,home!$A$2:$E$405,3,FALSE)</f>
        <v>0.98305084745762705</v>
      </c>
      <c r="F53">
        <f>VLOOKUP(B53,home!$B$2:$E$405,3,FALSE)</f>
        <v>2.54</v>
      </c>
      <c r="G53">
        <f>VLOOKUP(C53,away!$B$2:$E$405,4,FALSE)</f>
        <v>1.02</v>
      </c>
      <c r="H53">
        <f>VLOOKUP(A53,away!$A$2:$E$405,3,FALSE)</f>
        <v>1.15254237288136</v>
      </c>
      <c r="I53">
        <f>VLOOKUP(C53,away!$B$2:$E$405,3,FALSE)</f>
        <v>1.02</v>
      </c>
      <c r="J53">
        <f>VLOOKUP(B53,home!$B$2:$E$405,4,FALSE)</f>
        <v>0.43</v>
      </c>
      <c r="K53" s="3">
        <f t="shared" si="168"/>
        <v>2.5468881355932202</v>
      </c>
      <c r="L53" s="3">
        <f t="shared" si="169"/>
        <v>0.5055050847457645</v>
      </c>
      <c r="M53" s="5">
        <f t="shared" si="170"/>
        <v>4.7245719566132188E-2</v>
      </c>
      <c r="N53" s="5">
        <f t="shared" si="171"/>
        <v>0.12032956262054653</v>
      </c>
      <c r="O53" s="5">
        <f t="shared" si="172"/>
        <v>2.3882951473152277E-2</v>
      </c>
      <c r="P53" s="5">
        <f t="shared" si="173"/>
        <v>6.0827205749920149E-2</v>
      </c>
      <c r="Q53" s="5">
        <f t="shared" si="174"/>
        <v>0.15323296769969574</v>
      </c>
      <c r="R53" s="5">
        <f t="shared" si="175"/>
        <v>6.0364767042074118E-3</v>
      </c>
      <c r="S53" s="5">
        <f t="shared" si="176"/>
        <v>1.9578223134923987E-2</v>
      </c>
      <c r="T53" s="5">
        <f t="shared" si="177"/>
        <v>7.7460044322879701E-2</v>
      </c>
      <c r="U53" s="5">
        <f t="shared" si="178"/>
        <v>1.5374230898730721E-2</v>
      </c>
      <c r="V53" s="5">
        <f t="shared" si="179"/>
        <v>2.8006972384237126E-3</v>
      </c>
      <c r="W53" s="5">
        <f t="shared" si="180"/>
        <v>0.13008907580536472</v>
      </c>
      <c r="X53" s="5">
        <f t="shared" si="181"/>
        <v>6.5760689289489083E-2</v>
      </c>
      <c r="Y53" s="5">
        <f t="shared" si="182"/>
        <v>1.6621181406111536E-2</v>
      </c>
      <c r="Z53" s="5">
        <f t="shared" si="183"/>
        <v>1.0171565559754004E-3</v>
      </c>
      <c r="AA53" s="5">
        <f t="shared" si="184"/>
        <v>2.5905839644546082E-3</v>
      </c>
      <c r="AB53" s="5">
        <f t="shared" si="185"/>
        <v>3.2989637816637466E-3</v>
      </c>
      <c r="AC53" s="5">
        <f t="shared" si="186"/>
        <v>2.25362462368645E-4</v>
      </c>
      <c r="AD53" s="5">
        <f t="shared" si="187"/>
        <v>8.2830580934742631E-2</v>
      </c>
      <c r="AE53" s="5">
        <f t="shared" si="188"/>
        <v>4.1871279834957982E-2</v>
      </c>
      <c r="AF53" s="5">
        <f t="shared" si="189"/>
        <v>1.0583072430692028E-2</v>
      </c>
      <c r="AG53" s="5">
        <f t="shared" si="190"/>
        <v>1.7832656419825127E-3</v>
      </c>
      <c r="AH53" s="5">
        <f t="shared" si="191"/>
        <v>1.2854445275701365E-4</v>
      </c>
      <c r="AI53" s="5">
        <f t="shared" si="192"/>
        <v>3.2738834162316125E-4</v>
      </c>
      <c r="AJ53" s="5">
        <f t="shared" si="193"/>
        <v>4.1691074150578488E-4</v>
      </c>
      <c r="AK53" s="5">
        <f t="shared" si="194"/>
        <v>3.5394167371415177E-4</v>
      </c>
      <c r="AL53" s="5">
        <f t="shared" si="195"/>
        <v>1.1605850428518247E-5</v>
      </c>
      <c r="AM53" s="5">
        <f t="shared" si="196"/>
        <v>4.2192044769397974E-2</v>
      </c>
      <c r="AN53" s="5">
        <f t="shared" si="197"/>
        <v>2.1328293166751614E-2</v>
      </c>
      <c r="AO53" s="5">
        <f t="shared" si="198"/>
        <v>5.3907803223706419E-3</v>
      </c>
      <c r="AP53" s="5">
        <f t="shared" si="199"/>
        <v>9.0835562123525726E-4</v>
      </c>
      <c r="AQ53" s="5">
        <f t="shared" si="200"/>
        <v>1.1479459632295503E-4</v>
      </c>
      <c r="AR53" s="5">
        <f t="shared" si="201"/>
        <v>1.2995974896906428E-5</v>
      </c>
      <c r="AS53" s="5">
        <f t="shared" si="202"/>
        <v>3.3099294275398303E-5</v>
      </c>
      <c r="AT53" s="5">
        <f t="shared" si="203"/>
        <v>4.2150099943260273E-5</v>
      </c>
      <c r="AU53" s="5">
        <f t="shared" si="204"/>
        <v>3.5783863153186017E-5</v>
      </c>
      <c r="AV53" s="5">
        <f t="shared" si="205"/>
        <v>2.2784374127635221E-5</v>
      </c>
      <c r="AW53" s="5">
        <f t="shared" si="206"/>
        <v>4.1505903039188015E-7</v>
      </c>
      <c r="AX53" s="5">
        <f t="shared" si="207"/>
        <v>1.7909736373266285E-2</v>
      </c>
      <c r="AY53" s="5">
        <f t="shared" si="208"/>
        <v>9.0534628031422731E-3</v>
      </c>
      <c r="AZ53" s="5">
        <f t="shared" si="209"/>
        <v>2.2882857407725311E-3</v>
      </c>
      <c r="BA53" s="5">
        <f t="shared" si="210"/>
        <v>3.8558002577058099E-4</v>
      </c>
      <c r="BB53" s="5">
        <f t="shared" si="211"/>
        <v>4.8728165900857889E-5</v>
      </c>
      <c r="BC53" s="5">
        <f t="shared" si="212"/>
        <v>4.9264671266437693E-6</v>
      </c>
      <c r="BD53" s="5">
        <f t="shared" si="213"/>
        <v>1.0949218986024184E-6</v>
      </c>
      <c r="BE53" s="5">
        <f t="shared" si="214"/>
        <v>2.7886435929517017E-6</v>
      </c>
      <c r="BF53" s="5">
        <f t="shared" si="215"/>
        <v>3.5511816406433705E-6</v>
      </c>
      <c r="BG53" s="5">
        <f t="shared" si="216"/>
        <v>3.0148207959636885E-6</v>
      </c>
      <c r="BH53" s="5">
        <f t="shared" si="217"/>
        <v>1.9196028290449069E-6</v>
      </c>
      <c r="BI53" s="5">
        <f t="shared" si="218"/>
        <v>9.7780273406913033E-7</v>
      </c>
      <c r="BJ53" s="8">
        <f t="shared" si="219"/>
        <v>0.8001867080385201</v>
      </c>
      <c r="BK53" s="8">
        <f t="shared" si="220"/>
        <v>0.13974227680533952</v>
      </c>
      <c r="BL53" s="8">
        <f t="shared" si="221"/>
        <v>5.2570152611696536E-2</v>
      </c>
      <c r="BM53" s="8">
        <f t="shared" si="222"/>
        <v>0.57290836245376531</v>
      </c>
      <c r="BN53" s="8">
        <f t="shared" si="223"/>
        <v>0.41155488381365429</v>
      </c>
    </row>
    <row r="54" spans="1:66" x14ac:dyDescent="0.25">
      <c r="A54" t="s">
        <v>143</v>
      </c>
      <c r="B54" t="s">
        <v>156</v>
      </c>
      <c r="C54" t="s">
        <v>160</v>
      </c>
      <c r="D54" t="s">
        <v>461</v>
      </c>
      <c r="E54">
        <f>VLOOKUP(A54,home!$A$2:$E$405,3,FALSE)</f>
        <v>0.98305084745762705</v>
      </c>
      <c r="F54">
        <f>VLOOKUP(B54,home!$B$2:$E$405,3,FALSE)</f>
        <v>0.68</v>
      </c>
      <c r="G54">
        <f>VLOOKUP(C54,away!$B$2:$E$405,4,FALSE)</f>
        <v>0.68</v>
      </c>
      <c r="H54">
        <f>VLOOKUP(A54,away!$A$2:$E$405,3,FALSE)</f>
        <v>1.15254237288136</v>
      </c>
      <c r="I54">
        <f>VLOOKUP(C54,away!$B$2:$E$405,3,FALSE)</f>
        <v>0.68</v>
      </c>
      <c r="J54">
        <f>VLOOKUP(B54,home!$B$2:$E$405,4,FALSE)</f>
        <v>1.1599999999999999</v>
      </c>
      <c r="K54" s="3">
        <f t="shared" si="168"/>
        <v>0.45456271186440683</v>
      </c>
      <c r="L54" s="3">
        <f t="shared" si="169"/>
        <v>0.90912542372881677</v>
      </c>
      <c r="M54" s="5">
        <f t="shared" si="170"/>
        <v>0.25571592065677984</v>
      </c>
      <c r="N54" s="5">
        <f t="shared" si="171"/>
        <v>0.11623892236064935</v>
      </c>
      <c r="O54" s="5">
        <f t="shared" si="172"/>
        <v>0.23247784472129945</v>
      </c>
      <c r="P54" s="5">
        <f t="shared" si="173"/>
        <v>0.10567575954490636</v>
      </c>
      <c r="Q54" s="5">
        <f t="shared" si="174"/>
        <v>2.6418939886226497E-2</v>
      </c>
      <c r="R54" s="5">
        <f t="shared" si="175"/>
        <v>0.1056757595449067</v>
      </c>
      <c r="S54" s="5">
        <f t="shared" si="176"/>
        <v>1.0917746269679496E-2</v>
      </c>
      <c r="T54" s="5">
        <f t="shared" si="177"/>
        <v>2.4018129918531802E-2</v>
      </c>
      <c r="U54" s="5">
        <f t="shared" si="178"/>
        <v>4.803625983706377E-2</v>
      </c>
      <c r="V54" s="5">
        <f t="shared" si="179"/>
        <v>5.0131199696726173E-4</v>
      </c>
      <c r="W54" s="5">
        <f t="shared" si="180"/>
        <v>4.0030216530886212E-3</v>
      </c>
      <c r="X54" s="5">
        <f t="shared" si="181"/>
        <v>3.6392487565598212E-3</v>
      </c>
      <c r="Y54" s="5">
        <f t="shared" si="182"/>
        <v>1.6542667839310084E-3</v>
      </c>
      <c r="Z54" s="5">
        <f t="shared" si="183"/>
        <v>3.2024173224709289E-2</v>
      </c>
      <c r="AA54" s="5">
        <f t="shared" si="184"/>
        <v>1.4556995026239384E-2</v>
      </c>
      <c r="AB54" s="5">
        <f t="shared" si="185"/>
        <v>3.3085335678620276E-3</v>
      </c>
      <c r="AC54" s="5">
        <f t="shared" si="186"/>
        <v>1.2948090480743349E-5</v>
      </c>
      <c r="AD54" s="5">
        <f t="shared" si="187"/>
        <v>4.5490609456997602E-4</v>
      </c>
      <c r="AE54" s="5">
        <f t="shared" si="188"/>
        <v>4.1356669598275063E-4</v>
      </c>
      <c r="AF54" s="5">
        <f t="shared" si="189"/>
        <v>1.8799199886272244E-4</v>
      </c>
      <c r="AG54" s="5">
        <f t="shared" si="190"/>
        <v>5.6969435207899933E-5</v>
      </c>
      <c r="AH54" s="5">
        <f t="shared" si="191"/>
        <v>7.2784975131197152E-3</v>
      </c>
      <c r="AI54" s="5">
        <f t="shared" si="192"/>
        <v>3.3085335678620393E-3</v>
      </c>
      <c r="AJ54" s="5">
        <f t="shared" si="193"/>
        <v>7.5196799545089487E-4</v>
      </c>
      <c r="AK54" s="5">
        <f t="shared" si="194"/>
        <v>1.1393887041580027E-4</v>
      </c>
      <c r="AL54" s="5">
        <f t="shared" si="195"/>
        <v>2.1403427564375196E-7</v>
      </c>
      <c r="AM54" s="5">
        <f t="shared" si="196"/>
        <v>4.1356669598274927E-5</v>
      </c>
      <c r="AN54" s="5">
        <f t="shared" si="197"/>
        <v>3.7598399772544368E-5</v>
      </c>
      <c r="AO54" s="5">
        <f t="shared" si="198"/>
        <v>1.7090830562369922E-5</v>
      </c>
      <c r="AP54" s="5">
        <f t="shared" si="199"/>
        <v>5.1792361922973233E-6</v>
      </c>
      <c r="AQ54" s="5">
        <f t="shared" si="200"/>
        <v>1.1771438244784818E-6</v>
      </c>
      <c r="AR54" s="5">
        <f t="shared" si="201"/>
        <v>1.3234134271448202E-3</v>
      </c>
      <c r="AS54" s="5">
        <f t="shared" si="202"/>
        <v>6.0157439636071813E-4</v>
      </c>
      <c r="AT54" s="5">
        <f t="shared" si="203"/>
        <v>1.3672664449896078E-4</v>
      </c>
      <c r="AU54" s="5">
        <f t="shared" si="204"/>
        <v>2.0716944769189435E-5</v>
      </c>
      <c r="AV54" s="5">
        <f t="shared" si="205"/>
        <v>2.3542876489569716E-6</v>
      </c>
      <c r="AW54" s="5">
        <f t="shared" si="206"/>
        <v>2.456961984003875E-9</v>
      </c>
      <c r="AX54" s="5">
        <f t="shared" si="207"/>
        <v>3.1331999810453533E-6</v>
      </c>
      <c r="AY54" s="5">
        <f t="shared" si="208"/>
        <v>2.8484717603949774E-6</v>
      </c>
      <c r="AZ54" s="5">
        <f t="shared" si="209"/>
        <v>1.2948090480743262E-6</v>
      </c>
      <c r="BA54" s="5">
        <f t="shared" si="210"/>
        <v>3.9238127482615924E-7</v>
      </c>
      <c r="BB54" s="5">
        <f t="shared" si="211"/>
        <v>8.9180948184896327E-8</v>
      </c>
      <c r="BC54" s="5">
        <f t="shared" si="212"/>
        <v>1.6215333461426307E-8</v>
      </c>
      <c r="BD54" s="5">
        <f t="shared" si="213"/>
        <v>2.0052479878690665E-4</v>
      </c>
      <c r="BE54" s="5">
        <f t="shared" si="214"/>
        <v>9.1151096332640821E-5</v>
      </c>
      <c r="BF54" s="5">
        <f t="shared" si="215"/>
        <v>2.0716944769189496E-5</v>
      </c>
      <c r="BG54" s="5">
        <f t="shared" si="216"/>
        <v>3.1390501986093057E-6</v>
      </c>
      <c r="BH54" s="5">
        <f t="shared" si="217"/>
        <v>3.5672379273958769E-7</v>
      </c>
      <c r="BI54" s="5">
        <f t="shared" si="218"/>
        <v>3.243066692285272E-8</v>
      </c>
      <c r="BJ54" s="8">
        <f t="shared" si="219"/>
        <v>0.17719614012190643</v>
      </c>
      <c r="BK54" s="8">
        <f t="shared" si="220"/>
        <v>0.37282674906484975</v>
      </c>
      <c r="BL54" s="8">
        <f t="shared" si="221"/>
        <v>0.41790903738918939</v>
      </c>
      <c r="BM54" s="8">
        <f t="shared" si="222"/>
        <v>0.15775010707108827</v>
      </c>
      <c r="BN54" s="8">
        <f t="shared" si="223"/>
        <v>0.84220314671476826</v>
      </c>
    </row>
    <row r="55" spans="1:66" x14ac:dyDescent="0.25">
      <c r="A55" t="s">
        <v>143</v>
      </c>
      <c r="B55" t="s">
        <v>157</v>
      </c>
      <c r="C55" t="s">
        <v>144</v>
      </c>
      <c r="D55" t="s">
        <v>461</v>
      </c>
      <c r="E55">
        <f>VLOOKUP(A55,home!$A$2:$E$405,3,FALSE)</f>
        <v>0.98305084745762705</v>
      </c>
      <c r="F55">
        <f>VLOOKUP(B55,home!$B$2:$E$405,3,FALSE)</f>
        <v>0.34</v>
      </c>
      <c r="G55">
        <f>VLOOKUP(C55,away!$B$2:$E$405,4,FALSE)</f>
        <v>0.68</v>
      </c>
      <c r="H55">
        <f>VLOOKUP(A55,away!$A$2:$E$405,3,FALSE)</f>
        <v>1.15254237288136</v>
      </c>
      <c r="I55">
        <f>VLOOKUP(C55,away!$B$2:$E$405,3,FALSE)</f>
        <v>3.05</v>
      </c>
      <c r="J55">
        <f>VLOOKUP(B55,home!$B$2:$E$405,4,FALSE)</f>
        <v>2.6</v>
      </c>
      <c r="K55" s="3">
        <f t="shared" si="168"/>
        <v>0.22728135593220342</v>
      </c>
      <c r="L55" s="3">
        <f t="shared" si="169"/>
        <v>9.1396610169491854</v>
      </c>
      <c r="M55" s="5">
        <f t="shared" si="170"/>
        <v>8.5504429796235575E-5</v>
      </c>
      <c r="N55" s="5">
        <f t="shared" si="171"/>
        <v>1.9433562742298319E-5</v>
      </c>
      <c r="O55" s="5">
        <f t="shared" si="172"/>
        <v>7.8148150378512277E-4</v>
      </c>
      <c r="P55" s="5">
        <f t="shared" si="173"/>
        <v>1.7761617581622005E-4</v>
      </c>
      <c r="Q55" s="5">
        <f t="shared" si="174"/>
        <v>2.2084432453315553E-6</v>
      </c>
      <c r="R55" s="5">
        <f t="shared" si="175"/>
        <v>3.5712380178058584E-3</v>
      </c>
      <c r="S55" s="5">
        <f t="shared" si="176"/>
        <v>9.2239390364799888E-5</v>
      </c>
      <c r="T55" s="5">
        <f t="shared" si="177"/>
        <v>2.0184422637501563E-5</v>
      </c>
      <c r="U55" s="5">
        <f t="shared" si="178"/>
        <v>8.1167581904354987E-4</v>
      </c>
      <c r="V55" s="5">
        <f t="shared" si="179"/>
        <v>2.1289615332416567E-5</v>
      </c>
      <c r="W55" s="5">
        <f t="shared" si="180"/>
        <v>1.673126584327573E-7</v>
      </c>
      <c r="X55" s="5">
        <f t="shared" si="181"/>
        <v>1.5291809819200062E-6</v>
      </c>
      <c r="Y55" s="5">
        <f t="shared" si="182"/>
        <v>6.9880979041571823E-6</v>
      </c>
      <c r="Z55" s="5">
        <f t="shared" si="183"/>
        <v>1.087996829786236E-2</v>
      </c>
      <c r="AA55" s="5">
        <f t="shared" si="184"/>
        <v>2.4728139472375444E-3</v>
      </c>
      <c r="AB55" s="5">
        <f t="shared" si="185"/>
        <v>2.810122534481066E-4</v>
      </c>
      <c r="AC55" s="5">
        <f t="shared" si="186"/>
        <v>2.7640235050932064E-6</v>
      </c>
      <c r="AD55" s="5">
        <f t="shared" si="187"/>
        <v>9.5067619683046679E-9</v>
      </c>
      <c r="AE55" s="5">
        <f t="shared" si="188"/>
        <v>8.6888581759129278E-8</v>
      </c>
      <c r="AF55" s="5">
        <f t="shared" si="189"/>
        <v>3.970660917609582E-7</v>
      </c>
      <c r="AG55" s="5">
        <f t="shared" si="190"/>
        <v>1.2096831600066659E-6</v>
      </c>
      <c r="AH55" s="5">
        <f t="shared" si="191"/>
        <v>2.4859805529403894E-2</v>
      </c>
      <c r="AI55" s="5">
        <f t="shared" si="192"/>
        <v>5.6501703089338051E-3</v>
      </c>
      <c r="AJ55" s="5">
        <f t="shared" si="193"/>
        <v>6.4208918453117591E-4</v>
      </c>
      <c r="AK55" s="5">
        <f t="shared" si="194"/>
        <v>4.8644966829882834E-5</v>
      </c>
      <c r="AL55" s="5">
        <f t="shared" si="195"/>
        <v>2.2966542716476355E-7</v>
      </c>
      <c r="AM55" s="5">
        <f t="shared" si="196"/>
        <v>4.3214195013619763E-10</v>
      </c>
      <c r="AN55" s="5">
        <f t="shared" si="197"/>
        <v>3.9496309354482044E-9</v>
      </c>
      <c r="AO55" s="5">
        <f t="shared" si="198"/>
        <v>1.8049143946026258E-8</v>
      </c>
      <c r="AP55" s="5">
        <f t="shared" si="199"/>
        <v>5.498768577093352E-8</v>
      </c>
      <c r="AQ55" s="5">
        <f t="shared" si="200"/>
        <v>1.256422020132131E-7</v>
      </c>
      <c r="AR55" s="5">
        <f t="shared" si="201"/>
        <v>4.5442039097206094E-2</v>
      </c>
      <c r="AS55" s="5">
        <f t="shared" si="202"/>
        <v>1.0328128262337203E-2</v>
      </c>
      <c r="AT55" s="5">
        <f t="shared" si="203"/>
        <v>1.1736954978528555E-3</v>
      </c>
      <c r="AU55" s="5">
        <f t="shared" si="204"/>
        <v>8.891970140117322E-5</v>
      </c>
      <c r="AV55" s="5">
        <f t="shared" si="205"/>
        <v>5.052447575886323E-6</v>
      </c>
      <c r="AW55" s="5">
        <f t="shared" si="206"/>
        <v>1.3252170737890267E-8</v>
      </c>
      <c r="AX55" s="5">
        <f t="shared" si="207"/>
        <v>1.636963473035695E-11</v>
      </c>
      <c r="AY55" s="5">
        <f t="shared" si="208"/>
        <v>1.496129124067409E-10</v>
      </c>
      <c r="AZ55" s="5">
        <f t="shared" si="209"/>
        <v>6.8370565157806185E-10</v>
      </c>
      <c r="BA55" s="5">
        <f t="shared" si="210"/>
        <v>2.0829459635986177E-9</v>
      </c>
      <c r="BB55" s="5">
        <f t="shared" si="211"/>
        <v>4.7593550059784847E-9</v>
      </c>
      <c r="BC55" s="5">
        <f t="shared" si="212"/>
        <v>8.6997782827926983E-9</v>
      </c>
      <c r="BD55" s="5">
        <f t="shared" si="213"/>
        <v>6.9220805544569247E-2</v>
      </c>
      <c r="BE55" s="5">
        <f t="shared" si="214"/>
        <v>1.5732598542889085E-2</v>
      </c>
      <c r="BF55" s="5">
        <f t="shared" si="215"/>
        <v>1.7878631645824193E-3</v>
      </c>
      <c r="BG55" s="5">
        <f t="shared" si="216"/>
        <v>1.3544932142251086E-4</v>
      </c>
      <c r="BH55" s="5">
        <f t="shared" si="217"/>
        <v>7.696276358251276E-6</v>
      </c>
      <c r="BI55" s="5">
        <f t="shared" si="218"/>
        <v>3.4984402526646212E-7</v>
      </c>
      <c r="BJ55" s="8">
        <f t="shared" si="219"/>
        <v>5.2433617337203286E-5</v>
      </c>
      <c r="BK55" s="8">
        <f t="shared" si="220"/>
        <v>3.7964344985484243E-4</v>
      </c>
      <c r="BL55" s="8">
        <f t="shared" si="221"/>
        <v>0.18304152923123895</v>
      </c>
      <c r="BM55" s="8">
        <f t="shared" si="222"/>
        <v>0.1897161055656601</v>
      </c>
      <c r="BN55" s="8">
        <f t="shared" si="223"/>
        <v>4.6374821331910667E-3</v>
      </c>
    </row>
    <row r="56" spans="1:66" x14ac:dyDescent="0.25">
      <c r="A56" t="s">
        <v>143</v>
      </c>
      <c r="B56" t="s">
        <v>153</v>
      </c>
      <c r="C56" t="s">
        <v>149</v>
      </c>
      <c r="D56" t="s">
        <v>461</v>
      </c>
      <c r="E56">
        <f>VLOOKUP(A56,home!$A$2:$E$405,3,FALSE)</f>
        <v>0.98305084745762705</v>
      </c>
      <c r="F56">
        <f>VLOOKUP(B56,home!$B$2:$E$405,3,FALSE)</f>
        <v>0.34</v>
      </c>
      <c r="G56">
        <f>VLOOKUP(C56,away!$B$2:$E$405,4,FALSE)</f>
        <v>0.68</v>
      </c>
      <c r="H56">
        <f>VLOOKUP(A56,away!$A$2:$E$405,3,FALSE)</f>
        <v>1.15254237288136</v>
      </c>
      <c r="I56">
        <f>VLOOKUP(C56,away!$B$2:$E$405,3,FALSE)</f>
        <v>0.34</v>
      </c>
      <c r="J56">
        <f>VLOOKUP(B56,home!$B$2:$E$405,4,FALSE)</f>
        <v>0.28999999999999998</v>
      </c>
      <c r="K56" s="3">
        <f t="shared" si="168"/>
        <v>0.22728135593220342</v>
      </c>
      <c r="L56" s="3">
        <f t="shared" si="169"/>
        <v>0.1136406779661021</v>
      </c>
      <c r="M56" s="5">
        <f t="shared" si="170"/>
        <v>0.71111434885877545</v>
      </c>
      <c r="N56" s="5">
        <f t="shared" si="171"/>
        <v>0.16162303343146842</v>
      </c>
      <c r="O56" s="5">
        <f t="shared" si="172"/>
        <v>8.0811516715734472E-2</v>
      </c>
      <c r="P56" s="5">
        <f t="shared" si="173"/>
        <v>1.8366951094090051E-2</v>
      </c>
      <c r="Q56" s="5">
        <f t="shared" si="174"/>
        <v>1.8366951094089989E-2</v>
      </c>
      <c r="R56" s="5">
        <f t="shared" si="175"/>
        <v>4.5917377735225284E-3</v>
      </c>
      <c r="S56" s="5">
        <f t="shared" si="176"/>
        <v>1.1859727378377339E-4</v>
      </c>
      <c r="T56" s="5">
        <f t="shared" si="177"/>
        <v>2.087232774502627E-3</v>
      </c>
      <c r="U56" s="5">
        <f t="shared" si="178"/>
        <v>1.043616387251317E-3</v>
      </c>
      <c r="V56" s="5">
        <f t="shared" si="179"/>
        <v>3.403531890123891E-7</v>
      </c>
      <c r="W56" s="5">
        <f t="shared" si="180"/>
        <v>1.3914885163350806E-3</v>
      </c>
      <c r="X56" s="5">
        <f t="shared" si="181"/>
        <v>1.5812969837836408E-4</v>
      </c>
      <c r="Y56" s="5">
        <f t="shared" si="182"/>
        <v>8.9849830651462625E-6</v>
      </c>
      <c r="Z56" s="5">
        <f t="shared" si="183"/>
        <v>1.7393606454188672E-4</v>
      </c>
      <c r="AA56" s="5">
        <f t="shared" si="184"/>
        <v>3.9532424594591264E-5</v>
      </c>
      <c r="AB56" s="5">
        <f t="shared" si="185"/>
        <v>4.492491532573144E-6</v>
      </c>
      <c r="AC56" s="5">
        <f t="shared" si="186"/>
        <v>5.4942380112111989E-10</v>
      </c>
      <c r="AD56" s="5">
        <f t="shared" si="187"/>
        <v>7.9064849189181742E-5</v>
      </c>
      <c r="AE56" s="5">
        <f t="shared" si="188"/>
        <v>8.9849830651462303E-6</v>
      </c>
      <c r="AF56" s="5">
        <f t="shared" si="189"/>
        <v>5.105297835185818E-7</v>
      </c>
      <c r="AG56" s="5">
        <f t="shared" si="190"/>
        <v>1.933898357364632E-8</v>
      </c>
      <c r="AH56" s="5">
        <f t="shared" si="191"/>
        <v>4.9415530743239241E-6</v>
      </c>
      <c r="AI56" s="5">
        <f t="shared" si="192"/>
        <v>1.1231228831432898E-6</v>
      </c>
      <c r="AJ56" s="5">
        <f t="shared" si="193"/>
        <v>1.2763244587964627E-7</v>
      </c>
      <c r="AK56" s="5">
        <f t="shared" si="194"/>
        <v>9.6694917868231949E-9</v>
      </c>
      <c r="AL56" s="5">
        <f t="shared" si="195"/>
        <v>5.6762967032323309E-13</v>
      </c>
      <c r="AM56" s="5">
        <f t="shared" si="196"/>
        <v>3.5939932260584804E-6</v>
      </c>
      <c r="AN56" s="5">
        <f t="shared" si="197"/>
        <v>4.0842382681486413E-7</v>
      </c>
      <c r="AO56" s="5">
        <f t="shared" si="198"/>
        <v>2.320678028837551E-8</v>
      </c>
      <c r="AP56" s="5">
        <f t="shared" si="199"/>
        <v>8.7907808179378899E-10</v>
      </c>
      <c r="AQ56" s="5">
        <f t="shared" si="200"/>
        <v>2.4974757300046679E-11</v>
      </c>
      <c r="AR56" s="5">
        <f t="shared" si="201"/>
        <v>1.123122883143295E-7</v>
      </c>
      <c r="AS56" s="5">
        <f t="shared" si="202"/>
        <v>2.5526489175929372E-8</v>
      </c>
      <c r="AT56" s="5">
        <f t="shared" si="203"/>
        <v>2.9008475360469706E-9</v>
      </c>
      <c r="AU56" s="5">
        <f t="shared" si="204"/>
        <v>2.1976952044844903E-10</v>
      </c>
      <c r="AV56" s="5">
        <f t="shared" si="205"/>
        <v>1.2487378650023396E-11</v>
      </c>
      <c r="AW56" s="5">
        <f t="shared" si="206"/>
        <v>4.072491767913562E-16</v>
      </c>
      <c r="AX56" s="5">
        <f t="shared" si="207"/>
        <v>1.3614127560495434E-7</v>
      </c>
      <c r="AY56" s="5">
        <f t="shared" si="208"/>
        <v>1.5471186858916965E-8</v>
      </c>
      <c r="AZ56" s="5">
        <f t="shared" si="209"/>
        <v>8.7907808179378661E-10</v>
      </c>
      <c r="BA56" s="5">
        <f t="shared" si="210"/>
        <v>3.3299676400062153E-11</v>
      </c>
      <c r="BB56" s="5">
        <f t="shared" si="211"/>
        <v>9.4604945053871801E-13</v>
      </c>
      <c r="BC56" s="5">
        <f t="shared" si="212"/>
        <v>2.1501940189735684E-14</v>
      </c>
      <c r="BD56" s="5">
        <f t="shared" si="213"/>
        <v>2.1272074313274517E-9</v>
      </c>
      <c r="BE56" s="5">
        <f t="shared" si="214"/>
        <v>4.834745893411627E-10</v>
      </c>
      <c r="BF56" s="5">
        <f t="shared" si="215"/>
        <v>5.4942380112112335E-11</v>
      </c>
      <c r="BG56" s="5">
        <f t="shared" si="216"/>
        <v>4.1624595500078079E-12</v>
      </c>
      <c r="BH56" s="5">
        <f t="shared" si="217"/>
        <v>2.3651236263468087E-13</v>
      </c>
      <c r="BI56" s="5">
        <f t="shared" si="218"/>
        <v>1.0750970094867854E-14</v>
      </c>
      <c r="BJ56" s="8">
        <f t="shared" si="219"/>
        <v>0.18372857925255481</v>
      </c>
      <c r="BK56" s="8">
        <f t="shared" si="220"/>
        <v>0.72960025360101666</v>
      </c>
      <c r="BL56" s="8">
        <f t="shared" si="221"/>
        <v>8.6497241412446677E-2</v>
      </c>
      <c r="BM56" s="8">
        <f t="shared" si="222"/>
        <v>5.1254558916925862E-3</v>
      </c>
      <c r="BN56" s="8">
        <f t="shared" si="223"/>
        <v>0.99487453896768097</v>
      </c>
    </row>
    <row r="57" spans="1:66" x14ac:dyDescent="0.25">
      <c r="A57" t="s">
        <v>143</v>
      </c>
      <c r="B57" t="s">
        <v>161</v>
      </c>
      <c r="C57" t="s">
        <v>155</v>
      </c>
      <c r="D57" t="s">
        <v>461</v>
      </c>
      <c r="E57">
        <f>VLOOKUP(A57,home!$A$2:$E$405,3,FALSE)</f>
        <v>0.98305084745762705</v>
      </c>
      <c r="F57">
        <f>VLOOKUP(B57,home!$B$2:$E$405,3,FALSE)</f>
        <v>1.53</v>
      </c>
      <c r="G57">
        <f>VLOOKUP(C57,away!$B$2:$E$405,4,FALSE)</f>
        <v>1.7</v>
      </c>
      <c r="H57">
        <f>VLOOKUP(A57,away!$A$2:$E$405,3,FALSE)</f>
        <v>1.15254237288136</v>
      </c>
      <c r="I57">
        <f>VLOOKUP(C57,away!$B$2:$E$405,3,FALSE)</f>
        <v>1.02</v>
      </c>
      <c r="J57">
        <f>VLOOKUP(B57,home!$B$2:$E$405,4,FALSE)</f>
        <v>0.87</v>
      </c>
      <c r="K57" s="3">
        <f t="shared" si="168"/>
        <v>2.5569152542372882</v>
      </c>
      <c r="L57" s="3">
        <f t="shared" si="169"/>
        <v>1.0227661016949188</v>
      </c>
      <c r="M57" s="5">
        <f t="shared" si="170"/>
        <v>2.7884582096448125E-2</v>
      </c>
      <c r="N57" s="5">
        <f t="shared" si="171"/>
        <v>7.1298513320440196E-2</v>
      </c>
      <c r="O57" s="5">
        <f t="shared" si="172"/>
        <v>2.8519405328176171E-2</v>
      </c>
      <c r="P57" s="5">
        <f t="shared" si="173"/>
        <v>7.2921702525389848E-2</v>
      </c>
      <c r="Q57" s="5">
        <f t="shared" si="174"/>
        <v>9.1152128156737025E-2</v>
      </c>
      <c r="R57" s="5">
        <f t="shared" si="175"/>
        <v>1.4584340505078019E-2</v>
      </c>
      <c r="S57" s="5">
        <f t="shared" si="176"/>
        <v>4.7674864561434382E-2</v>
      </c>
      <c r="T57" s="5">
        <f t="shared" si="177"/>
        <v>9.3227306776061558E-2</v>
      </c>
      <c r="U57" s="5">
        <f t="shared" si="178"/>
        <v>3.7290922710424744E-2</v>
      </c>
      <c r="V57" s="5">
        <f t="shared" si="179"/>
        <v>1.3852865514882514E-2</v>
      </c>
      <c r="W57" s="5">
        <f t="shared" si="180"/>
        <v>7.7689422313384368E-2</v>
      </c>
      <c r="X57" s="5">
        <f t="shared" si="181"/>
        <v>7.945810760239036E-2</v>
      </c>
      <c r="Y57" s="5">
        <f t="shared" si="182"/>
        <v>4.0633529480276084E-2</v>
      </c>
      <c r="Z57" s="5">
        <f t="shared" si="183"/>
        <v>4.9721230280566509E-3</v>
      </c>
      <c r="AA57" s="5">
        <f t="shared" si="184"/>
        <v>1.2713297216382546E-2</v>
      </c>
      <c r="AB57" s="5">
        <f t="shared" si="185"/>
        <v>1.6253411792110494E-2</v>
      </c>
      <c r="AC57" s="5">
        <f t="shared" si="186"/>
        <v>2.2641870127066738E-3</v>
      </c>
      <c r="AD57" s="5">
        <f t="shared" si="187"/>
        <v>4.9661317251493815E-2</v>
      </c>
      <c r="AE57" s="5">
        <f t="shared" si="188"/>
        <v>5.0791911850344942E-2</v>
      </c>
      <c r="AF57" s="5">
        <f t="shared" si="189"/>
        <v>2.5974122840404623E-2</v>
      </c>
      <c r="AG57" s="5">
        <f t="shared" si="190"/>
        <v>8.855150787475197E-3</v>
      </c>
      <c r="AH57" s="5">
        <f t="shared" si="191"/>
        <v>1.2713297216382586E-3</v>
      </c>
      <c r="AI57" s="5">
        <f t="shared" si="192"/>
        <v>3.2506823584221088E-3</v>
      </c>
      <c r="AJ57" s="5">
        <f t="shared" si="193"/>
        <v>4.1558596544647676E-3</v>
      </c>
      <c r="AK57" s="5">
        <f t="shared" si="194"/>
        <v>3.5420603149900897E-3</v>
      </c>
      <c r="AL57" s="5">
        <f t="shared" si="195"/>
        <v>2.3684539539644504E-4</v>
      </c>
      <c r="AM57" s="5">
        <f t="shared" si="196"/>
        <v>2.5395955925172384E-2</v>
      </c>
      <c r="AN57" s="5">
        <f t="shared" si="197"/>
        <v>2.5974122840404533E-2</v>
      </c>
      <c r="AO57" s="5">
        <f t="shared" si="198"/>
        <v>1.3282726181212746E-2</v>
      </c>
      <c r="AP57" s="5">
        <f t="shared" si="199"/>
        <v>4.5283740254133328E-3</v>
      </c>
      <c r="AQ57" s="5">
        <f t="shared" si="200"/>
        <v>1.15786686224713E-3</v>
      </c>
      <c r="AR57" s="5">
        <f t="shared" si="201"/>
        <v>2.6005458867376968E-4</v>
      </c>
      <c r="AS57" s="5">
        <f t="shared" si="202"/>
        <v>6.6493754471436519E-4</v>
      </c>
      <c r="AT57" s="5">
        <f t="shared" si="203"/>
        <v>8.5009447559762478E-4</v>
      </c>
      <c r="AU57" s="5">
        <f t="shared" si="204"/>
        <v>7.2453984406613823E-4</v>
      </c>
      <c r="AV57" s="5">
        <f t="shared" si="205"/>
        <v>4.6314674489885381E-4</v>
      </c>
      <c r="AW57" s="5">
        <f t="shared" si="206"/>
        <v>1.7205016943562607E-5</v>
      </c>
      <c r="AX57" s="5">
        <f t="shared" si="207"/>
        <v>1.0822551183501849E-2</v>
      </c>
      <c r="AY57" s="5">
        <f t="shared" si="208"/>
        <v>1.1068938484343914E-2</v>
      </c>
      <c r="AZ57" s="5">
        <f t="shared" si="209"/>
        <v>5.6604675317666435E-3</v>
      </c>
      <c r="BA57" s="5">
        <f t="shared" si="210"/>
        <v>1.9297781037452102E-3</v>
      </c>
      <c r="BB57" s="5">
        <f t="shared" si="211"/>
        <v>4.9342790707592517E-4</v>
      </c>
      <c r="BC57" s="5">
        <f t="shared" si="212"/>
        <v>1.0093226739750536E-4</v>
      </c>
      <c r="BD57" s="5">
        <f t="shared" si="213"/>
        <v>4.4329169647624475E-5</v>
      </c>
      <c r="BE57" s="5">
        <f t="shared" si="214"/>
        <v>1.1334593007968361E-4</v>
      </c>
      <c r="BF57" s="5">
        <f t="shared" si="215"/>
        <v>1.4490796881322807E-4</v>
      </c>
      <c r="BG57" s="5">
        <f t="shared" si="216"/>
        <v>1.2350579863969468E-4</v>
      </c>
      <c r="BH57" s="5">
        <f t="shared" si="217"/>
        <v>7.894846513214858E-5</v>
      </c>
      <c r="BI57" s="5">
        <f t="shared" si="218"/>
        <v>4.0372906959002271E-5</v>
      </c>
      <c r="BJ57" s="8">
        <f t="shared" si="219"/>
        <v>0.68915665169128926</v>
      </c>
      <c r="BK57" s="8">
        <f t="shared" si="220"/>
        <v>0.17590398559060191</v>
      </c>
      <c r="BL57" s="8">
        <f t="shared" si="221"/>
        <v>0.12508949303890932</v>
      </c>
      <c r="BM57" s="8">
        <f t="shared" si="222"/>
        <v>0.67770984794918754</v>
      </c>
      <c r="BN57" s="8">
        <f t="shared" si="223"/>
        <v>0.3063606719322694</v>
      </c>
    </row>
    <row r="58" spans="1:66" x14ac:dyDescent="0.25">
      <c r="A58" t="s">
        <v>143</v>
      </c>
      <c r="B58" t="s">
        <v>158</v>
      </c>
      <c r="C58" t="s">
        <v>159</v>
      </c>
      <c r="D58" t="s">
        <v>461</v>
      </c>
      <c r="E58">
        <f>VLOOKUP(A58,home!$A$2:$E$405,3,FALSE)</f>
        <v>0.98305084745762705</v>
      </c>
      <c r="F58">
        <f>VLOOKUP(B58,home!$B$2:$E$405,3,FALSE)</f>
        <v>1.02</v>
      </c>
      <c r="G58">
        <f>VLOOKUP(C58,away!$B$2:$E$405,4,FALSE)</f>
        <v>0.51</v>
      </c>
      <c r="H58">
        <f>VLOOKUP(A58,away!$A$2:$E$405,3,FALSE)</f>
        <v>1.15254237288136</v>
      </c>
      <c r="I58">
        <f>VLOOKUP(C58,away!$B$2:$E$405,3,FALSE)</f>
        <v>0</v>
      </c>
      <c r="J58">
        <f>VLOOKUP(B58,home!$B$2:$E$405,4,FALSE)</f>
        <v>0.57999999999999996</v>
      </c>
      <c r="K58" s="3">
        <f t="shared" si="168"/>
        <v>0.51138305084745761</v>
      </c>
      <c r="L58" s="3">
        <f t="shared" si="169"/>
        <v>0</v>
      </c>
      <c r="M58" s="5">
        <f t="shared" si="170"/>
        <v>0.59966563695128694</v>
      </c>
      <c r="N58" s="5">
        <f t="shared" si="171"/>
        <v>0.30665884291253298</v>
      </c>
      <c r="O58" s="5">
        <f t="shared" si="172"/>
        <v>0</v>
      </c>
      <c r="P58" s="5">
        <f t="shared" si="173"/>
        <v>0</v>
      </c>
      <c r="Q58" s="5">
        <f t="shared" si="174"/>
        <v>7.8410067328981176E-2</v>
      </c>
      <c r="R58" s="5">
        <f t="shared" si="175"/>
        <v>0</v>
      </c>
      <c r="S58" s="5">
        <f t="shared" si="176"/>
        <v>0</v>
      </c>
      <c r="T58" s="5">
        <f t="shared" si="177"/>
        <v>0</v>
      </c>
      <c r="U58" s="5">
        <f t="shared" si="178"/>
        <v>0</v>
      </c>
      <c r="V58" s="5">
        <f t="shared" si="179"/>
        <v>0</v>
      </c>
      <c r="W58" s="5">
        <f t="shared" si="180"/>
        <v>1.3365859815949656E-2</v>
      </c>
      <c r="X58" s="5">
        <f t="shared" si="181"/>
        <v>0</v>
      </c>
      <c r="Y58" s="5">
        <f t="shared" si="182"/>
        <v>0</v>
      </c>
      <c r="Z58" s="5">
        <f t="shared" si="183"/>
        <v>0</v>
      </c>
      <c r="AA58" s="5">
        <f t="shared" si="184"/>
        <v>0</v>
      </c>
      <c r="AB58" s="5">
        <f t="shared" si="185"/>
        <v>0</v>
      </c>
      <c r="AC58" s="5">
        <f t="shared" si="186"/>
        <v>0</v>
      </c>
      <c r="AD58" s="5">
        <f t="shared" si="187"/>
        <v>1.7087685424699429E-3</v>
      </c>
      <c r="AE58" s="5">
        <f t="shared" si="188"/>
        <v>0</v>
      </c>
      <c r="AF58" s="5">
        <f t="shared" si="189"/>
        <v>0</v>
      </c>
      <c r="AG58" s="5">
        <f t="shared" si="190"/>
        <v>0</v>
      </c>
      <c r="AH58" s="5">
        <f t="shared" si="191"/>
        <v>0</v>
      </c>
      <c r="AI58" s="5">
        <f t="shared" si="192"/>
        <v>0</v>
      </c>
      <c r="AJ58" s="5">
        <f t="shared" si="193"/>
        <v>0</v>
      </c>
      <c r="AK58" s="5">
        <f t="shared" si="194"/>
        <v>0</v>
      </c>
      <c r="AL58" s="5">
        <f t="shared" si="195"/>
        <v>0</v>
      </c>
      <c r="AM58" s="5">
        <f t="shared" si="196"/>
        <v>1.7476705408808862E-4</v>
      </c>
      <c r="AN58" s="5">
        <f t="shared" si="197"/>
        <v>0</v>
      </c>
      <c r="AO58" s="5">
        <f t="shared" si="198"/>
        <v>0</v>
      </c>
      <c r="AP58" s="5">
        <f t="shared" si="199"/>
        <v>0</v>
      </c>
      <c r="AQ58" s="5">
        <f t="shared" si="200"/>
        <v>0</v>
      </c>
      <c r="AR58" s="5">
        <f t="shared" si="201"/>
        <v>0</v>
      </c>
      <c r="AS58" s="5">
        <f t="shared" si="202"/>
        <v>0</v>
      </c>
      <c r="AT58" s="5">
        <f t="shared" si="203"/>
        <v>0</v>
      </c>
      <c r="AU58" s="5">
        <f t="shared" si="204"/>
        <v>0</v>
      </c>
      <c r="AV58" s="5">
        <f t="shared" si="205"/>
        <v>0</v>
      </c>
      <c r="AW58" s="5">
        <f t="shared" si="206"/>
        <v>0</v>
      </c>
      <c r="AX58" s="5">
        <f t="shared" si="207"/>
        <v>1.4895484884531561E-5</v>
      </c>
      <c r="AY58" s="5">
        <f t="shared" si="208"/>
        <v>0</v>
      </c>
      <c r="AZ58" s="5">
        <f t="shared" si="209"/>
        <v>0</v>
      </c>
      <c r="BA58" s="5">
        <f t="shared" si="210"/>
        <v>0</v>
      </c>
      <c r="BB58" s="5">
        <f t="shared" si="211"/>
        <v>0</v>
      </c>
      <c r="BC58" s="5">
        <f t="shared" si="212"/>
        <v>0</v>
      </c>
      <c r="BD58" s="5">
        <f t="shared" si="213"/>
        <v>0</v>
      </c>
      <c r="BE58" s="5">
        <f t="shared" si="214"/>
        <v>0</v>
      </c>
      <c r="BF58" s="5">
        <f t="shared" si="215"/>
        <v>0</v>
      </c>
      <c r="BG58" s="5">
        <f t="shared" si="216"/>
        <v>0</v>
      </c>
      <c r="BH58" s="5">
        <f t="shared" si="217"/>
        <v>0</v>
      </c>
      <c r="BI58" s="5">
        <f t="shared" si="218"/>
        <v>0</v>
      </c>
      <c r="BJ58" s="8">
        <f t="shared" si="219"/>
        <v>0.40033320113890636</v>
      </c>
      <c r="BK58" s="8">
        <f t="shared" si="220"/>
        <v>0.59966563695128694</v>
      </c>
      <c r="BL58" s="8">
        <f t="shared" si="221"/>
        <v>0</v>
      </c>
      <c r="BM58" s="8">
        <f t="shared" si="222"/>
        <v>1.5264290897392219E-2</v>
      </c>
      <c r="BN58" s="8">
        <f t="shared" si="223"/>
        <v>0.98473454719280107</v>
      </c>
    </row>
    <row r="59" spans="1:66" x14ac:dyDescent="0.25">
      <c r="A59" t="s">
        <v>143</v>
      </c>
      <c r="B59" t="s">
        <v>147</v>
      </c>
      <c r="C59" t="s">
        <v>151</v>
      </c>
      <c r="D59" t="s">
        <v>461</v>
      </c>
      <c r="E59">
        <f>VLOOKUP(A59,home!$A$2:$E$405,3,FALSE)</f>
        <v>0.98305084745762705</v>
      </c>
      <c r="F59">
        <f>VLOOKUP(B59,home!$B$2:$E$405,3,FALSE)</f>
        <v>0.68</v>
      </c>
      <c r="G59">
        <f>VLOOKUP(C59,away!$B$2:$E$405,4,FALSE)</f>
        <v>0</v>
      </c>
      <c r="H59">
        <f>VLOOKUP(A59,away!$A$2:$E$405,3,FALSE)</f>
        <v>1.15254237288136</v>
      </c>
      <c r="I59">
        <f>VLOOKUP(C59,away!$B$2:$E$405,3,FALSE)</f>
        <v>0.68</v>
      </c>
      <c r="J59">
        <f>VLOOKUP(B59,home!$B$2:$E$405,4,FALSE)</f>
        <v>0.57999999999999996</v>
      </c>
      <c r="K59" s="3">
        <f t="shared" si="168"/>
        <v>0</v>
      </c>
      <c r="L59" s="3">
        <f t="shared" si="169"/>
        <v>0.45456271186440839</v>
      </c>
      <c r="M59" s="5">
        <f t="shared" si="170"/>
        <v>0.63472546518596507</v>
      </c>
      <c r="N59" s="5">
        <f t="shared" si="171"/>
        <v>0</v>
      </c>
      <c r="O59" s="5">
        <f t="shared" si="172"/>
        <v>0.28852252874433043</v>
      </c>
      <c r="P59" s="5">
        <f t="shared" si="173"/>
        <v>0</v>
      </c>
      <c r="Q59" s="5">
        <f t="shared" si="174"/>
        <v>0</v>
      </c>
      <c r="R59" s="5">
        <f t="shared" si="175"/>
        <v>6.5575791549999762E-2</v>
      </c>
      <c r="S59" s="5">
        <f t="shared" si="176"/>
        <v>0</v>
      </c>
      <c r="T59" s="5">
        <f t="shared" si="177"/>
        <v>0</v>
      </c>
      <c r="U59" s="5">
        <f t="shared" si="178"/>
        <v>0</v>
      </c>
      <c r="V59" s="5">
        <f t="shared" si="179"/>
        <v>0</v>
      </c>
      <c r="W59" s="5">
        <f t="shared" si="180"/>
        <v>0</v>
      </c>
      <c r="X59" s="5">
        <f t="shared" si="181"/>
        <v>0</v>
      </c>
      <c r="Y59" s="5">
        <f t="shared" si="182"/>
        <v>0</v>
      </c>
      <c r="Z59" s="5">
        <f t="shared" si="183"/>
        <v>9.9361032132076824E-3</v>
      </c>
      <c r="AA59" s="5">
        <f t="shared" si="184"/>
        <v>0</v>
      </c>
      <c r="AB59" s="5">
        <f t="shared" si="185"/>
        <v>0</v>
      </c>
      <c r="AC59" s="5">
        <f t="shared" si="186"/>
        <v>0</v>
      </c>
      <c r="AD59" s="5">
        <f t="shared" si="187"/>
        <v>0</v>
      </c>
      <c r="AE59" s="5">
        <f t="shared" si="188"/>
        <v>0</v>
      </c>
      <c r="AF59" s="5">
        <f t="shared" si="189"/>
        <v>0</v>
      </c>
      <c r="AG59" s="5">
        <f t="shared" si="190"/>
        <v>0</v>
      </c>
      <c r="AH59" s="5">
        <f t="shared" si="191"/>
        <v>1.1291455054900864E-3</v>
      </c>
      <c r="AI59" s="5">
        <f t="shared" si="192"/>
        <v>0</v>
      </c>
      <c r="AJ59" s="5">
        <f t="shared" si="193"/>
        <v>0</v>
      </c>
      <c r="AK59" s="5">
        <f t="shared" si="194"/>
        <v>0</v>
      </c>
      <c r="AL59" s="5">
        <f t="shared" si="195"/>
        <v>0</v>
      </c>
      <c r="AM59" s="5">
        <f t="shared" si="196"/>
        <v>0</v>
      </c>
      <c r="AN59" s="5">
        <f t="shared" si="197"/>
        <v>0</v>
      </c>
      <c r="AO59" s="5">
        <f t="shared" si="198"/>
        <v>0</v>
      </c>
      <c r="AP59" s="5">
        <f t="shared" si="199"/>
        <v>0</v>
      </c>
      <c r="AQ59" s="5">
        <f t="shared" si="200"/>
        <v>0</v>
      </c>
      <c r="AR59" s="5">
        <f t="shared" si="201"/>
        <v>1.0265348861301643E-4</v>
      </c>
      <c r="AS59" s="5">
        <f t="shared" si="202"/>
        <v>0</v>
      </c>
      <c r="AT59" s="5">
        <f t="shared" si="203"/>
        <v>0</v>
      </c>
      <c r="AU59" s="5">
        <f t="shared" si="204"/>
        <v>0</v>
      </c>
      <c r="AV59" s="5">
        <f t="shared" si="205"/>
        <v>0</v>
      </c>
      <c r="AW59" s="5">
        <f t="shared" si="206"/>
        <v>0</v>
      </c>
      <c r="AX59" s="5">
        <f t="shared" si="207"/>
        <v>0</v>
      </c>
      <c r="AY59" s="5">
        <f t="shared" si="208"/>
        <v>0</v>
      </c>
      <c r="AZ59" s="5">
        <f t="shared" si="209"/>
        <v>0</v>
      </c>
      <c r="BA59" s="5">
        <f t="shared" si="210"/>
        <v>0</v>
      </c>
      <c r="BB59" s="5">
        <f t="shared" si="211"/>
        <v>0</v>
      </c>
      <c r="BC59" s="5">
        <f t="shared" si="212"/>
        <v>0</v>
      </c>
      <c r="BD59" s="5">
        <f t="shared" si="213"/>
        <v>7.7770746943791459E-6</v>
      </c>
      <c r="BE59" s="5">
        <f t="shared" si="214"/>
        <v>0</v>
      </c>
      <c r="BF59" s="5">
        <f t="shared" si="215"/>
        <v>0</v>
      </c>
      <c r="BG59" s="5">
        <f t="shared" si="216"/>
        <v>0</v>
      </c>
      <c r="BH59" s="5">
        <f t="shared" si="217"/>
        <v>0</v>
      </c>
      <c r="BI59" s="5">
        <f t="shared" si="218"/>
        <v>0</v>
      </c>
      <c r="BJ59" s="8">
        <f t="shared" si="219"/>
        <v>0</v>
      </c>
      <c r="BK59" s="8">
        <f t="shared" si="220"/>
        <v>0.63472546518596507</v>
      </c>
      <c r="BL59" s="8">
        <f t="shared" si="221"/>
        <v>0.35533789636312768</v>
      </c>
      <c r="BM59" s="8">
        <f t="shared" si="222"/>
        <v>1.1175679282005165E-2</v>
      </c>
      <c r="BN59" s="8">
        <f t="shared" si="223"/>
        <v>0.98882378548029526</v>
      </c>
    </row>
    <row r="60" spans="1:66" x14ac:dyDescent="0.25">
      <c r="A60" t="s">
        <v>192</v>
      </c>
      <c r="B60" t="s">
        <v>281</v>
      </c>
      <c r="C60" t="s">
        <v>194</v>
      </c>
      <c r="D60" t="s">
        <v>461</v>
      </c>
      <c r="E60">
        <f>VLOOKUP(A60,home!$A$2:$E$405,3,FALSE)</f>
        <v>1.7083333333333299</v>
      </c>
      <c r="F60">
        <f>VLOOKUP(B60,home!$B$2:$E$405,3,FALSE)</f>
        <v>1.17</v>
      </c>
      <c r="G60">
        <f>VLOOKUP(C60,away!$B$2:$E$405,4,FALSE)</f>
        <v>1.46</v>
      </c>
      <c r="H60">
        <f>VLOOKUP(A60,away!$A$2:$E$405,3,FALSE)</f>
        <v>1</v>
      </c>
      <c r="I60">
        <f>VLOOKUP(C60,away!$B$2:$E$405,3,FALSE)</f>
        <v>0</v>
      </c>
      <c r="J60">
        <f>VLOOKUP(B60,home!$B$2:$E$405,4,FALSE)</f>
        <v>0</v>
      </c>
      <c r="K60" s="3">
        <f t="shared" si="168"/>
        <v>2.918174999999994</v>
      </c>
      <c r="L60" s="3">
        <f t="shared" si="169"/>
        <v>0</v>
      </c>
      <c r="M60" s="5">
        <f t="shared" si="170"/>
        <v>5.4032206150786397E-2</v>
      </c>
      <c r="N60" s="5">
        <f t="shared" si="171"/>
        <v>0.15767543318407076</v>
      </c>
      <c r="O60" s="5">
        <f t="shared" si="172"/>
        <v>0</v>
      </c>
      <c r="P60" s="5">
        <f t="shared" si="173"/>
        <v>0</v>
      </c>
      <c r="Q60" s="5">
        <f t="shared" si="174"/>
        <v>0.23006225361596244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0.22378730564858659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0.16326263016526571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9.528578515650464E-2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4.6343432683180405E-2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0.91641684045357052</v>
      </c>
      <c r="BK60" s="8">
        <f t="shared" si="220"/>
        <v>5.4032206150786397E-2</v>
      </c>
      <c r="BL60" s="8">
        <f t="shared" si="221"/>
        <v>0</v>
      </c>
      <c r="BM60" s="8">
        <f t="shared" si="222"/>
        <v>0.52867915365353735</v>
      </c>
      <c r="BN60" s="8">
        <f t="shared" si="223"/>
        <v>0.44176989295081959</v>
      </c>
    </row>
    <row r="61" spans="1:66" x14ac:dyDescent="0.25">
      <c r="A61" t="s">
        <v>192</v>
      </c>
      <c r="B61" t="s">
        <v>205</v>
      </c>
      <c r="C61" t="s">
        <v>202</v>
      </c>
      <c r="D61" t="s">
        <v>461</v>
      </c>
      <c r="E61">
        <f>VLOOKUP(A61,home!$A$2:$E$405,3,FALSE)</f>
        <v>1.7083333333333299</v>
      </c>
      <c r="F61">
        <f>VLOOKUP(B61,home!$B$2:$E$405,3,FALSE)</f>
        <v>1.17</v>
      </c>
      <c r="G61">
        <f>VLOOKUP(C61,away!$B$2:$E$405,4,FALSE)</f>
        <v>2.34</v>
      </c>
      <c r="H61">
        <f>VLOOKUP(A61,away!$A$2:$E$405,3,FALSE)</f>
        <v>1</v>
      </c>
      <c r="I61">
        <f>VLOOKUP(C61,away!$B$2:$E$405,3,FALSE)</f>
        <v>0.59</v>
      </c>
      <c r="J61">
        <f>VLOOKUP(B61,home!$B$2:$E$405,4,FALSE)</f>
        <v>2</v>
      </c>
      <c r="K61" s="3">
        <f t="shared" si="168"/>
        <v>4.6770749999999897</v>
      </c>
      <c r="L61" s="3">
        <f t="shared" si="169"/>
        <v>1.18</v>
      </c>
      <c r="M61" s="5">
        <f t="shared" si="170"/>
        <v>2.859595779438227E-3</v>
      </c>
      <c r="N61" s="5">
        <f t="shared" si="171"/>
        <v>1.3374543930116016E-2</v>
      </c>
      <c r="O61" s="5">
        <f t="shared" si="172"/>
        <v>3.3743230197371076E-3</v>
      </c>
      <c r="P61" s="5">
        <f t="shared" si="173"/>
        <v>1.5781961837536898E-2</v>
      </c>
      <c r="Q61" s="5">
        <f t="shared" si="174"/>
        <v>3.1276872525973616E-2</v>
      </c>
      <c r="R61" s="5">
        <f t="shared" si="175"/>
        <v>1.9908505816448939E-3</v>
      </c>
      <c r="S61" s="5">
        <f t="shared" si="176"/>
        <v>2.1774958652582835E-2</v>
      </c>
      <c r="T61" s="5">
        <f t="shared" si="177"/>
        <v>3.6906709580648865E-2</v>
      </c>
      <c r="U61" s="5">
        <f t="shared" si="178"/>
        <v>9.3113574841467723E-3</v>
      </c>
      <c r="V61" s="5">
        <f t="shared" si="179"/>
        <v>1.3352763932581528E-2</v>
      </c>
      <c r="W61" s="5">
        <f t="shared" si="180"/>
        <v>4.8761426189805911E-2</v>
      </c>
      <c r="X61" s="5">
        <f t="shared" si="181"/>
        <v>5.7538482903970969E-2</v>
      </c>
      <c r="Y61" s="5">
        <f t="shared" si="182"/>
        <v>3.3947704913342876E-2</v>
      </c>
      <c r="Z61" s="5">
        <f t="shared" si="183"/>
        <v>7.8306789544699132E-4</v>
      </c>
      <c r="AA61" s="5">
        <f t="shared" si="184"/>
        <v>3.6624672770977293E-3</v>
      </c>
      <c r="AB61" s="5">
        <f t="shared" si="185"/>
        <v>8.5648170700159121E-3</v>
      </c>
      <c r="AC61" s="5">
        <f t="shared" si="186"/>
        <v>4.605826029785925E-3</v>
      </c>
      <c r="AD61" s="5">
        <f t="shared" si="187"/>
        <v>5.7015211849171493E-2</v>
      </c>
      <c r="AE61" s="5">
        <f t="shared" si="188"/>
        <v>6.7277949982022356E-2</v>
      </c>
      <c r="AF61" s="5">
        <f t="shared" si="189"/>
        <v>3.9693990489393198E-2</v>
      </c>
      <c r="AG61" s="5">
        <f t="shared" si="190"/>
        <v>1.5612969592494653E-2</v>
      </c>
      <c r="AH61" s="5">
        <f t="shared" si="191"/>
        <v>2.3100502915686253E-4</v>
      </c>
      <c r="AI61" s="5">
        <f t="shared" si="192"/>
        <v>1.0804278467438306E-3</v>
      </c>
      <c r="AJ61" s="5">
        <f t="shared" si="193"/>
        <v>2.5266210356546951E-3</v>
      </c>
      <c r="AK61" s="5">
        <f t="shared" si="194"/>
        <v>3.939065360111552E-3</v>
      </c>
      <c r="AL61" s="5">
        <f t="shared" si="195"/>
        <v>1.0167726663339169E-3</v>
      </c>
      <c r="AM61" s="5">
        <f t="shared" si="196"/>
        <v>5.3332884391892633E-2</v>
      </c>
      <c r="AN61" s="5">
        <f t="shared" si="197"/>
        <v>6.2932803582433305E-2</v>
      </c>
      <c r="AO61" s="5">
        <f t="shared" si="198"/>
        <v>3.7130354113635654E-2</v>
      </c>
      <c r="AP61" s="5">
        <f t="shared" si="199"/>
        <v>1.4604605951363354E-2</v>
      </c>
      <c r="AQ61" s="5">
        <f t="shared" si="200"/>
        <v>4.308358755652191E-3</v>
      </c>
      <c r="AR61" s="5">
        <f t="shared" si="201"/>
        <v>5.451718688101955E-5</v>
      </c>
      <c r="AS61" s="5">
        <f t="shared" si="202"/>
        <v>2.5498097183154398E-4</v>
      </c>
      <c r="AT61" s="5">
        <f t="shared" si="203"/>
        <v>5.9628256441450792E-4</v>
      </c>
      <c r="AU61" s="5">
        <f t="shared" si="204"/>
        <v>9.2961942498632621E-4</v>
      </c>
      <c r="AV61" s="5">
        <f t="shared" si="205"/>
        <v>1.086974943029478E-3</v>
      </c>
      <c r="AW61" s="5">
        <f t="shared" si="206"/>
        <v>1.5587544393623779E-4</v>
      </c>
      <c r="AX61" s="5">
        <f t="shared" si="207"/>
        <v>4.1573650044535108E-2</v>
      </c>
      <c r="AY61" s="5">
        <f t="shared" si="208"/>
        <v>4.9056907052551425E-2</v>
      </c>
      <c r="AZ61" s="5">
        <f t="shared" si="209"/>
        <v>2.8943575161005347E-2</v>
      </c>
      <c r="BA61" s="5">
        <f t="shared" si="210"/>
        <v>1.13844728966621E-2</v>
      </c>
      <c r="BB61" s="5">
        <f t="shared" si="211"/>
        <v>3.3584195045153207E-3</v>
      </c>
      <c r="BC61" s="5">
        <f t="shared" si="212"/>
        <v>7.9258700306561556E-4</v>
      </c>
      <c r="BD61" s="5">
        <f t="shared" si="213"/>
        <v>1.0721713419933848E-5</v>
      </c>
      <c r="BE61" s="5">
        <f t="shared" si="214"/>
        <v>5.0146257793536996E-5</v>
      </c>
      <c r="BF61" s="5">
        <f t="shared" si="215"/>
        <v>1.1726890433485328E-4</v>
      </c>
      <c r="BG61" s="5">
        <f t="shared" si="216"/>
        <v>1.8282515358064423E-4</v>
      </c>
      <c r="BH61" s="5">
        <f t="shared" si="217"/>
        <v>2.1377173879579743E-4</v>
      </c>
      <c r="BI61" s="5">
        <f t="shared" si="218"/>
        <v>1.9996529104567039E-4</v>
      </c>
      <c r="BJ61" s="8">
        <f t="shared" si="219"/>
        <v>0.70882448041425183</v>
      </c>
      <c r="BK61" s="8">
        <f t="shared" si="220"/>
        <v>0.10844878595081076</v>
      </c>
      <c r="BL61" s="8">
        <f t="shared" si="221"/>
        <v>3.8378008854422663E-2</v>
      </c>
      <c r="BM61" s="8">
        <f t="shared" si="222"/>
        <v>0.73887516383187035</v>
      </c>
      <c r="BN61" s="8">
        <f t="shared" si="223"/>
        <v>6.8658147674446751E-2</v>
      </c>
    </row>
    <row r="62" spans="1:66" x14ac:dyDescent="0.25">
      <c r="A62" t="s">
        <v>192</v>
      </c>
      <c r="B62" t="s">
        <v>199</v>
      </c>
      <c r="C62" t="s">
        <v>201</v>
      </c>
      <c r="D62" t="s">
        <v>461</v>
      </c>
      <c r="E62">
        <f>VLOOKUP(A62,home!$A$2:$E$405,3,FALSE)</f>
        <v>1.7083333333333299</v>
      </c>
      <c r="F62">
        <f>VLOOKUP(B62,home!$B$2:$E$405,3,FALSE)</f>
        <v>0.59</v>
      </c>
      <c r="G62">
        <f>VLOOKUP(C62,away!$B$2:$E$405,4,FALSE)</f>
        <v>0</v>
      </c>
      <c r="H62">
        <f>VLOOKUP(A62,away!$A$2:$E$405,3,FALSE)</f>
        <v>1</v>
      </c>
      <c r="I62">
        <f>VLOOKUP(C62,away!$B$2:$E$405,3,FALSE)</f>
        <v>0</v>
      </c>
      <c r="J62">
        <f>VLOOKUP(B62,home!$B$2:$E$405,4,FALSE)</f>
        <v>2</v>
      </c>
      <c r="K62" s="3">
        <f t="shared" si="168"/>
        <v>0</v>
      </c>
      <c r="L62" s="3">
        <f t="shared" si="169"/>
        <v>0</v>
      </c>
      <c r="M62" s="5">
        <f t="shared" si="170"/>
        <v>1</v>
      </c>
      <c r="N62" s="5">
        <f t="shared" si="171"/>
        <v>0</v>
      </c>
      <c r="O62" s="5">
        <f t="shared" si="172"/>
        <v>0</v>
      </c>
      <c r="P62" s="5">
        <f t="shared" si="173"/>
        <v>0</v>
      </c>
      <c r="Q62" s="5">
        <f t="shared" si="174"/>
        <v>0</v>
      </c>
      <c r="R62" s="5">
        <f t="shared" si="175"/>
        <v>0</v>
      </c>
      <c r="S62" s="5">
        <f t="shared" si="176"/>
        <v>0</v>
      </c>
      <c r="T62" s="5">
        <f t="shared" si="177"/>
        <v>0</v>
      </c>
      <c r="U62" s="5">
        <f t="shared" si="178"/>
        <v>0</v>
      </c>
      <c r="V62" s="5">
        <f t="shared" si="179"/>
        <v>0</v>
      </c>
      <c r="W62" s="5">
        <f t="shared" si="180"/>
        <v>0</v>
      </c>
      <c r="X62" s="5">
        <f t="shared" si="181"/>
        <v>0</v>
      </c>
      <c r="Y62" s="5">
        <f t="shared" si="182"/>
        <v>0</v>
      </c>
      <c r="Z62" s="5">
        <f t="shared" si="183"/>
        <v>0</v>
      </c>
      <c r="AA62" s="5">
        <f t="shared" si="184"/>
        <v>0</v>
      </c>
      <c r="AB62" s="5">
        <f t="shared" si="185"/>
        <v>0</v>
      </c>
      <c r="AC62" s="5">
        <f t="shared" si="186"/>
        <v>0</v>
      </c>
      <c r="AD62" s="5">
        <f t="shared" si="187"/>
        <v>0</v>
      </c>
      <c r="AE62" s="5">
        <f t="shared" si="188"/>
        <v>0</v>
      </c>
      <c r="AF62" s="5">
        <f t="shared" si="189"/>
        <v>0</v>
      </c>
      <c r="AG62" s="5">
        <f t="shared" si="190"/>
        <v>0</v>
      </c>
      <c r="AH62" s="5">
        <f t="shared" si="191"/>
        <v>0</v>
      </c>
      <c r="AI62" s="5">
        <f t="shared" si="192"/>
        <v>0</v>
      </c>
      <c r="AJ62" s="5">
        <f t="shared" si="193"/>
        <v>0</v>
      </c>
      <c r="AK62" s="5">
        <f t="shared" si="194"/>
        <v>0</v>
      </c>
      <c r="AL62" s="5">
        <f t="shared" si="195"/>
        <v>0</v>
      </c>
      <c r="AM62" s="5">
        <f t="shared" si="196"/>
        <v>0</v>
      </c>
      <c r="AN62" s="5">
        <f t="shared" si="197"/>
        <v>0</v>
      </c>
      <c r="AO62" s="5">
        <f t="shared" si="198"/>
        <v>0</v>
      </c>
      <c r="AP62" s="5">
        <f t="shared" si="199"/>
        <v>0</v>
      </c>
      <c r="AQ62" s="5">
        <f t="shared" si="200"/>
        <v>0</v>
      </c>
      <c r="AR62" s="5">
        <f t="shared" si="201"/>
        <v>0</v>
      </c>
      <c r="AS62" s="5">
        <f t="shared" si="202"/>
        <v>0</v>
      </c>
      <c r="AT62" s="5">
        <f t="shared" si="203"/>
        <v>0</v>
      </c>
      <c r="AU62" s="5">
        <f t="shared" si="204"/>
        <v>0</v>
      </c>
      <c r="AV62" s="5">
        <f t="shared" si="205"/>
        <v>0</v>
      </c>
      <c r="AW62" s="5">
        <f t="shared" si="206"/>
        <v>0</v>
      </c>
      <c r="AX62" s="5">
        <f t="shared" si="207"/>
        <v>0</v>
      </c>
      <c r="AY62" s="5">
        <f t="shared" si="208"/>
        <v>0</v>
      </c>
      <c r="AZ62" s="5">
        <f t="shared" si="209"/>
        <v>0</v>
      </c>
      <c r="BA62" s="5">
        <f t="shared" si="210"/>
        <v>0</v>
      </c>
      <c r="BB62" s="5">
        <f t="shared" si="211"/>
        <v>0</v>
      </c>
      <c r="BC62" s="5">
        <f t="shared" si="212"/>
        <v>0</v>
      </c>
      <c r="BD62" s="5">
        <f t="shared" si="213"/>
        <v>0</v>
      </c>
      <c r="BE62" s="5">
        <f t="shared" si="214"/>
        <v>0</v>
      </c>
      <c r="BF62" s="5">
        <f t="shared" si="215"/>
        <v>0</v>
      </c>
      <c r="BG62" s="5">
        <f t="shared" si="216"/>
        <v>0</v>
      </c>
      <c r="BH62" s="5">
        <f t="shared" si="217"/>
        <v>0</v>
      </c>
      <c r="BI62" s="5">
        <f t="shared" si="218"/>
        <v>0</v>
      </c>
      <c r="BJ62" s="8">
        <f t="shared" si="219"/>
        <v>0</v>
      </c>
      <c r="BK62" s="8">
        <f t="shared" si="220"/>
        <v>1</v>
      </c>
      <c r="BL62" s="8">
        <f t="shared" si="221"/>
        <v>0</v>
      </c>
      <c r="BM62" s="8">
        <f t="shared" si="222"/>
        <v>0</v>
      </c>
      <c r="BN62" s="8">
        <f t="shared" si="223"/>
        <v>1</v>
      </c>
    </row>
    <row r="63" spans="1:66" x14ac:dyDescent="0.25">
      <c r="A63" t="s">
        <v>192</v>
      </c>
      <c r="B63" t="s">
        <v>204</v>
      </c>
      <c r="C63" t="s">
        <v>193</v>
      </c>
      <c r="D63" t="s">
        <v>461</v>
      </c>
      <c r="E63">
        <f>VLOOKUP(A63,home!$A$2:$E$405,3,FALSE)</f>
        <v>1.7083333333333299</v>
      </c>
      <c r="F63">
        <f>VLOOKUP(B63,home!$B$2:$E$405,3,FALSE)</f>
        <v>0.88</v>
      </c>
      <c r="G63">
        <f>VLOOKUP(C63,away!$B$2:$E$405,4,FALSE)</f>
        <v>0.88</v>
      </c>
      <c r="H63">
        <f>VLOOKUP(A63,away!$A$2:$E$405,3,FALSE)</f>
        <v>1</v>
      </c>
      <c r="I63">
        <f>VLOOKUP(C63,away!$B$2:$E$405,3,FALSE)</f>
        <v>0.28999999999999998</v>
      </c>
      <c r="J63">
        <f>VLOOKUP(B63,home!$B$2:$E$405,4,FALSE)</f>
        <v>1</v>
      </c>
      <c r="K63" s="3">
        <f t="shared" si="168"/>
        <v>1.3229333333333306</v>
      </c>
      <c r="L63" s="3">
        <f t="shared" si="169"/>
        <v>0.28999999999999998</v>
      </c>
      <c r="M63" s="5">
        <f t="shared" si="170"/>
        <v>0.19930213619455875</v>
      </c>
      <c r="N63" s="5">
        <f t="shared" si="171"/>
        <v>0.26366343937632103</v>
      </c>
      <c r="O63" s="5">
        <f t="shared" si="172"/>
        <v>5.779761949642203E-2</v>
      </c>
      <c r="P63" s="5">
        <f t="shared" si="173"/>
        <v>7.6462397419133091E-2</v>
      </c>
      <c r="Q63" s="5">
        <f t="shared" si="174"/>
        <v>0.17440457636612353</v>
      </c>
      <c r="R63" s="5">
        <f t="shared" si="175"/>
        <v>8.3806548269811931E-3</v>
      </c>
      <c r="S63" s="5">
        <f t="shared" si="176"/>
        <v>7.3337124361954921E-3</v>
      </c>
      <c r="T63" s="5">
        <f t="shared" si="177"/>
        <v>5.0577327146175813E-2</v>
      </c>
      <c r="U63" s="5">
        <f t="shared" si="178"/>
        <v>1.1087047625774296E-2</v>
      </c>
      <c r="V63" s="5">
        <f t="shared" si="179"/>
        <v>3.1262040725422421E-4</v>
      </c>
      <c r="W63" s="5">
        <f t="shared" si="180"/>
        <v>7.6908542520207734E-2</v>
      </c>
      <c r="X63" s="5">
        <f t="shared" si="181"/>
        <v>2.2303477330860241E-2</v>
      </c>
      <c r="Y63" s="5">
        <f t="shared" si="182"/>
        <v>3.2340042129747342E-3</v>
      </c>
      <c r="Z63" s="5">
        <f t="shared" si="183"/>
        <v>8.1012996660818177E-4</v>
      </c>
      <c r="AA63" s="5">
        <f t="shared" si="184"/>
        <v>1.0717479371581816E-3</v>
      </c>
      <c r="AB63" s="5">
        <f t="shared" si="185"/>
        <v>7.089255354988974E-4</v>
      </c>
      <c r="AC63" s="5">
        <f t="shared" si="186"/>
        <v>7.4960642285429832E-6</v>
      </c>
      <c r="AD63" s="5">
        <f t="shared" si="187"/>
        <v>2.5436218629516658E-2</v>
      </c>
      <c r="AE63" s="5">
        <f t="shared" si="188"/>
        <v>7.3765034025598288E-3</v>
      </c>
      <c r="AF63" s="5">
        <f t="shared" si="189"/>
        <v>1.0695929933711751E-3</v>
      </c>
      <c r="AG63" s="5">
        <f t="shared" si="190"/>
        <v>1.0339398935921356E-4</v>
      </c>
      <c r="AH63" s="5">
        <f t="shared" si="191"/>
        <v>5.8734422579093175E-5</v>
      </c>
      <c r="AI63" s="5">
        <f t="shared" si="192"/>
        <v>7.7701725443968169E-5</v>
      </c>
      <c r="AJ63" s="5">
        <f t="shared" si="193"/>
        <v>5.1397101323670058E-5</v>
      </c>
      <c r="AK63" s="5">
        <f t="shared" si="194"/>
        <v>2.2664979525931254E-5</v>
      </c>
      <c r="AL63" s="5">
        <f t="shared" si="195"/>
        <v>1.1503480154626656E-7</v>
      </c>
      <c r="AM63" s="5">
        <f t="shared" si="196"/>
        <v>6.7300842997883694E-3</v>
      </c>
      <c r="AN63" s="5">
        <f t="shared" si="197"/>
        <v>1.9517244469386267E-3</v>
      </c>
      <c r="AO63" s="5">
        <f t="shared" si="198"/>
        <v>2.8300004480610083E-4</v>
      </c>
      <c r="AP63" s="5">
        <f t="shared" si="199"/>
        <v>2.7356670997923071E-5</v>
      </c>
      <c r="AQ63" s="5">
        <f t="shared" si="200"/>
        <v>1.9833586473494226E-6</v>
      </c>
      <c r="AR63" s="5">
        <f t="shared" si="201"/>
        <v>3.4065965095874056E-6</v>
      </c>
      <c r="AS63" s="5">
        <f t="shared" si="202"/>
        <v>4.506700075750156E-6</v>
      </c>
      <c r="AT63" s="5">
        <f t="shared" si="203"/>
        <v>2.9810318767728646E-6</v>
      </c>
      <c r="AU63" s="5">
        <f t="shared" si="204"/>
        <v>1.3145688125040134E-6</v>
      </c>
      <c r="AV63" s="5">
        <f t="shared" si="205"/>
        <v>4.3477172525549317E-7</v>
      </c>
      <c r="AW63" s="5">
        <f t="shared" si="206"/>
        <v>1.2259216195303517E-9</v>
      </c>
      <c r="AX63" s="5">
        <f t="shared" si="207"/>
        <v>1.4839088093888879E-3</v>
      </c>
      <c r="AY63" s="5">
        <f t="shared" si="208"/>
        <v>4.303335547227774E-4</v>
      </c>
      <c r="AZ63" s="5">
        <f t="shared" si="209"/>
        <v>6.239836543480272E-5</v>
      </c>
      <c r="BA63" s="5">
        <f t="shared" si="210"/>
        <v>6.0318419920309272E-6</v>
      </c>
      <c r="BB63" s="5">
        <f t="shared" si="211"/>
        <v>4.3730854442224222E-7</v>
      </c>
      <c r="BC63" s="5">
        <f t="shared" si="212"/>
        <v>2.5363895576490059E-8</v>
      </c>
      <c r="BD63" s="5">
        <f t="shared" si="213"/>
        <v>1.6465216463005775E-7</v>
      </c>
      <c r="BE63" s="5">
        <f t="shared" si="214"/>
        <v>2.1782383699459063E-7</v>
      </c>
      <c r="BF63" s="5">
        <f t="shared" si="215"/>
        <v>1.4408320737735497E-7</v>
      </c>
      <c r="BG63" s="5">
        <f t="shared" si="216"/>
        <v>6.3537492604360582E-8</v>
      </c>
      <c r="BH63" s="5">
        <f t="shared" si="217"/>
        <v>2.1013966720682149E-8</v>
      </c>
      <c r="BI63" s="5">
        <f t="shared" si="218"/>
        <v>5.5600154080695445E-9</v>
      </c>
      <c r="BJ63" s="8">
        <f t="shared" si="219"/>
        <v>0.6360543600326265</v>
      </c>
      <c r="BK63" s="8">
        <f t="shared" si="220"/>
        <v>0.28384881111089449</v>
      </c>
      <c r="BL63" s="8">
        <f t="shared" si="221"/>
        <v>7.9269753990390865E-2</v>
      </c>
      <c r="BM63" s="8">
        <f t="shared" si="222"/>
        <v>0.21954189909217944</v>
      </c>
      <c r="BN63" s="8">
        <f t="shared" si="223"/>
        <v>0.78001082367953956</v>
      </c>
    </row>
    <row r="64" spans="1:66" x14ac:dyDescent="0.25">
      <c r="A64" t="s">
        <v>32</v>
      </c>
      <c r="B64" t="s">
        <v>208</v>
      </c>
      <c r="C64" t="s">
        <v>210</v>
      </c>
      <c r="D64" t="s">
        <v>461</v>
      </c>
      <c r="E64">
        <f>VLOOKUP(A64,home!$A$2:$E$405,3,FALSE)</f>
        <v>1.3333333333333299</v>
      </c>
      <c r="F64">
        <f>VLOOKUP(B64,home!$B$2:$E$405,3,FALSE)</f>
        <v>1.1299999999999999</v>
      </c>
      <c r="G64">
        <f>VLOOKUP(C64,away!$B$2:$E$405,4,FALSE)</f>
        <v>0</v>
      </c>
      <c r="H64">
        <f>VLOOKUP(A64,away!$A$2:$E$405,3,FALSE)</f>
        <v>1.55555555555556</v>
      </c>
      <c r="I64">
        <f>VLOOKUP(C64,away!$B$2:$E$405,3,FALSE)</f>
        <v>0.75</v>
      </c>
      <c r="J64">
        <f>VLOOKUP(B64,home!$B$2:$E$405,4,FALSE)</f>
        <v>0.64</v>
      </c>
      <c r="K64" s="3">
        <f t="shared" si="168"/>
        <v>0</v>
      </c>
      <c r="L64" s="3">
        <f t="shared" si="169"/>
        <v>0.74666666666666881</v>
      </c>
      <c r="M64" s="5">
        <f t="shared" si="170"/>
        <v>0.47394373509371784</v>
      </c>
      <c r="N64" s="5">
        <f t="shared" si="171"/>
        <v>0</v>
      </c>
      <c r="O64" s="5">
        <f t="shared" si="172"/>
        <v>0.35387798886997701</v>
      </c>
      <c r="P64" s="5">
        <f t="shared" si="173"/>
        <v>0</v>
      </c>
      <c r="Q64" s="5">
        <f t="shared" si="174"/>
        <v>0</v>
      </c>
      <c r="R64" s="5">
        <f t="shared" si="175"/>
        <v>0.13211444917812509</v>
      </c>
      <c r="S64" s="5">
        <f t="shared" si="176"/>
        <v>0</v>
      </c>
      <c r="T64" s="5">
        <f t="shared" si="177"/>
        <v>0</v>
      </c>
      <c r="U64" s="5">
        <f t="shared" si="178"/>
        <v>0</v>
      </c>
      <c r="V64" s="5">
        <f t="shared" si="179"/>
        <v>0</v>
      </c>
      <c r="W64" s="5">
        <f t="shared" si="180"/>
        <v>0</v>
      </c>
      <c r="X64" s="5">
        <f t="shared" si="181"/>
        <v>0</v>
      </c>
      <c r="Y64" s="5">
        <f t="shared" si="182"/>
        <v>0</v>
      </c>
      <c r="Z64" s="5">
        <f t="shared" si="183"/>
        <v>3.2881818462111238E-2</v>
      </c>
      <c r="AA64" s="5">
        <f t="shared" si="184"/>
        <v>0</v>
      </c>
      <c r="AB64" s="5">
        <f t="shared" si="185"/>
        <v>0</v>
      </c>
      <c r="AC64" s="5">
        <f t="shared" si="186"/>
        <v>0</v>
      </c>
      <c r="AD64" s="5">
        <f t="shared" si="187"/>
        <v>0</v>
      </c>
      <c r="AE64" s="5">
        <f t="shared" si="188"/>
        <v>0</v>
      </c>
      <c r="AF64" s="5">
        <f t="shared" si="189"/>
        <v>0</v>
      </c>
      <c r="AG64" s="5">
        <f t="shared" si="190"/>
        <v>0</v>
      </c>
      <c r="AH64" s="5">
        <f t="shared" si="191"/>
        <v>6.137939446260782E-3</v>
      </c>
      <c r="AI64" s="5">
        <f t="shared" si="192"/>
        <v>0</v>
      </c>
      <c r="AJ64" s="5">
        <f t="shared" si="193"/>
        <v>0</v>
      </c>
      <c r="AK64" s="5">
        <f t="shared" si="194"/>
        <v>0</v>
      </c>
      <c r="AL64" s="5">
        <f t="shared" si="195"/>
        <v>0</v>
      </c>
      <c r="AM64" s="5">
        <f t="shared" si="196"/>
        <v>0</v>
      </c>
      <c r="AN64" s="5">
        <f t="shared" si="197"/>
        <v>0</v>
      </c>
      <c r="AO64" s="5">
        <f t="shared" si="198"/>
        <v>0</v>
      </c>
      <c r="AP64" s="5">
        <f t="shared" si="199"/>
        <v>0</v>
      </c>
      <c r="AQ64" s="5">
        <f t="shared" si="200"/>
        <v>0</v>
      </c>
      <c r="AR64" s="5">
        <f t="shared" si="201"/>
        <v>9.1659895730827965E-4</v>
      </c>
      <c r="AS64" s="5">
        <f t="shared" si="202"/>
        <v>0</v>
      </c>
      <c r="AT64" s="5">
        <f t="shared" si="203"/>
        <v>0</v>
      </c>
      <c r="AU64" s="5">
        <f t="shared" si="204"/>
        <v>0</v>
      </c>
      <c r="AV64" s="5">
        <f t="shared" si="205"/>
        <v>0</v>
      </c>
      <c r="AW64" s="5">
        <f t="shared" si="206"/>
        <v>0</v>
      </c>
      <c r="AX64" s="5">
        <f t="shared" si="207"/>
        <v>0</v>
      </c>
      <c r="AY64" s="5">
        <f t="shared" si="208"/>
        <v>0</v>
      </c>
      <c r="AZ64" s="5">
        <f t="shared" si="209"/>
        <v>0</v>
      </c>
      <c r="BA64" s="5">
        <f t="shared" si="210"/>
        <v>0</v>
      </c>
      <c r="BB64" s="5">
        <f t="shared" si="211"/>
        <v>0</v>
      </c>
      <c r="BC64" s="5">
        <f t="shared" si="212"/>
        <v>0</v>
      </c>
      <c r="BD64" s="5">
        <f t="shared" si="213"/>
        <v>1.1406564802058618E-4</v>
      </c>
      <c r="BE64" s="5">
        <f t="shared" si="214"/>
        <v>0</v>
      </c>
      <c r="BF64" s="5">
        <f t="shared" si="215"/>
        <v>0</v>
      </c>
      <c r="BG64" s="5">
        <f t="shared" si="216"/>
        <v>0</v>
      </c>
      <c r="BH64" s="5">
        <f t="shared" si="217"/>
        <v>0</v>
      </c>
      <c r="BI64" s="5">
        <f t="shared" si="218"/>
        <v>0</v>
      </c>
      <c r="BJ64" s="8">
        <f t="shared" si="219"/>
        <v>0</v>
      </c>
      <c r="BK64" s="8">
        <f t="shared" si="220"/>
        <v>0.47394373509371784</v>
      </c>
      <c r="BL64" s="8">
        <f t="shared" si="221"/>
        <v>0.49316104209969175</v>
      </c>
      <c r="BM64" s="8">
        <f t="shared" si="222"/>
        <v>4.0050422513700883E-2</v>
      </c>
      <c r="BN64" s="8">
        <f t="shared" si="223"/>
        <v>0.95993617314182</v>
      </c>
    </row>
    <row r="65" spans="1:66" x14ac:dyDescent="0.25">
      <c r="A65" t="s">
        <v>32</v>
      </c>
      <c r="B65" t="s">
        <v>33</v>
      </c>
      <c r="C65" t="s">
        <v>34</v>
      </c>
      <c r="D65" t="s">
        <v>461</v>
      </c>
      <c r="E65">
        <f>VLOOKUP(A65,home!$A$2:$E$405,3,FALSE)</f>
        <v>1.3333333333333299</v>
      </c>
      <c r="F65">
        <f>VLOOKUP(B65,home!$B$2:$E$405,3,FALSE)</f>
        <v>1.5</v>
      </c>
      <c r="G65">
        <f>VLOOKUP(C65,away!$B$2:$E$405,4,FALSE)</f>
        <v>1.5</v>
      </c>
      <c r="H65">
        <f>VLOOKUP(A65,away!$A$2:$E$405,3,FALSE)</f>
        <v>1.55555555555556</v>
      </c>
      <c r="I65">
        <f>VLOOKUP(C65,away!$B$2:$E$405,3,FALSE)</f>
        <v>1.5</v>
      </c>
      <c r="J65">
        <f>VLOOKUP(B65,home!$B$2:$E$405,4,FALSE)</f>
        <v>1.61</v>
      </c>
      <c r="K65" s="3">
        <f t="shared" si="168"/>
        <v>2.9999999999999925</v>
      </c>
      <c r="L65" s="3">
        <f t="shared" si="169"/>
        <v>3.7566666666666779</v>
      </c>
      <c r="M65" s="5">
        <f t="shared" si="170"/>
        <v>1.1630997184747154E-3</v>
      </c>
      <c r="N65" s="5">
        <f t="shared" si="171"/>
        <v>3.4892991554241375E-3</v>
      </c>
      <c r="O65" s="5">
        <f t="shared" si="172"/>
        <v>4.3693779424033609E-3</v>
      </c>
      <c r="P65" s="5">
        <f t="shared" si="173"/>
        <v>1.310813382721005E-2</v>
      </c>
      <c r="Q65" s="5">
        <f t="shared" si="174"/>
        <v>5.2339487331361937E-3</v>
      </c>
      <c r="R65" s="5">
        <f t="shared" si="175"/>
        <v>8.2071482351476748E-3</v>
      </c>
      <c r="S65" s="5">
        <f t="shared" si="176"/>
        <v>3.693216705816435E-2</v>
      </c>
      <c r="T65" s="5">
        <f t="shared" si="177"/>
        <v>1.9662200740815029E-2</v>
      </c>
      <c r="U65" s="5">
        <f t="shared" si="178"/>
        <v>2.462144470544296E-2</v>
      </c>
      <c r="V65" s="5">
        <f t="shared" si="179"/>
        <v>4.6247280305056926E-2</v>
      </c>
      <c r="W65" s="5">
        <f t="shared" si="180"/>
        <v>5.2339487331361807E-3</v>
      </c>
      <c r="X65" s="5">
        <f t="shared" si="181"/>
        <v>1.966220074081498E-2</v>
      </c>
      <c r="Y65" s="5">
        <f t="shared" si="182"/>
        <v>3.693216705816426E-2</v>
      </c>
      <c r="Z65" s="5">
        <f t="shared" si="183"/>
        <v>1.0277173401123838E-2</v>
      </c>
      <c r="AA65" s="5">
        <f t="shared" si="184"/>
        <v>3.0831520203371435E-2</v>
      </c>
      <c r="AB65" s="5">
        <f t="shared" si="185"/>
        <v>4.6247280305057044E-2</v>
      </c>
      <c r="AC65" s="5">
        <f t="shared" si="186"/>
        <v>3.2575428064874484E-2</v>
      </c>
      <c r="AD65" s="5">
        <f t="shared" si="187"/>
        <v>3.9254615498521255E-3</v>
      </c>
      <c r="AE65" s="5">
        <f t="shared" si="188"/>
        <v>1.4746650555611198E-2</v>
      </c>
      <c r="AF65" s="5">
        <f t="shared" si="189"/>
        <v>2.7699125293623124E-2</v>
      </c>
      <c r="AG65" s="5">
        <f t="shared" si="190"/>
        <v>3.4685460228792604E-2</v>
      </c>
      <c r="AH65" s="5">
        <f t="shared" si="191"/>
        <v>9.6519786858888321E-3</v>
      </c>
      <c r="AI65" s="5">
        <f t="shared" si="192"/>
        <v>2.8955936057666425E-2</v>
      </c>
      <c r="AJ65" s="5">
        <f t="shared" si="193"/>
        <v>4.3433904086499532E-2</v>
      </c>
      <c r="AK65" s="5">
        <f t="shared" si="194"/>
        <v>4.3433904086499428E-2</v>
      </c>
      <c r="AL65" s="5">
        <f t="shared" si="195"/>
        <v>1.4685002971645421E-2</v>
      </c>
      <c r="AM65" s="5">
        <f t="shared" si="196"/>
        <v>2.355276929911269E-3</v>
      </c>
      <c r="AN65" s="5">
        <f t="shared" si="197"/>
        <v>8.8479903333666936E-3</v>
      </c>
      <c r="AO65" s="5">
        <f t="shared" si="198"/>
        <v>1.6619475176173831E-2</v>
      </c>
      <c r="AP65" s="5">
        <f t="shared" si="199"/>
        <v>2.0811276137275507E-2</v>
      </c>
      <c r="AQ65" s="5">
        <f t="shared" si="200"/>
        <v>1.9545256838924639E-2</v>
      </c>
      <c r="AR65" s="5">
        <f t="shared" si="201"/>
        <v>7.2518533193311639E-3</v>
      </c>
      <c r="AS65" s="5">
        <f t="shared" si="202"/>
        <v>2.1755559957993435E-2</v>
      </c>
      <c r="AT65" s="5">
        <f t="shared" si="203"/>
        <v>3.263333993699008E-2</v>
      </c>
      <c r="AU65" s="5">
        <f t="shared" si="204"/>
        <v>3.2633339936989997E-2</v>
      </c>
      <c r="AV65" s="5">
        <f t="shared" si="205"/>
        <v>2.4475004952742435E-2</v>
      </c>
      <c r="AW65" s="5">
        <f t="shared" si="206"/>
        <v>4.597221763623446E-3</v>
      </c>
      <c r="AX65" s="5">
        <f t="shared" si="207"/>
        <v>1.1776384649556321E-3</v>
      </c>
      <c r="AY65" s="5">
        <f t="shared" si="208"/>
        <v>4.4239951666833381E-3</v>
      </c>
      <c r="AZ65" s="5">
        <f t="shared" si="209"/>
        <v>8.309737588086898E-3</v>
      </c>
      <c r="BA65" s="5">
        <f t="shared" si="210"/>
        <v>1.0405638068637733E-2</v>
      </c>
      <c r="BB65" s="5">
        <f t="shared" si="211"/>
        <v>9.7726284194623002E-3</v>
      </c>
      <c r="BC65" s="5">
        <f t="shared" si="212"/>
        <v>7.3425014858226959E-3</v>
      </c>
      <c r="BD65" s="5">
        <f t="shared" si="213"/>
        <v>4.5404659393812477E-3</v>
      </c>
      <c r="BE65" s="5">
        <f t="shared" si="214"/>
        <v>1.3621397818143708E-2</v>
      </c>
      <c r="BF65" s="5">
        <f t="shared" si="215"/>
        <v>2.0432096727215514E-2</v>
      </c>
      <c r="BG65" s="5">
        <f t="shared" si="216"/>
        <v>2.0432096727215465E-2</v>
      </c>
      <c r="BH65" s="5">
        <f t="shared" si="217"/>
        <v>1.5324072545411559E-2</v>
      </c>
      <c r="BI65" s="5">
        <f t="shared" si="218"/>
        <v>9.1944435272469094E-3</v>
      </c>
      <c r="BJ65" s="8">
        <f t="shared" si="219"/>
        <v>0.28088187739867043</v>
      </c>
      <c r="BK65" s="8">
        <f t="shared" si="220"/>
        <v>0.14913510711210931</v>
      </c>
      <c r="BL65" s="8">
        <f t="shared" si="221"/>
        <v>0.44204616569663824</v>
      </c>
      <c r="BM65" s="8">
        <f t="shared" si="222"/>
        <v>0.84694254259368562</v>
      </c>
      <c r="BN65" s="8">
        <f t="shared" si="223"/>
        <v>3.5571007611796129E-2</v>
      </c>
    </row>
    <row r="66" spans="1:66" x14ac:dyDescent="0.25">
      <c r="A66" t="s">
        <v>32</v>
      </c>
      <c r="B66" t="s">
        <v>362</v>
      </c>
      <c r="C66" t="s">
        <v>207</v>
      </c>
      <c r="D66" t="s">
        <v>461</v>
      </c>
      <c r="E66">
        <f>VLOOKUP(A66,home!$A$2:$E$405,3,FALSE)</f>
        <v>1.3333333333333299</v>
      </c>
      <c r="F66">
        <f>VLOOKUP(B66,home!$B$2:$E$405,3,FALSE)</f>
        <v>2.25</v>
      </c>
      <c r="G66">
        <f>VLOOKUP(C66,away!$B$2:$E$405,4,FALSE)</f>
        <v>1.88</v>
      </c>
      <c r="H66">
        <f>VLOOKUP(A66,away!$A$2:$E$405,3,FALSE)</f>
        <v>1.55555555555556</v>
      </c>
      <c r="I66">
        <f>VLOOKUP(C66,away!$B$2:$E$405,3,FALSE)</f>
        <v>1.88</v>
      </c>
      <c r="J66">
        <f>VLOOKUP(B66,home!$B$2:$E$405,4,FALSE)</f>
        <v>0.64</v>
      </c>
      <c r="K66" s="3">
        <f t="shared" si="168"/>
        <v>5.6399999999999855</v>
      </c>
      <c r="L66" s="3">
        <f t="shared" si="169"/>
        <v>1.8716444444444498</v>
      </c>
      <c r="M66" s="5">
        <f t="shared" si="170"/>
        <v>5.4668136201295307E-4</v>
      </c>
      <c r="N66" s="5">
        <f t="shared" si="171"/>
        <v>3.0832828817530474E-3</v>
      </c>
      <c r="O66" s="5">
        <f t="shared" si="172"/>
        <v>1.0231931340928687E-3</v>
      </c>
      <c r="P66" s="5">
        <f t="shared" si="173"/>
        <v>5.770809276283765E-3</v>
      </c>
      <c r="Q66" s="5">
        <f t="shared" si="174"/>
        <v>8.6948577265435721E-3</v>
      </c>
      <c r="R66" s="5">
        <f t="shared" si="175"/>
        <v>9.5752687250931154E-4</v>
      </c>
      <c r="S66" s="5">
        <f t="shared" si="176"/>
        <v>1.5229273401886022E-2</v>
      </c>
      <c r="T66" s="5">
        <f t="shared" si="177"/>
        <v>1.6273682159120176E-2</v>
      </c>
      <c r="U66" s="5">
        <f t="shared" si="178"/>
        <v>5.4004515609525038E-3</v>
      </c>
      <c r="V66" s="5">
        <f t="shared" si="179"/>
        <v>1.7862371905487735E-2</v>
      </c>
      <c r="W66" s="5">
        <f t="shared" si="180"/>
        <v>1.6346332525901876E-2</v>
      </c>
      <c r="X66" s="5">
        <f t="shared" si="181"/>
        <v>3.0594522459145859E-2</v>
      </c>
      <c r="Y66" s="5">
        <f t="shared" si="182"/>
        <v>2.8631033995545657E-2</v>
      </c>
      <c r="Z66" s="5">
        <f t="shared" si="183"/>
        <v>5.9738328377944064E-4</v>
      </c>
      <c r="AA66" s="5">
        <f t="shared" si="184"/>
        <v>3.3692417205160368E-3</v>
      </c>
      <c r="AB66" s="5">
        <f t="shared" si="185"/>
        <v>9.5012616518552005E-3</v>
      </c>
      <c r="AC66" s="5">
        <f t="shared" si="186"/>
        <v>1.1784783222381088E-2</v>
      </c>
      <c r="AD66" s="5">
        <f t="shared" si="187"/>
        <v>2.3048328861521587E-2</v>
      </c>
      <c r="AE66" s="5">
        <f t="shared" si="188"/>
        <v>4.3138276667395545E-2</v>
      </c>
      <c r="AF66" s="5">
        <f t="shared" si="189"/>
        <v>4.0369757933719268E-2</v>
      </c>
      <c r="AG66" s="5">
        <f t="shared" si="190"/>
        <v>2.518594438673764E-2</v>
      </c>
      <c r="AH66" s="5">
        <f t="shared" si="191"/>
        <v>2.7952227607244294E-4</v>
      </c>
      <c r="AI66" s="5">
        <f t="shared" si="192"/>
        <v>1.576505637048574E-3</v>
      </c>
      <c r="AJ66" s="5">
        <f t="shared" si="193"/>
        <v>4.4457458964769674E-3</v>
      </c>
      <c r="AK66" s="5">
        <f t="shared" si="194"/>
        <v>8.3580022853766804E-3</v>
      </c>
      <c r="AL66" s="5">
        <f t="shared" si="195"/>
        <v>4.9760420650374173E-3</v>
      </c>
      <c r="AM66" s="5">
        <f t="shared" si="196"/>
        <v>2.5998514955796276E-2</v>
      </c>
      <c r="AN66" s="5">
        <f t="shared" si="197"/>
        <v>4.8659976080822044E-2</v>
      </c>
      <c r="AO66" s="5">
        <f t="shared" si="198"/>
        <v>4.5537086949235202E-2</v>
      </c>
      <c r="AP66" s="5">
        <f t="shared" si="199"/>
        <v>2.8409745268239976E-2</v>
      </c>
      <c r="AQ66" s="5">
        <f t="shared" si="200"/>
        <v>1.329323547484583E-2</v>
      </c>
      <c r="AR66" s="5">
        <f t="shared" si="201"/>
        <v>1.0463326302189116E-4</v>
      </c>
      <c r="AS66" s="5">
        <f t="shared" si="202"/>
        <v>5.9013160344346461E-4</v>
      </c>
      <c r="AT66" s="5">
        <f t="shared" si="203"/>
        <v>1.664171121710566E-3</v>
      </c>
      <c r="AU66" s="5">
        <f t="shared" si="204"/>
        <v>3.1286417088158569E-3</v>
      </c>
      <c r="AV66" s="5">
        <f t="shared" si="205"/>
        <v>4.4113848094303465E-3</v>
      </c>
      <c r="AW66" s="5">
        <f t="shared" si="206"/>
        <v>1.4590964328613659E-3</v>
      </c>
      <c r="AX66" s="5">
        <f t="shared" si="207"/>
        <v>2.4438604058448436E-2</v>
      </c>
      <c r="AY66" s="5">
        <f t="shared" si="208"/>
        <v>4.5740377515972604E-2</v>
      </c>
      <c r="AZ66" s="5">
        <f t="shared" si="209"/>
        <v>4.2804861732280985E-2</v>
      </c>
      <c r="BA66" s="5">
        <f t="shared" si="210"/>
        <v>2.6705160552145508E-2</v>
      </c>
      <c r="BB66" s="5">
        <f t="shared" si="211"/>
        <v>1.2495641346355047E-2</v>
      </c>
      <c r="BC66" s="5">
        <f t="shared" si="212"/>
        <v>4.6774795411351601E-3</v>
      </c>
      <c r="BD66" s="5">
        <f t="shared" si="213"/>
        <v>3.2639377573169572E-5</v>
      </c>
      <c r="BE66" s="5">
        <f t="shared" si="214"/>
        <v>1.8408608951267592E-4</v>
      </c>
      <c r="BF66" s="5">
        <f t="shared" si="215"/>
        <v>5.1912277242574479E-4</v>
      </c>
      <c r="BG66" s="5">
        <f t="shared" si="216"/>
        <v>9.7595081216039791E-4</v>
      </c>
      <c r="BH66" s="5">
        <f t="shared" si="217"/>
        <v>1.3760906451461576E-3</v>
      </c>
      <c r="BI66" s="5">
        <f t="shared" si="218"/>
        <v>1.5522302477248612E-3</v>
      </c>
      <c r="BJ66" s="8">
        <f t="shared" si="219"/>
        <v>0.55412670307266143</v>
      </c>
      <c r="BK66" s="8">
        <f t="shared" si="220"/>
        <v>0.10191033874906158</v>
      </c>
      <c r="BL66" s="8">
        <f t="shared" si="221"/>
        <v>4.94505334858657E-2</v>
      </c>
      <c r="BM66" s="8">
        <f t="shared" si="222"/>
        <v>0.64172732625506135</v>
      </c>
      <c r="BN66" s="8">
        <f t="shared" si="223"/>
        <v>2.0076351253195516E-2</v>
      </c>
    </row>
    <row r="67" spans="1:66" x14ac:dyDescent="0.25">
      <c r="A67" t="s">
        <v>32</v>
      </c>
      <c r="B67" t="s">
        <v>209</v>
      </c>
      <c r="C67" t="s">
        <v>195</v>
      </c>
      <c r="D67" t="s">
        <v>461</v>
      </c>
      <c r="E67">
        <f>VLOOKUP(A67,home!$A$2:$E$405,3,FALSE)</f>
        <v>1.3333333333333299</v>
      </c>
      <c r="F67">
        <f>VLOOKUP(B67,home!$B$2:$E$405,3,FALSE)</f>
        <v>3</v>
      </c>
      <c r="G67">
        <f>VLOOKUP(C67,away!$B$2:$E$405,4,FALSE)</f>
        <v>1.88</v>
      </c>
      <c r="H67">
        <f>VLOOKUP(A67,away!$A$2:$E$405,3,FALSE)</f>
        <v>1.55555555555556</v>
      </c>
      <c r="I67">
        <f>VLOOKUP(C67,away!$B$2:$E$405,3,FALSE)</f>
        <v>2.25</v>
      </c>
      <c r="J67">
        <f>VLOOKUP(B67,home!$B$2:$E$405,4,FALSE)</f>
        <v>2.57</v>
      </c>
      <c r="K67" s="3">
        <f t="shared" si="168"/>
        <v>7.51999999999998</v>
      </c>
      <c r="L67" s="3">
        <f t="shared" si="169"/>
        <v>8.9950000000000259</v>
      </c>
      <c r="M67" s="5">
        <f t="shared" si="170"/>
        <v>6.7239833810224166E-8</v>
      </c>
      <c r="N67" s="5">
        <f t="shared" si="171"/>
        <v>5.0564355025288442E-7</v>
      </c>
      <c r="O67" s="5">
        <f t="shared" si="172"/>
        <v>6.0482230512296826E-7</v>
      </c>
      <c r="P67" s="5">
        <f t="shared" si="173"/>
        <v>4.5482637345247099E-6</v>
      </c>
      <c r="Q67" s="5">
        <f t="shared" si="174"/>
        <v>1.90121974895084E-6</v>
      </c>
      <c r="R67" s="5">
        <f t="shared" si="175"/>
        <v>2.7201883172905591E-6</v>
      </c>
      <c r="S67" s="5">
        <f t="shared" si="176"/>
        <v>7.6913868709053599E-5</v>
      </c>
      <c r="T67" s="5">
        <f t="shared" si="177"/>
        <v>1.7101471641812859E-5</v>
      </c>
      <c r="U67" s="5">
        <f t="shared" si="178"/>
        <v>2.0455816146024952E-5</v>
      </c>
      <c r="V67" s="5">
        <f t="shared" si="179"/>
        <v>5.7807096364058755E-4</v>
      </c>
      <c r="W67" s="5">
        <f t="shared" si="180"/>
        <v>4.765724170703428E-6</v>
      </c>
      <c r="X67" s="5">
        <f t="shared" si="181"/>
        <v>4.2867688915477468E-5</v>
      </c>
      <c r="Y67" s="5">
        <f t="shared" si="182"/>
        <v>1.9279743089736058E-4</v>
      </c>
      <c r="Z67" s="5">
        <f t="shared" si="183"/>
        <v>8.1560313046762122E-6</v>
      </c>
      <c r="AA67" s="5">
        <f t="shared" si="184"/>
        <v>6.1333355411164966E-5</v>
      </c>
      <c r="AB67" s="5">
        <f t="shared" si="185"/>
        <v>2.3061341634597959E-4</v>
      </c>
      <c r="AC67" s="5">
        <f t="shared" si="186"/>
        <v>2.443881709435131E-3</v>
      </c>
      <c r="AD67" s="5">
        <f t="shared" si="187"/>
        <v>8.9595614409224193E-6</v>
      </c>
      <c r="AE67" s="5">
        <f t="shared" si="188"/>
        <v>8.0591255161097398E-5</v>
      </c>
      <c r="AF67" s="5">
        <f t="shared" si="189"/>
        <v>3.6245917008703683E-4</v>
      </c>
      <c r="AG67" s="5">
        <f t="shared" si="190"/>
        <v>1.0867734116443014E-3</v>
      </c>
      <c r="AH67" s="5">
        <f t="shared" si="191"/>
        <v>1.8340875396390695E-5</v>
      </c>
      <c r="AI67" s="5">
        <f t="shared" si="192"/>
        <v>1.3792338298085767E-4</v>
      </c>
      <c r="AJ67" s="5">
        <f t="shared" si="193"/>
        <v>5.1859192000802332E-4</v>
      </c>
      <c r="AK67" s="5">
        <f t="shared" si="194"/>
        <v>1.2999370794867756E-3</v>
      </c>
      <c r="AL67" s="5">
        <f t="shared" si="195"/>
        <v>6.6124009656917957E-3</v>
      </c>
      <c r="AM67" s="5">
        <f t="shared" si="196"/>
        <v>1.347518040714728E-5</v>
      </c>
      <c r="AN67" s="5">
        <f t="shared" si="197"/>
        <v>1.2120924776229016E-4</v>
      </c>
      <c r="AO67" s="5">
        <f t="shared" si="198"/>
        <v>5.4513859181090185E-4</v>
      </c>
      <c r="AP67" s="5">
        <f t="shared" si="199"/>
        <v>1.6345072111130247E-3</v>
      </c>
      <c r="AQ67" s="5">
        <f t="shared" si="200"/>
        <v>3.6755980909904265E-3</v>
      </c>
      <c r="AR67" s="5">
        <f t="shared" si="201"/>
        <v>3.2995234838106946E-5</v>
      </c>
      <c r="AS67" s="5">
        <f t="shared" si="202"/>
        <v>2.4812416598256364E-4</v>
      </c>
      <c r="AT67" s="5">
        <f t="shared" si="203"/>
        <v>9.3294686409443656E-4</v>
      </c>
      <c r="AU67" s="5">
        <f t="shared" si="204"/>
        <v>2.3385868059967157E-3</v>
      </c>
      <c r="AV67" s="5">
        <f t="shared" si="205"/>
        <v>4.3965431952738129E-3</v>
      </c>
      <c r="AW67" s="5">
        <f t="shared" si="206"/>
        <v>1.2424407530047516E-2</v>
      </c>
      <c r="AX67" s="5">
        <f t="shared" si="207"/>
        <v>1.6888892776957879E-5</v>
      </c>
      <c r="AY67" s="5">
        <f t="shared" si="208"/>
        <v>1.5191559052873661E-4</v>
      </c>
      <c r="AZ67" s="5">
        <f t="shared" si="209"/>
        <v>6.8324036840299517E-4</v>
      </c>
      <c r="BA67" s="5">
        <f t="shared" si="210"/>
        <v>2.0485823712616522E-3</v>
      </c>
      <c r="BB67" s="5">
        <f t="shared" si="211"/>
        <v>4.606749607374656E-3</v>
      </c>
      <c r="BC67" s="5">
        <f t="shared" si="212"/>
        <v>8.2875425436670282E-3</v>
      </c>
      <c r="BD67" s="5">
        <f t="shared" si="213"/>
        <v>4.9465356228128784E-5</v>
      </c>
      <c r="BE67" s="5">
        <f t="shared" si="214"/>
        <v>3.7197947883552753E-4</v>
      </c>
      <c r="BF67" s="5">
        <f t="shared" si="215"/>
        <v>1.3986428404215794E-3</v>
      </c>
      <c r="BG67" s="5">
        <f t="shared" si="216"/>
        <v>3.5059313866567512E-3</v>
      </c>
      <c r="BH67" s="5">
        <f t="shared" si="217"/>
        <v>6.5911510069146728E-3</v>
      </c>
      <c r="BI67" s="5">
        <f t="shared" si="218"/>
        <v>9.9130911143996414E-3</v>
      </c>
      <c r="BJ67" s="8">
        <f t="shared" si="219"/>
        <v>2.3583570273353734E-2</v>
      </c>
      <c r="BK67" s="8">
        <f t="shared" si="220"/>
        <v>9.8677986015736387E-3</v>
      </c>
      <c r="BL67" s="8">
        <f t="shared" si="221"/>
        <v>3.2069978306039568E-2</v>
      </c>
      <c r="BM67" s="8">
        <f t="shared" si="222"/>
        <v>7.7791647774300449E-2</v>
      </c>
      <c r="BN67" s="8">
        <f t="shared" si="223"/>
        <v>1.0347377489952186E-5</v>
      </c>
    </row>
    <row r="68" spans="1:66" x14ac:dyDescent="0.25">
      <c r="A68" t="s">
        <v>298</v>
      </c>
      <c r="B68" t="s">
        <v>299</v>
      </c>
      <c r="C68" t="s">
        <v>358</v>
      </c>
      <c r="D68" t="s">
        <v>461</v>
      </c>
      <c r="E68">
        <f>VLOOKUP(A68,home!$A$2:$E$405,3,FALSE)</f>
        <v>1.6666666666666701</v>
      </c>
      <c r="F68">
        <f>VLOOKUP(B68,home!$B$2:$E$405,3,FALSE)</f>
        <v>0.3</v>
      </c>
      <c r="G68">
        <f>VLOOKUP(C68,away!$B$2:$E$405,4,FALSE)</f>
        <v>0</v>
      </c>
      <c r="H68">
        <f>VLOOKUP(A68,away!$A$2:$E$405,3,FALSE)</f>
        <v>1.3333333333333299</v>
      </c>
      <c r="I68">
        <f>VLOOKUP(C68,away!$B$2:$E$405,3,FALSE)</f>
        <v>1.5</v>
      </c>
      <c r="J68">
        <f>VLOOKUP(B68,home!$B$2:$E$405,4,FALSE)</f>
        <v>1.88</v>
      </c>
      <c r="K68" s="3">
        <f t="shared" si="168"/>
        <v>0</v>
      </c>
      <c r="L68" s="3">
        <f t="shared" si="169"/>
        <v>3.75999999999999</v>
      </c>
      <c r="M68" s="5">
        <f t="shared" si="170"/>
        <v>2.3283740374897235E-2</v>
      </c>
      <c r="N68" s="5">
        <f t="shared" si="171"/>
        <v>0</v>
      </c>
      <c r="O68" s="5">
        <f t="shared" si="172"/>
        <v>8.7546863809613379E-2</v>
      </c>
      <c r="P68" s="5">
        <f t="shared" si="173"/>
        <v>0</v>
      </c>
      <c r="Q68" s="5">
        <f t="shared" si="174"/>
        <v>0</v>
      </c>
      <c r="R68" s="5">
        <f t="shared" si="175"/>
        <v>0.16458810396207271</v>
      </c>
      <c r="S68" s="5">
        <f t="shared" si="176"/>
        <v>0</v>
      </c>
      <c r="T68" s="5">
        <f t="shared" si="177"/>
        <v>0</v>
      </c>
      <c r="U68" s="5">
        <f t="shared" si="178"/>
        <v>0</v>
      </c>
      <c r="V68" s="5">
        <f t="shared" si="179"/>
        <v>0</v>
      </c>
      <c r="W68" s="5">
        <f t="shared" si="180"/>
        <v>0</v>
      </c>
      <c r="X68" s="5">
        <f t="shared" si="181"/>
        <v>0</v>
      </c>
      <c r="Y68" s="5">
        <f t="shared" si="182"/>
        <v>0</v>
      </c>
      <c r="Z68" s="5">
        <f t="shared" si="183"/>
        <v>0.20628375696579729</v>
      </c>
      <c r="AA68" s="5">
        <f t="shared" si="184"/>
        <v>0</v>
      </c>
      <c r="AB68" s="5">
        <f t="shared" si="185"/>
        <v>0</v>
      </c>
      <c r="AC68" s="5">
        <f t="shared" si="186"/>
        <v>0</v>
      </c>
      <c r="AD68" s="5">
        <f t="shared" si="187"/>
        <v>0</v>
      </c>
      <c r="AE68" s="5">
        <f t="shared" si="188"/>
        <v>0</v>
      </c>
      <c r="AF68" s="5">
        <f t="shared" si="189"/>
        <v>0</v>
      </c>
      <c r="AG68" s="5">
        <f t="shared" si="190"/>
        <v>0</v>
      </c>
      <c r="AH68" s="5">
        <f t="shared" si="191"/>
        <v>0.19390673154784893</v>
      </c>
      <c r="AI68" s="5">
        <f t="shared" si="192"/>
        <v>0</v>
      </c>
      <c r="AJ68" s="5">
        <f t="shared" si="193"/>
        <v>0</v>
      </c>
      <c r="AK68" s="5">
        <f t="shared" si="194"/>
        <v>0</v>
      </c>
      <c r="AL68" s="5">
        <f t="shared" si="195"/>
        <v>0</v>
      </c>
      <c r="AM68" s="5">
        <f t="shared" si="196"/>
        <v>0</v>
      </c>
      <c r="AN68" s="5">
        <f t="shared" si="197"/>
        <v>0</v>
      </c>
      <c r="AO68" s="5">
        <f t="shared" si="198"/>
        <v>0</v>
      </c>
      <c r="AP68" s="5">
        <f t="shared" si="199"/>
        <v>0</v>
      </c>
      <c r="AQ68" s="5">
        <f t="shared" si="200"/>
        <v>0</v>
      </c>
      <c r="AR68" s="5">
        <f t="shared" si="201"/>
        <v>0.14581786212398198</v>
      </c>
      <c r="AS68" s="5">
        <f t="shared" si="202"/>
        <v>0</v>
      </c>
      <c r="AT68" s="5">
        <f t="shared" si="203"/>
        <v>0</v>
      </c>
      <c r="AU68" s="5">
        <f t="shared" si="204"/>
        <v>0</v>
      </c>
      <c r="AV68" s="5">
        <f t="shared" si="205"/>
        <v>0</v>
      </c>
      <c r="AW68" s="5">
        <f t="shared" si="206"/>
        <v>0</v>
      </c>
      <c r="AX68" s="5">
        <f t="shared" si="207"/>
        <v>0</v>
      </c>
      <c r="AY68" s="5">
        <f t="shared" si="208"/>
        <v>0</v>
      </c>
      <c r="AZ68" s="5">
        <f t="shared" si="209"/>
        <v>0</v>
      </c>
      <c r="BA68" s="5">
        <f t="shared" si="210"/>
        <v>0</v>
      </c>
      <c r="BB68" s="5">
        <f t="shared" si="211"/>
        <v>0</v>
      </c>
      <c r="BC68" s="5">
        <f t="shared" si="212"/>
        <v>0</v>
      </c>
      <c r="BD68" s="5">
        <f t="shared" si="213"/>
        <v>9.1379193597695155E-2</v>
      </c>
      <c r="BE68" s="5">
        <f t="shared" si="214"/>
        <v>0</v>
      </c>
      <c r="BF68" s="5">
        <f t="shared" si="215"/>
        <v>0</v>
      </c>
      <c r="BG68" s="5">
        <f t="shared" si="216"/>
        <v>0</v>
      </c>
      <c r="BH68" s="5">
        <f t="shared" si="217"/>
        <v>0</v>
      </c>
      <c r="BI68" s="5">
        <f t="shared" si="218"/>
        <v>0</v>
      </c>
      <c r="BJ68" s="8">
        <f t="shared" si="219"/>
        <v>0</v>
      </c>
      <c r="BK68" s="8">
        <f t="shared" si="220"/>
        <v>2.3283740374897235E-2</v>
      </c>
      <c r="BL68" s="8">
        <f t="shared" si="221"/>
        <v>0.68323875504121223</v>
      </c>
      <c r="BM68" s="8">
        <f t="shared" si="222"/>
        <v>0.6373875442353234</v>
      </c>
      <c r="BN68" s="8">
        <f t="shared" si="223"/>
        <v>0.27541870814658331</v>
      </c>
    </row>
    <row r="69" spans="1:66" x14ac:dyDescent="0.25">
      <c r="A69" t="s">
        <v>298</v>
      </c>
      <c r="B69" t="s">
        <v>324</v>
      </c>
      <c r="C69" t="s">
        <v>330</v>
      </c>
      <c r="D69" t="s">
        <v>461</v>
      </c>
      <c r="E69">
        <f>VLOOKUP(A69,home!$A$2:$E$405,3,FALSE)</f>
        <v>1.6666666666666701</v>
      </c>
      <c r="F69">
        <f>VLOOKUP(B69,home!$B$2:$E$405,3,FALSE)</f>
        <v>0.8</v>
      </c>
      <c r="G69">
        <f>VLOOKUP(C69,away!$B$2:$E$405,4,FALSE)</f>
        <v>0.8</v>
      </c>
      <c r="H69">
        <f>VLOOKUP(A69,away!$A$2:$E$405,3,FALSE)</f>
        <v>1.3333333333333299</v>
      </c>
      <c r="I69">
        <f>VLOOKUP(C69,away!$B$2:$E$405,3,FALSE)</f>
        <v>1</v>
      </c>
      <c r="J69">
        <f>VLOOKUP(B69,home!$B$2:$E$405,4,FALSE)</f>
        <v>1.25</v>
      </c>
      <c r="K69" s="3">
        <f t="shared" si="168"/>
        <v>1.0666666666666689</v>
      </c>
      <c r="L69" s="3">
        <f t="shared" si="169"/>
        <v>1.6666666666666625</v>
      </c>
      <c r="M69" s="5">
        <f t="shared" si="170"/>
        <v>6.5002253963034676E-2</v>
      </c>
      <c r="N69" s="5">
        <f t="shared" si="171"/>
        <v>6.933573756057046E-2</v>
      </c>
      <c r="O69" s="5">
        <f t="shared" si="172"/>
        <v>0.10833708993839082</v>
      </c>
      <c r="P69" s="5">
        <f t="shared" si="173"/>
        <v>0.11555956260095046</v>
      </c>
      <c r="Q69" s="5">
        <f t="shared" si="174"/>
        <v>3.6979060032304313E-2</v>
      </c>
      <c r="R69" s="5">
        <f t="shared" si="175"/>
        <v>9.0280908281992145E-2</v>
      </c>
      <c r="S69" s="5">
        <f t="shared" si="176"/>
        <v>5.1359805600422401E-2</v>
      </c>
      <c r="T69" s="5">
        <f t="shared" si="177"/>
        <v>6.163176672050702E-2</v>
      </c>
      <c r="U69" s="5">
        <f t="shared" si="178"/>
        <v>9.6299635500791833E-2</v>
      </c>
      <c r="V69" s="5">
        <f t="shared" si="179"/>
        <v>1.0145146785268622E-2</v>
      </c>
      <c r="W69" s="5">
        <f t="shared" si="180"/>
        <v>1.3148110233708231E-2</v>
      </c>
      <c r="X69" s="5">
        <f t="shared" si="181"/>
        <v>2.1913517056180325E-2</v>
      </c>
      <c r="Y69" s="5">
        <f t="shared" si="182"/>
        <v>1.8261264213483563E-2</v>
      </c>
      <c r="Z69" s="5">
        <f t="shared" si="183"/>
        <v>5.0156060156662179E-2</v>
      </c>
      <c r="AA69" s="5">
        <f t="shared" si="184"/>
        <v>5.3499797500439775E-2</v>
      </c>
      <c r="AB69" s="5">
        <f t="shared" si="185"/>
        <v>2.8533225333567929E-2</v>
      </c>
      <c r="AC69" s="5">
        <f t="shared" si="186"/>
        <v>1.1272385316965126E-3</v>
      </c>
      <c r="AD69" s="5">
        <f t="shared" si="187"/>
        <v>3.5061627289888677E-3</v>
      </c>
      <c r="AE69" s="5">
        <f t="shared" si="188"/>
        <v>5.8436045483147639E-3</v>
      </c>
      <c r="AF69" s="5">
        <f t="shared" si="189"/>
        <v>4.8696704569289586E-3</v>
      </c>
      <c r="AG69" s="5">
        <f t="shared" si="190"/>
        <v>2.7053724760716371E-3</v>
      </c>
      <c r="AH69" s="5">
        <f t="shared" si="191"/>
        <v>2.0898358398609186E-2</v>
      </c>
      <c r="AI69" s="5">
        <f t="shared" si="192"/>
        <v>2.2291582291849847E-2</v>
      </c>
      <c r="AJ69" s="5">
        <f t="shared" si="193"/>
        <v>1.1888843888986606E-2</v>
      </c>
      <c r="AK69" s="5">
        <f t="shared" si="194"/>
        <v>4.2271444938619144E-3</v>
      </c>
      <c r="AL69" s="5">
        <f t="shared" si="195"/>
        <v>8.0159184476196379E-5</v>
      </c>
      <c r="AM69" s="5">
        <f t="shared" si="196"/>
        <v>7.4798138218429365E-4</v>
      </c>
      <c r="AN69" s="5">
        <f t="shared" si="197"/>
        <v>1.2466356369738192E-3</v>
      </c>
      <c r="AO69" s="5">
        <f t="shared" si="198"/>
        <v>1.0388630308115138E-3</v>
      </c>
      <c r="AP69" s="5">
        <f t="shared" si="199"/>
        <v>5.7714612822861735E-4</v>
      </c>
      <c r="AQ69" s="5">
        <f t="shared" si="200"/>
        <v>2.4047755342858991E-4</v>
      </c>
      <c r="AR69" s="5">
        <f t="shared" si="201"/>
        <v>6.9661194662030404E-3</v>
      </c>
      <c r="AS69" s="5">
        <f t="shared" si="202"/>
        <v>7.430527430616592E-3</v>
      </c>
      <c r="AT69" s="5">
        <f t="shared" si="203"/>
        <v>3.9629479629955224E-3</v>
      </c>
      <c r="AU69" s="5">
        <f t="shared" si="204"/>
        <v>1.4090481646206335E-3</v>
      </c>
      <c r="AV69" s="5">
        <f t="shared" si="205"/>
        <v>3.7574617723216963E-4</v>
      </c>
      <c r="AW69" s="5">
        <f t="shared" si="206"/>
        <v>3.9584782457380893E-6</v>
      </c>
      <c r="AX69" s="5">
        <f t="shared" si="207"/>
        <v>1.3297446794387465E-4</v>
      </c>
      <c r="AY69" s="5">
        <f t="shared" si="208"/>
        <v>2.2162411323979047E-4</v>
      </c>
      <c r="AZ69" s="5">
        <f t="shared" si="209"/>
        <v>1.8468676103315833E-4</v>
      </c>
      <c r="BA69" s="5">
        <f t="shared" si="210"/>
        <v>1.0260375612953215E-4</v>
      </c>
      <c r="BB69" s="5">
        <f t="shared" si="211"/>
        <v>4.2751565053971615E-5</v>
      </c>
      <c r="BC69" s="5">
        <f t="shared" si="212"/>
        <v>1.4250521684657159E-5</v>
      </c>
      <c r="BD69" s="5">
        <f t="shared" si="213"/>
        <v>1.9350331850563948E-3</v>
      </c>
      <c r="BE69" s="5">
        <f t="shared" si="214"/>
        <v>2.0640353973934923E-3</v>
      </c>
      <c r="BF69" s="5">
        <f t="shared" si="215"/>
        <v>1.1008188786098645E-3</v>
      </c>
      <c r="BG69" s="5">
        <f t="shared" si="216"/>
        <v>3.9140226795017491E-4</v>
      </c>
      <c r="BH69" s="5">
        <f t="shared" si="217"/>
        <v>1.0437393812004684E-4</v>
      </c>
      <c r="BI69" s="5">
        <f t="shared" si="218"/>
        <v>2.2266440132276711E-5</v>
      </c>
      <c r="BJ69" s="8">
        <f t="shared" si="219"/>
        <v>0.24274426094377002</v>
      </c>
      <c r="BK69" s="8">
        <f t="shared" si="220"/>
        <v>0.24349579077908867</v>
      </c>
      <c r="BL69" s="8">
        <f t="shared" si="221"/>
        <v>0.46201890493742021</v>
      </c>
      <c r="BM69" s="8">
        <f t="shared" si="222"/>
        <v>0.51270273880470418</v>
      </c>
      <c r="BN69" s="8">
        <f t="shared" si="223"/>
        <v>0.4854946123772429</v>
      </c>
    </row>
    <row r="70" spans="1:66" x14ac:dyDescent="0.25">
      <c r="A70" t="s">
        <v>298</v>
      </c>
      <c r="B70" t="s">
        <v>325</v>
      </c>
      <c r="C70" t="s">
        <v>338</v>
      </c>
      <c r="D70" t="s">
        <v>461</v>
      </c>
      <c r="E70">
        <f>VLOOKUP(A70,home!$A$2:$E$405,3,FALSE)</f>
        <v>1.6666666666666701</v>
      </c>
      <c r="F70">
        <f>VLOOKUP(B70,home!$B$2:$E$405,3,FALSE)</f>
        <v>1.8</v>
      </c>
      <c r="G70">
        <f>VLOOKUP(C70,away!$B$2:$E$405,4,FALSE)</f>
        <v>0.6</v>
      </c>
      <c r="H70">
        <f>VLOOKUP(A70,away!$A$2:$E$405,3,FALSE)</f>
        <v>1.3333333333333299</v>
      </c>
      <c r="I70">
        <f>VLOOKUP(C70,away!$B$2:$E$405,3,FALSE)</f>
        <v>0.9</v>
      </c>
      <c r="J70">
        <f>VLOOKUP(B70,home!$B$2:$E$405,4,FALSE)</f>
        <v>1.1299999999999999</v>
      </c>
      <c r="K70" s="3">
        <f t="shared" si="168"/>
        <v>1.8000000000000036</v>
      </c>
      <c r="L70" s="3">
        <f t="shared" si="169"/>
        <v>1.3559999999999965</v>
      </c>
      <c r="M70" s="5">
        <f t="shared" si="170"/>
        <v>4.2595783903756214E-2</v>
      </c>
      <c r="N70" s="5">
        <f t="shared" si="171"/>
        <v>7.6672411026761339E-2</v>
      </c>
      <c r="O70" s="5">
        <f t="shared" si="172"/>
        <v>5.7759882973493278E-2</v>
      </c>
      <c r="P70" s="5">
        <f t="shared" si="173"/>
        <v>0.10396778935228811</v>
      </c>
      <c r="Q70" s="5">
        <f t="shared" si="174"/>
        <v>6.9005169924085341E-2</v>
      </c>
      <c r="R70" s="5">
        <f t="shared" si="175"/>
        <v>3.916120065602835E-2</v>
      </c>
      <c r="S70" s="5">
        <f t="shared" si="176"/>
        <v>6.3441145062766185E-2</v>
      </c>
      <c r="T70" s="5">
        <f t="shared" si="177"/>
        <v>9.357101041705948E-2</v>
      </c>
      <c r="U70" s="5">
        <f t="shared" si="178"/>
        <v>7.0490161180851163E-2</v>
      </c>
      <c r="V70" s="5">
        <f t="shared" si="179"/>
        <v>1.7205238541022176E-2</v>
      </c>
      <c r="W70" s="5">
        <f t="shared" si="180"/>
        <v>4.1403101954451287E-2</v>
      </c>
      <c r="X70" s="5">
        <f t="shared" si="181"/>
        <v>5.6142606250235795E-2</v>
      </c>
      <c r="Y70" s="5">
        <f t="shared" si="182"/>
        <v>3.8064687037659778E-2</v>
      </c>
      <c r="Z70" s="5">
        <f t="shared" si="183"/>
        <v>1.7700862696524766E-2</v>
      </c>
      <c r="AA70" s="5">
        <f t="shared" si="184"/>
        <v>3.1861552853744639E-2</v>
      </c>
      <c r="AB70" s="5">
        <f t="shared" si="185"/>
        <v>2.8675397568370238E-2</v>
      </c>
      <c r="AC70" s="5">
        <f t="shared" si="186"/>
        <v>2.6246591394329345E-3</v>
      </c>
      <c r="AD70" s="5">
        <f t="shared" si="187"/>
        <v>1.8631395879503125E-2</v>
      </c>
      <c r="AE70" s="5">
        <f t="shared" si="188"/>
        <v>2.5264172812606171E-2</v>
      </c>
      <c r="AF70" s="5">
        <f t="shared" si="189"/>
        <v>1.7129109166946946E-2</v>
      </c>
      <c r="AG70" s="5">
        <f t="shared" si="190"/>
        <v>7.7423573434599983E-3</v>
      </c>
      <c r="AH70" s="5">
        <f t="shared" si="191"/>
        <v>6.0005924541218841E-3</v>
      </c>
      <c r="AI70" s="5">
        <f t="shared" si="192"/>
        <v>1.0801066417419413E-2</v>
      </c>
      <c r="AJ70" s="5">
        <f t="shared" si="193"/>
        <v>9.7209597756774922E-3</v>
      </c>
      <c r="AK70" s="5">
        <f t="shared" si="194"/>
        <v>5.8325758654065056E-3</v>
      </c>
      <c r="AL70" s="5">
        <f t="shared" si="195"/>
        <v>2.5625072110111569E-4</v>
      </c>
      <c r="AM70" s="5">
        <f t="shared" si="196"/>
        <v>6.7073025166211374E-3</v>
      </c>
      <c r="AN70" s="5">
        <f t="shared" si="197"/>
        <v>9.0951022125382378E-3</v>
      </c>
      <c r="AO70" s="5">
        <f t="shared" si="198"/>
        <v>6.166479300100911E-3</v>
      </c>
      <c r="AP70" s="5">
        <f t="shared" si="199"/>
        <v>2.7872486436456042E-3</v>
      </c>
      <c r="AQ70" s="5">
        <f t="shared" si="200"/>
        <v>9.4487729019585801E-4</v>
      </c>
      <c r="AR70" s="5">
        <f t="shared" si="201"/>
        <v>1.6273606735578486E-3</v>
      </c>
      <c r="AS70" s="5">
        <f t="shared" si="202"/>
        <v>2.929249212404133E-3</v>
      </c>
      <c r="AT70" s="5">
        <f t="shared" si="203"/>
        <v>2.6363242911637253E-3</v>
      </c>
      <c r="AU70" s="5">
        <f t="shared" si="204"/>
        <v>1.5817945746982381E-3</v>
      </c>
      <c r="AV70" s="5">
        <f t="shared" si="205"/>
        <v>7.1180755861420899E-4</v>
      </c>
      <c r="AW70" s="5">
        <f t="shared" si="206"/>
        <v>1.737379889065565E-5</v>
      </c>
      <c r="AX70" s="5">
        <f t="shared" si="207"/>
        <v>2.0121907549863439E-3</v>
      </c>
      <c r="AY70" s="5">
        <f t="shared" si="208"/>
        <v>2.7285306637614753E-3</v>
      </c>
      <c r="AZ70" s="5">
        <f t="shared" si="209"/>
        <v>1.8499437900302757E-3</v>
      </c>
      <c r="BA70" s="5">
        <f t="shared" si="210"/>
        <v>8.3617459309368242E-4</v>
      </c>
      <c r="BB70" s="5">
        <f t="shared" si="211"/>
        <v>2.8346318705875777E-4</v>
      </c>
      <c r="BC70" s="5">
        <f t="shared" si="212"/>
        <v>7.6875216330334815E-5</v>
      </c>
      <c r="BD70" s="5">
        <f t="shared" si="213"/>
        <v>3.6778351222407343E-4</v>
      </c>
      <c r="BE70" s="5">
        <f t="shared" si="214"/>
        <v>6.6201032200333349E-4</v>
      </c>
      <c r="BF70" s="5">
        <f t="shared" si="215"/>
        <v>5.9580928980300135E-4</v>
      </c>
      <c r="BG70" s="5">
        <f t="shared" si="216"/>
        <v>3.5748557388180151E-4</v>
      </c>
      <c r="BH70" s="5">
        <f t="shared" si="217"/>
        <v>1.6086850824681108E-4</v>
      </c>
      <c r="BI70" s="5">
        <f t="shared" si="218"/>
        <v>5.7912662968852089E-5</v>
      </c>
      <c r="BJ70" s="8">
        <f t="shared" si="219"/>
        <v>0.47711420998113196</v>
      </c>
      <c r="BK70" s="8">
        <f t="shared" si="220"/>
        <v>0.23281939738412821</v>
      </c>
      <c r="BL70" s="8">
        <f t="shared" si="221"/>
        <v>0.27199179592467904</v>
      </c>
      <c r="BM70" s="8">
        <f t="shared" si="222"/>
        <v>0.60775287128518041</v>
      </c>
      <c r="BN70" s="8">
        <f t="shared" si="223"/>
        <v>0.38916223783641263</v>
      </c>
    </row>
    <row r="71" spans="1:66" x14ac:dyDescent="0.25">
      <c r="A71" t="s">
        <v>298</v>
      </c>
      <c r="B71" t="s">
        <v>331</v>
      </c>
      <c r="C71" t="s">
        <v>366</v>
      </c>
      <c r="D71" t="s">
        <v>461</v>
      </c>
      <c r="E71">
        <f>VLOOKUP(A71,home!$A$2:$E$405,3,FALSE)</f>
        <v>1.6666666666666701</v>
      </c>
      <c r="F71">
        <f>VLOOKUP(B71,home!$B$2:$E$405,3,FALSE)</f>
        <v>0.8</v>
      </c>
      <c r="G71">
        <f>VLOOKUP(C71,away!$B$2:$E$405,4,FALSE)</f>
        <v>0.4</v>
      </c>
      <c r="H71">
        <f>VLOOKUP(A71,away!$A$2:$E$405,3,FALSE)</f>
        <v>1.3333333333333299</v>
      </c>
      <c r="I71">
        <f>VLOOKUP(C71,away!$B$2:$E$405,3,FALSE)</f>
        <v>0.6</v>
      </c>
      <c r="J71">
        <f>VLOOKUP(B71,home!$B$2:$E$405,4,FALSE)</f>
        <v>0.75</v>
      </c>
      <c r="K71" s="3">
        <f t="shared" si="168"/>
        <v>0.53333333333333444</v>
      </c>
      <c r="L71" s="3">
        <f t="shared" si="169"/>
        <v>0.59999999999999842</v>
      </c>
      <c r="M71" s="5">
        <f t="shared" si="170"/>
        <v>0.32195827153767609</v>
      </c>
      <c r="N71" s="5">
        <f t="shared" si="171"/>
        <v>0.17171107815342757</v>
      </c>
      <c r="O71" s="5">
        <f t="shared" si="172"/>
        <v>0.19317496292260514</v>
      </c>
      <c r="P71" s="5">
        <f t="shared" si="173"/>
        <v>0.10302664689205626</v>
      </c>
      <c r="Q71" s="5">
        <f t="shared" si="174"/>
        <v>4.5789620840914105E-2</v>
      </c>
      <c r="R71" s="5">
        <f t="shared" si="175"/>
        <v>5.795248887678138E-2</v>
      </c>
      <c r="S71" s="5">
        <f t="shared" si="176"/>
        <v>8.2421317513644947E-3</v>
      </c>
      <c r="T71" s="5">
        <f t="shared" si="177"/>
        <v>2.7473772504548393E-2</v>
      </c>
      <c r="U71" s="5">
        <f t="shared" si="178"/>
        <v>3.0907994067616795E-2</v>
      </c>
      <c r="V71" s="5">
        <f t="shared" si="179"/>
        <v>2.9305357338184861E-4</v>
      </c>
      <c r="W71" s="5">
        <f t="shared" si="180"/>
        <v>8.1403770383847475E-3</v>
      </c>
      <c r="X71" s="5">
        <f t="shared" si="181"/>
        <v>4.8842262230308353E-3</v>
      </c>
      <c r="Y71" s="5">
        <f t="shared" si="182"/>
        <v>1.4652678669092468E-3</v>
      </c>
      <c r="Z71" s="5">
        <f t="shared" si="183"/>
        <v>1.1590497775356248E-2</v>
      </c>
      <c r="AA71" s="5">
        <f t="shared" si="184"/>
        <v>6.1815988135233433E-3</v>
      </c>
      <c r="AB71" s="5">
        <f t="shared" si="185"/>
        <v>1.648426350272895E-3</v>
      </c>
      <c r="AC71" s="5">
        <f t="shared" si="186"/>
        <v>5.8610714676369675E-6</v>
      </c>
      <c r="AD71" s="5">
        <f t="shared" si="187"/>
        <v>1.0853836051179684E-3</v>
      </c>
      <c r="AE71" s="5">
        <f t="shared" si="188"/>
        <v>6.5123016307077936E-4</v>
      </c>
      <c r="AF71" s="5">
        <f t="shared" si="189"/>
        <v>1.9536904892123325E-4</v>
      </c>
      <c r="AG71" s="5">
        <f t="shared" si="190"/>
        <v>3.9073809784246559E-5</v>
      </c>
      <c r="AH71" s="5">
        <f t="shared" si="191"/>
        <v>1.7385746663034325E-3</v>
      </c>
      <c r="AI71" s="5">
        <f t="shared" si="192"/>
        <v>9.2723982202849904E-4</v>
      </c>
      <c r="AJ71" s="5">
        <f t="shared" si="193"/>
        <v>2.4726395254093356E-4</v>
      </c>
      <c r="AK71" s="5">
        <f t="shared" si="194"/>
        <v>4.3958036007277172E-5</v>
      </c>
      <c r="AL71" s="5">
        <f t="shared" si="195"/>
        <v>7.50217147857532E-8</v>
      </c>
      <c r="AM71" s="5">
        <f t="shared" si="196"/>
        <v>1.1577425121258357E-4</v>
      </c>
      <c r="AN71" s="5">
        <f t="shared" si="197"/>
        <v>6.946455072754996E-5</v>
      </c>
      <c r="AO71" s="5">
        <f t="shared" si="198"/>
        <v>2.083936521826493E-5</v>
      </c>
      <c r="AP71" s="5">
        <f t="shared" si="199"/>
        <v>4.1678730436529752E-6</v>
      </c>
      <c r="AQ71" s="5">
        <f t="shared" si="200"/>
        <v>6.2518095654794468E-7</v>
      </c>
      <c r="AR71" s="5">
        <f t="shared" si="201"/>
        <v>2.0862895995641146E-4</v>
      </c>
      <c r="AS71" s="5">
        <f t="shared" si="202"/>
        <v>1.1126877864341964E-4</v>
      </c>
      <c r="AT71" s="5">
        <f t="shared" si="203"/>
        <v>2.9671674304911967E-5</v>
      </c>
      <c r="AU71" s="5">
        <f t="shared" si="204"/>
        <v>5.2749643208732499E-6</v>
      </c>
      <c r="AV71" s="5">
        <f t="shared" si="205"/>
        <v>7.0332857611643464E-7</v>
      </c>
      <c r="AW71" s="5">
        <f t="shared" si="206"/>
        <v>6.6685968698447169E-10</v>
      </c>
      <c r="AX71" s="5">
        <f t="shared" si="207"/>
        <v>1.0291044552229668E-5</v>
      </c>
      <c r="AY71" s="5">
        <f t="shared" si="208"/>
        <v>6.1746267313377838E-6</v>
      </c>
      <c r="AZ71" s="5">
        <f t="shared" si="209"/>
        <v>1.8523880194013302E-6</v>
      </c>
      <c r="BA71" s="5">
        <f t="shared" si="210"/>
        <v>3.7047760388026513E-7</v>
      </c>
      <c r="BB71" s="5">
        <f t="shared" si="211"/>
        <v>5.5571640582039617E-8</v>
      </c>
      <c r="BC71" s="5">
        <f t="shared" si="212"/>
        <v>6.6685968698447401E-9</v>
      </c>
      <c r="BD71" s="5">
        <f t="shared" si="213"/>
        <v>2.0862895995641072E-5</v>
      </c>
      <c r="BE71" s="5">
        <f t="shared" si="214"/>
        <v>1.1126877864341925E-5</v>
      </c>
      <c r="BF71" s="5">
        <f t="shared" si="215"/>
        <v>2.9671674304911863E-6</v>
      </c>
      <c r="BG71" s="5">
        <f t="shared" si="216"/>
        <v>5.2749643208732307E-7</v>
      </c>
      <c r="BH71" s="5">
        <f t="shared" si="217"/>
        <v>7.0332857611643215E-8</v>
      </c>
      <c r="BI71" s="5">
        <f t="shared" si="218"/>
        <v>7.5021714785752942E-9</v>
      </c>
      <c r="BJ71" s="8">
        <f t="shared" si="219"/>
        <v>0.26166502125241198</v>
      </c>
      <c r="BK71" s="8">
        <f t="shared" si="220"/>
        <v>0.4335322144743925</v>
      </c>
      <c r="BL71" s="8">
        <f t="shared" si="221"/>
        <v>0.29321361748623315</v>
      </c>
      <c r="BM71" s="8">
        <f t="shared" si="222"/>
        <v>0.10638210780506158</v>
      </c>
      <c r="BN71" s="8">
        <f t="shared" si="223"/>
        <v>0.89361306922346062</v>
      </c>
    </row>
    <row r="72" spans="1:66" x14ac:dyDescent="0.25">
      <c r="A72" t="s">
        <v>298</v>
      </c>
      <c r="B72" t="s">
        <v>363</v>
      </c>
      <c r="C72" t="s">
        <v>203</v>
      </c>
      <c r="D72" t="s">
        <v>461</v>
      </c>
      <c r="E72">
        <f>VLOOKUP(A72,home!$A$2:$E$405,3,FALSE)</f>
        <v>1.6666666666666701</v>
      </c>
      <c r="F72">
        <f>VLOOKUP(B72,home!$B$2:$E$405,3,FALSE)</f>
        <v>1.2</v>
      </c>
      <c r="G72">
        <f>VLOOKUP(C72,away!$B$2:$E$405,4,FALSE)</f>
        <v>1.2</v>
      </c>
      <c r="H72">
        <f>VLOOKUP(A72,away!$A$2:$E$405,3,FALSE)</f>
        <v>1.3333333333333299</v>
      </c>
      <c r="I72">
        <f>VLOOKUP(C72,away!$B$2:$E$405,3,FALSE)</f>
        <v>0.3</v>
      </c>
      <c r="J72">
        <f>VLOOKUP(B72,home!$B$2:$E$405,4,FALSE)</f>
        <v>1.1299999999999999</v>
      </c>
      <c r="K72" s="3">
        <f t="shared" si="168"/>
        <v>2.4000000000000048</v>
      </c>
      <c r="L72" s="3">
        <f t="shared" si="169"/>
        <v>0.45199999999999879</v>
      </c>
      <c r="M72" s="5">
        <f t="shared" si="170"/>
        <v>5.7728747844643116E-2</v>
      </c>
      <c r="N72" s="5">
        <f t="shared" si="171"/>
        <v>0.13854899482714378</v>
      </c>
      <c r="O72" s="5">
        <f t="shared" si="172"/>
        <v>2.6093394025778618E-2</v>
      </c>
      <c r="P72" s="5">
        <f t="shared" si="173"/>
        <v>6.2624145661868816E-2</v>
      </c>
      <c r="Q72" s="5">
        <f t="shared" si="174"/>
        <v>0.16625879379257288</v>
      </c>
      <c r="R72" s="5">
        <f t="shared" si="175"/>
        <v>5.897107049825951E-3</v>
      </c>
      <c r="S72" s="5">
        <f t="shared" si="176"/>
        <v>1.698366830349881E-2</v>
      </c>
      <c r="T72" s="5">
        <f t="shared" si="177"/>
        <v>7.5148974794242734E-2</v>
      </c>
      <c r="U72" s="5">
        <f t="shared" si="178"/>
        <v>1.4153056919582312E-2</v>
      </c>
      <c r="V72" s="5">
        <f t="shared" si="179"/>
        <v>2.0470981528483896E-3</v>
      </c>
      <c r="W72" s="5">
        <f t="shared" si="180"/>
        <v>0.13300703503405858</v>
      </c>
      <c r="X72" s="5">
        <f t="shared" si="181"/>
        <v>6.0119179835394311E-2</v>
      </c>
      <c r="Y72" s="5">
        <f t="shared" si="182"/>
        <v>1.3586934642799076E-2</v>
      </c>
      <c r="Z72" s="5">
        <f t="shared" si="183"/>
        <v>8.8849746217377465E-4</v>
      </c>
      <c r="AA72" s="5">
        <f t="shared" si="184"/>
        <v>2.1323939092170634E-3</v>
      </c>
      <c r="AB72" s="5">
        <f t="shared" si="185"/>
        <v>2.5588726910604816E-3</v>
      </c>
      <c r="AC72" s="5">
        <f t="shared" si="186"/>
        <v>1.387932547631206E-4</v>
      </c>
      <c r="AD72" s="5">
        <f t="shared" si="187"/>
        <v>7.9804221020435273E-2</v>
      </c>
      <c r="AE72" s="5">
        <f t="shared" si="188"/>
        <v>3.6071507901236644E-2</v>
      </c>
      <c r="AF72" s="5">
        <f t="shared" si="189"/>
        <v>8.1521607856794593E-3</v>
      </c>
      <c r="AG72" s="5">
        <f t="shared" si="190"/>
        <v>1.2282588917090357E-3</v>
      </c>
      <c r="AH72" s="5">
        <f t="shared" si="191"/>
        <v>1.0040021322563622E-4</v>
      </c>
      <c r="AI72" s="5">
        <f t="shared" si="192"/>
        <v>2.4096051174152743E-4</v>
      </c>
      <c r="AJ72" s="5">
        <f t="shared" si="193"/>
        <v>2.8915261408983355E-4</v>
      </c>
      <c r="AK72" s="5">
        <f t="shared" si="194"/>
        <v>2.3132209127186729E-4</v>
      </c>
      <c r="AL72" s="5">
        <f t="shared" si="195"/>
        <v>6.0225169106813271E-6</v>
      </c>
      <c r="AM72" s="5">
        <f t="shared" si="196"/>
        <v>3.8306026089809021E-2</v>
      </c>
      <c r="AN72" s="5">
        <f t="shared" si="197"/>
        <v>1.7314323792593629E-2</v>
      </c>
      <c r="AO72" s="5">
        <f t="shared" si="198"/>
        <v>3.9130371771261491E-3</v>
      </c>
      <c r="AP72" s="5">
        <f t="shared" si="199"/>
        <v>5.8956426802033845E-4</v>
      </c>
      <c r="AQ72" s="5">
        <f t="shared" si="200"/>
        <v>6.6620762286298044E-5</v>
      </c>
      <c r="AR72" s="5">
        <f t="shared" si="201"/>
        <v>9.076179275597491E-6</v>
      </c>
      <c r="AS72" s="5">
        <f t="shared" si="202"/>
        <v>2.1782830261434022E-5</v>
      </c>
      <c r="AT72" s="5">
        <f t="shared" si="203"/>
        <v>2.6139396313720883E-5</v>
      </c>
      <c r="AU72" s="5">
        <f t="shared" si="204"/>
        <v>2.0911517050976748E-5</v>
      </c>
      <c r="AV72" s="5">
        <f t="shared" si="205"/>
        <v>1.2546910230586069E-5</v>
      </c>
      <c r="AW72" s="5">
        <f t="shared" si="206"/>
        <v>1.8147850957519728E-7</v>
      </c>
      <c r="AX72" s="5">
        <f t="shared" si="207"/>
        <v>1.5322410435923641E-2</v>
      </c>
      <c r="AY72" s="5">
        <f t="shared" si="208"/>
        <v>6.9257295170374669E-3</v>
      </c>
      <c r="AZ72" s="5">
        <f t="shared" si="209"/>
        <v>1.565214870850463E-3</v>
      </c>
      <c r="BA72" s="5">
        <f t="shared" si="210"/>
        <v>2.3582570720813591E-4</v>
      </c>
      <c r="BB72" s="5">
        <f t="shared" si="211"/>
        <v>2.6648304914519272E-5</v>
      </c>
      <c r="BC72" s="5">
        <f t="shared" si="212"/>
        <v>2.4090067642725359E-6</v>
      </c>
      <c r="BD72" s="5">
        <f t="shared" si="213"/>
        <v>6.8373883876167603E-7</v>
      </c>
      <c r="BE72" s="5">
        <f t="shared" si="214"/>
        <v>1.6409732130280257E-6</v>
      </c>
      <c r="BF72" s="5">
        <f t="shared" si="215"/>
        <v>1.9691678556336354E-6</v>
      </c>
      <c r="BG72" s="5">
        <f t="shared" si="216"/>
        <v>1.5753342845069114E-6</v>
      </c>
      <c r="BH72" s="5">
        <f t="shared" si="217"/>
        <v>9.4520057070414836E-7</v>
      </c>
      <c r="BI72" s="5">
        <f t="shared" si="218"/>
        <v>4.5369627393799224E-7</v>
      </c>
      <c r="BJ72" s="8">
        <f t="shared" si="219"/>
        <v>0.79619387145780585</v>
      </c>
      <c r="BK72" s="8">
        <f t="shared" si="220"/>
        <v>0.14645420525157041</v>
      </c>
      <c r="BL72" s="8">
        <f t="shared" si="221"/>
        <v>5.1794384969962186E-2</v>
      </c>
      <c r="BM72" s="8">
        <f t="shared" si="222"/>
        <v>0.53125422790115095</v>
      </c>
      <c r="BN72" s="8">
        <f t="shared" si="223"/>
        <v>0.45715118320183312</v>
      </c>
    </row>
    <row r="73" spans="1:66" x14ac:dyDescent="0.25">
      <c r="A73" t="s">
        <v>304</v>
      </c>
      <c r="B73" t="s">
        <v>305</v>
      </c>
      <c r="C73" t="s">
        <v>332</v>
      </c>
      <c r="D73" t="s">
        <v>461</v>
      </c>
      <c r="E73">
        <f>VLOOKUP(A73,home!$A$2:$E$405,3,FALSE)</f>
        <v>1.32</v>
      </c>
      <c r="F73">
        <f>VLOOKUP(B73,home!$B$2:$E$405,3,FALSE)</f>
        <v>1.01</v>
      </c>
      <c r="G73">
        <f>VLOOKUP(C73,away!$B$2:$E$405,4,FALSE)</f>
        <v>1.26</v>
      </c>
      <c r="H73">
        <f>VLOOKUP(A73,away!$A$2:$E$405,3,FALSE)</f>
        <v>1.32</v>
      </c>
      <c r="I73">
        <f>VLOOKUP(C73,away!$B$2:$E$405,3,FALSE)</f>
        <v>0</v>
      </c>
      <c r="J73">
        <f>VLOOKUP(B73,home!$B$2:$E$405,4,FALSE)</f>
        <v>0.76</v>
      </c>
      <c r="K73" s="3">
        <f t="shared" si="168"/>
        <v>1.6798320000000002</v>
      </c>
      <c r="L73" s="3">
        <f t="shared" si="169"/>
        <v>0</v>
      </c>
      <c r="M73" s="5">
        <f t="shared" si="170"/>
        <v>0.1864052894976414</v>
      </c>
      <c r="N73" s="5">
        <f t="shared" si="171"/>
        <v>0.31312957026740201</v>
      </c>
      <c r="O73" s="5">
        <f t="shared" si="172"/>
        <v>0</v>
      </c>
      <c r="P73" s="5">
        <f t="shared" si="173"/>
        <v>0</v>
      </c>
      <c r="Q73" s="5">
        <f t="shared" si="174"/>
        <v>0.26300253614071528</v>
      </c>
      <c r="R73" s="5">
        <f t="shared" si="175"/>
        <v>0</v>
      </c>
      <c r="S73" s="5">
        <f t="shared" si="176"/>
        <v>0</v>
      </c>
      <c r="T73" s="5">
        <f t="shared" si="177"/>
        <v>0</v>
      </c>
      <c r="U73" s="5">
        <f t="shared" si="178"/>
        <v>0</v>
      </c>
      <c r="V73" s="5">
        <f t="shared" si="179"/>
        <v>0</v>
      </c>
      <c r="W73" s="5">
        <f t="shared" si="180"/>
        <v>0.14726669209677667</v>
      </c>
      <c r="X73" s="5">
        <f t="shared" si="181"/>
        <v>0</v>
      </c>
      <c r="Y73" s="5">
        <f t="shared" si="182"/>
        <v>0</v>
      </c>
      <c r="Z73" s="5">
        <f t="shared" si="183"/>
        <v>0</v>
      </c>
      <c r="AA73" s="5">
        <f t="shared" si="184"/>
        <v>0</v>
      </c>
      <c r="AB73" s="5">
        <f t="shared" si="185"/>
        <v>0</v>
      </c>
      <c r="AC73" s="5">
        <f t="shared" si="186"/>
        <v>0</v>
      </c>
      <c r="AD73" s="5">
        <f t="shared" si="187"/>
        <v>6.1845825479578155E-2</v>
      </c>
      <c r="AE73" s="5">
        <f t="shared" si="188"/>
        <v>0</v>
      </c>
      <c r="AF73" s="5">
        <f t="shared" si="189"/>
        <v>0</v>
      </c>
      <c r="AG73" s="5">
        <f t="shared" si="190"/>
        <v>0</v>
      </c>
      <c r="AH73" s="5">
        <f t="shared" si="191"/>
        <v>0</v>
      </c>
      <c r="AI73" s="5">
        <f t="shared" si="192"/>
        <v>0</v>
      </c>
      <c r="AJ73" s="5">
        <f t="shared" si="193"/>
        <v>0</v>
      </c>
      <c r="AK73" s="5">
        <f t="shared" si="194"/>
        <v>0</v>
      </c>
      <c r="AL73" s="5">
        <f t="shared" si="195"/>
        <v>0</v>
      </c>
      <c r="AM73" s="5">
        <f t="shared" si="196"/>
        <v>2.0778119341402137E-2</v>
      </c>
      <c r="AN73" s="5">
        <f t="shared" si="197"/>
        <v>0</v>
      </c>
      <c r="AO73" s="5">
        <f t="shared" si="198"/>
        <v>0</v>
      </c>
      <c r="AP73" s="5">
        <f t="shared" si="199"/>
        <v>0</v>
      </c>
      <c r="AQ73" s="5">
        <f t="shared" si="200"/>
        <v>0</v>
      </c>
      <c r="AR73" s="5">
        <f t="shared" si="201"/>
        <v>0</v>
      </c>
      <c r="AS73" s="5">
        <f t="shared" si="202"/>
        <v>0</v>
      </c>
      <c r="AT73" s="5">
        <f t="shared" si="203"/>
        <v>0</v>
      </c>
      <c r="AU73" s="5">
        <f t="shared" si="204"/>
        <v>0</v>
      </c>
      <c r="AV73" s="5">
        <f t="shared" si="205"/>
        <v>0</v>
      </c>
      <c r="AW73" s="5">
        <f t="shared" si="206"/>
        <v>0</v>
      </c>
      <c r="AX73" s="5">
        <f t="shared" si="207"/>
        <v>5.8172916282510385E-3</v>
      </c>
      <c r="AY73" s="5">
        <f t="shared" si="208"/>
        <v>0</v>
      </c>
      <c r="AZ73" s="5">
        <f t="shared" si="209"/>
        <v>0</v>
      </c>
      <c r="BA73" s="5">
        <f t="shared" si="210"/>
        <v>0</v>
      </c>
      <c r="BB73" s="5">
        <f t="shared" si="211"/>
        <v>0</v>
      </c>
      <c r="BC73" s="5">
        <f t="shared" si="212"/>
        <v>0</v>
      </c>
      <c r="BD73" s="5">
        <f t="shared" si="213"/>
        <v>0</v>
      </c>
      <c r="BE73" s="5">
        <f t="shared" si="214"/>
        <v>0</v>
      </c>
      <c r="BF73" s="5">
        <f t="shared" si="215"/>
        <v>0</v>
      </c>
      <c r="BG73" s="5">
        <f t="shared" si="216"/>
        <v>0</v>
      </c>
      <c r="BH73" s="5">
        <f t="shared" si="217"/>
        <v>0</v>
      </c>
      <c r="BI73" s="5">
        <f t="shared" si="218"/>
        <v>0</v>
      </c>
      <c r="BJ73" s="8">
        <f t="shared" si="219"/>
        <v>0.81184003495412538</v>
      </c>
      <c r="BK73" s="8">
        <f t="shared" si="220"/>
        <v>0.1864052894976414</v>
      </c>
      <c r="BL73" s="8">
        <f t="shared" si="221"/>
        <v>0</v>
      </c>
      <c r="BM73" s="8">
        <f t="shared" si="222"/>
        <v>0.235707928546008</v>
      </c>
      <c r="BN73" s="8">
        <f t="shared" si="223"/>
        <v>0.76253739590575864</v>
      </c>
    </row>
    <row r="74" spans="1:66" x14ac:dyDescent="0.25">
      <c r="A74" t="s">
        <v>304</v>
      </c>
      <c r="B74" t="s">
        <v>310</v>
      </c>
      <c r="C74" t="s">
        <v>339</v>
      </c>
      <c r="D74" t="s">
        <v>461</v>
      </c>
      <c r="E74">
        <f>VLOOKUP(A74,home!$A$2:$E$405,3,FALSE)</f>
        <v>1.32</v>
      </c>
      <c r="F74">
        <f>VLOOKUP(B74,home!$B$2:$E$405,3,FALSE)</f>
        <v>1.1399999999999999</v>
      </c>
      <c r="G74">
        <f>VLOOKUP(C74,away!$B$2:$E$405,4,FALSE)</f>
        <v>0.38</v>
      </c>
      <c r="H74">
        <f>VLOOKUP(A74,away!$A$2:$E$405,3,FALSE)</f>
        <v>1.32</v>
      </c>
      <c r="I74">
        <f>VLOOKUP(C74,away!$B$2:$E$405,3,FALSE)</f>
        <v>1.1399999999999999</v>
      </c>
      <c r="J74">
        <f>VLOOKUP(B74,home!$B$2:$E$405,4,FALSE)</f>
        <v>1.1399999999999999</v>
      </c>
      <c r="K74" s="3">
        <f t="shared" si="168"/>
        <v>0.571824</v>
      </c>
      <c r="L74" s="3">
        <f t="shared" si="169"/>
        <v>1.7154719999999997</v>
      </c>
      <c r="M74" s="5">
        <f t="shared" si="170"/>
        <v>0.1015406569113867</v>
      </c>
      <c r="N74" s="5">
        <f t="shared" si="171"/>
        <v>5.8063384597696777E-2</v>
      </c>
      <c r="O74" s="5">
        <f t="shared" si="172"/>
        <v>0.1741901537930903</v>
      </c>
      <c r="P74" s="5">
        <f t="shared" si="173"/>
        <v>9.9606110502580072E-2</v>
      </c>
      <c r="Q74" s="5">
        <f t="shared" si="174"/>
        <v>1.6601018417096675E-2</v>
      </c>
      <c r="R74" s="5">
        <f t="shared" si="175"/>
        <v>0.14940916575387012</v>
      </c>
      <c r="S74" s="5">
        <f t="shared" si="176"/>
        <v>2.4427105238521495E-2</v>
      </c>
      <c r="T74" s="5">
        <f t="shared" si="177"/>
        <v>2.8478582266013661E-2</v>
      </c>
      <c r="U74" s="5">
        <f t="shared" si="178"/>
        <v>8.5435746798041015E-2</v>
      </c>
      <c r="V74" s="5">
        <f t="shared" si="179"/>
        <v>2.6624135019790952E-3</v>
      </c>
      <c r="W74" s="5">
        <f t="shared" si="180"/>
        <v>3.1642869184459643E-3</v>
      </c>
      <c r="X74" s="5">
        <f t="shared" si="181"/>
        <v>5.428245608560334E-3</v>
      </c>
      <c r="Y74" s="5">
        <f t="shared" si="182"/>
        <v>4.6560016753041068E-3</v>
      </c>
      <c r="Z74" s="5">
        <f t="shared" si="183"/>
        <v>8.5435746798041015E-2</v>
      </c>
      <c r="AA74" s="5">
        <f t="shared" si="184"/>
        <v>4.8854210477043004E-2</v>
      </c>
      <c r="AB74" s="5">
        <f t="shared" si="185"/>
        <v>1.3968005025912314E-2</v>
      </c>
      <c r="AC74" s="5">
        <f t="shared" si="186"/>
        <v>1.6323058513468237E-4</v>
      </c>
      <c r="AD74" s="5">
        <f t="shared" si="187"/>
        <v>4.5235380071336113E-4</v>
      </c>
      <c r="AE74" s="5">
        <f t="shared" si="188"/>
        <v>7.7600027921735084E-4</v>
      </c>
      <c r="AF74" s="5">
        <f t="shared" si="189"/>
        <v>6.6560337549477358E-4</v>
      </c>
      <c r="AG74" s="5">
        <f t="shared" si="190"/>
        <v>3.806079845889234E-4</v>
      </c>
      <c r="AH74" s="5">
        <f t="shared" si="191"/>
        <v>3.6640657857782248E-2</v>
      </c>
      <c r="AI74" s="5">
        <f t="shared" si="192"/>
        <v>2.0952007538868472E-2</v>
      </c>
      <c r="AJ74" s="5">
        <f t="shared" si="193"/>
        <v>5.990430379452961E-3</v>
      </c>
      <c r="AK74" s="5">
        <f t="shared" si="194"/>
        <v>1.1418239537667703E-3</v>
      </c>
      <c r="AL74" s="5">
        <f t="shared" si="195"/>
        <v>6.404829038880377E-6</v>
      </c>
      <c r="AM74" s="5">
        <f t="shared" si="196"/>
        <v>5.1733351947823411E-5</v>
      </c>
      <c r="AN74" s="5">
        <f t="shared" si="197"/>
        <v>8.8747116732636506E-5</v>
      </c>
      <c r="AO74" s="5">
        <f t="shared" si="198"/>
        <v>7.6121596917784704E-5</v>
      </c>
      <c r="AP74" s="5">
        <f t="shared" si="199"/>
        <v>4.3528156035915316E-5</v>
      </c>
      <c r="AQ74" s="5">
        <f t="shared" si="200"/>
        <v>1.8667833222810927E-5</v>
      </c>
      <c r="AR74" s="5">
        <f t="shared" si="201"/>
        <v>1.2571204523321076E-2</v>
      </c>
      <c r="AS74" s="5">
        <f t="shared" si="202"/>
        <v>7.1885164553435509E-3</v>
      </c>
      <c r="AT74" s="5">
        <f t="shared" si="203"/>
        <v>2.0552831167801847E-3</v>
      </c>
      <c r="AU74" s="5">
        <f t="shared" si="204"/>
        <v>3.9175340432323754E-4</v>
      </c>
      <c r="AV74" s="5">
        <f t="shared" si="205"/>
        <v>5.6003499668432727E-5</v>
      </c>
      <c r="AW74" s="5">
        <f t="shared" si="206"/>
        <v>1.7452235072958461E-7</v>
      </c>
      <c r="AX74" s="5">
        <f t="shared" si="207"/>
        <v>4.9303953740353617E-6</v>
      </c>
      <c r="AY74" s="5">
        <f t="shared" si="208"/>
        <v>8.457955213087187E-6</v>
      </c>
      <c r="AZ74" s="5">
        <f t="shared" si="209"/>
        <v>7.2546926726525515E-6</v>
      </c>
      <c r="BA74" s="5">
        <f t="shared" si="210"/>
        <v>4.1484073828468727E-6</v>
      </c>
      <c r="BB74" s="5">
        <f t="shared" si="211"/>
        <v>1.7791191774667722E-6</v>
      </c>
      <c r="BC74" s="5">
        <f t="shared" si="212"/>
        <v>6.1040582672145531E-7</v>
      </c>
      <c r="BD74" s="5">
        <f t="shared" si="213"/>
        <v>3.5942582276717733E-3</v>
      </c>
      <c r="BE74" s="5">
        <f t="shared" si="214"/>
        <v>2.0552831167801838E-3</v>
      </c>
      <c r="BF74" s="5">
        <f t="shared" si="215"/>
        <v>5.8763010648485577E-4</v>
      </c>
      <c r="BG74" s="5">
        <f t="shared" si="216"/>
        <v>1.1200699933686541E-4</v>
      </c>
      <c r="BH74" s="5">
        <f t="shared" si="217"/>
        <v>1.6012072597200927E-5</v>
      </c>
      <c r="BI74" s="5">
        <f t="shared" si="218"/>
        <v>1.8312174801643651E-6</v>
      </c>
      <c r="BJ74" s="8">
        <f t="shared" si="219"/>
        <v>0.11897206395363574</v>
      </c>
      <c r="BK74" s="8">
        <f t="shared" si="220"/>
        <v>0.22841437952385399</v>
      </c>
      <c r="BL74" s="8">
        <f t="shared" si="221"/>
        <v>0.56521198431761477</v>
      </c>
      <c r="BM74" s="8">
        <f t="shared" si="222"/>
        <v>0.39861540118456246</v>
      </c>
      <c r="BN74" s="8">
        <f t="shared" si="223"/>
        <v>0.59941048997572066</v>
      </c>
    </row>
    <row r="75" spans="1:66" x14ac:dyDescent="0.25">
      <c r="A75" t="s">
        <v>304</v>
      </c>
      <c r="B75" t="s">
        <v>335</v>
      </c>
      <c r="C75" t="s">
        <v>378</v>
      </c>
      <c r="D75" t="s">
        <v>461</v>
      </c>
      <c r="E75">
        <f>VLOOKUP(A75,home!$A$2:$E$405,3,FALSE)</f>
        <v>1.32</v>
      </c>
      <c r="F75">
        <f>VLOOKUP(B75,home!$B$2:$E$405,3,FALSE)</f>
        <v>1.26</v>
      </c>
      <c r="G75">
        <f>VLOOKUP(C75,away!$B$2:$E$405,4,FALSE)</f>
        <v>0.76</v>
      </c>
      <c r="H75">
        <f>VLOOKUP(A75,away!$A$2:$E$405,3,FALSE)</f>
        <v>1.32</v>
      </c>
      <c r="I75">
        <f>VLOOKUP(C75,away!$B$2:$E$405,3,FALSE)</f>
        <v>1.01</v>
      </c>
      <c r="J75">
        <f>VLOOKUP(B75,home!$B$2:$E$405,4,FALSE)</f>
        <v>0.51</v>
      </c>
      <c r="K75" s="3">
        <f t="shared" si="168"/>
        <v>1.264032</v>
      </c>
      <c r="L75" s="3">
        <f t="shared" si="169"/>
        <v>0.67993200000000009</v>
      </c>
      <c r="M75" s="5">
        <f t="shared" si="170"/>
        <v>0.14313543486178415</v>
      </c>
      <c r="N75" s="5">
        <f t="shared" si="171"/>
        <v>0.18092776999921076</v>
      </c>
      <c r="O75" s="5">
        <f t="shared" si="172"/>
        <v>9.7322362496442633E-2</v>
      </c>
      <c r="P75" s="5">
        <f t="shared" si="173"/>
        <v>0.12301858051110338</v>
      </c>
      <c r="Q75" s="5">
        <f t="shared" si="174"/>
        <v>0.11434924548382119</v>
      </c>
      <c r="R75" s="5">
        <f t="shared" si="175"/>
        <v>3.3086294288465622E-2</v>
      </c>
      <c r="S75" s="5">
        <f t="shared" si="176"/>
        <v>2.6432258311123752E-2</v>
      </c>
      <c r="T75" s="5">
        <f t="shared" si="177"/>
        <v>7.774971118030552E-2</v>
      </c>
      <c r="U75" s="5">
        <f t="shared" si="178"/>
        <v>4.1822134742037782E-2</v>
      </c>
      <c r="V75" s="5">
        <f t="shared" si="179"/>
        <v>2.5241508740594431E-3</v>
      </c>
      <c r="W75" s="5">
        <f t="shared" si="180"/>
        <v>4.8180368489135157E-2</v>
      </c>
      <c r="X75" s="5">
        <f t="shared" si="181"/>
        <v>3.2759374307554649E-2</v>
      </c>
      <c r="Y75" s="5">
        <f t="shared" si="182"/>
        <v>1.1137073445842126E-2</v>
      </c>
      <c r="Z75" s="5">
        <f t="shared" si="183"/>
        <v>7.4988100827150031E-3</v>
      </c>
      <c r="AA75" s="5">
        <f t="shared" si="184"/>
        <v>9.4787359064744114E-3</v>
      </c>
      <c r="AB75" s="5">
        <f t="shared" si="185"/>
        <v>5.9907127526663325E-3</v>
      </c>
      <c r="AC75" s="5">
        <f t="shared" si="186"/>
        <v>1.3558725771788203E-4</v>
      </c>
      <c r="AD75" s="5">
        <f t="shared" si="187"/>
        <v>1.522538188551462E-2</v>
      </c>
      <c r="AE75" s="5">
        <f t="shared" si="188"/>
        <v>1.0352224356181728E-2</v>
      </c>
      <c r="AF75" s="5">
        <f t="shared" si="189"/>
        <v>3.5194043054736779E-3</v>
      </c>
      <c r="AG75" s="5">
        <f t="shared" si="190"/>
        <v>7.9765186940977629E-4</v>
      </c>
      <c r="AH75" s="5">
        <f t="shared" si="191"/>
        <v>1.2746702342901445E-3</v>
      </c>
      <c r="AI75" s="5">
        <f t="shared" si="192"/>
        <v>1.6112239655902401E-3</v>
      </c>
      <c r="AJ75" s="5">
        <f t="shared" si="193"/>
        <v>1.0183193258364812E-3</v>
      </c>
      <c r="AK75" s="5">
        <f t="shared" si="194"/>
        <v>4.2906273802524635E-4</v>
      </c>
      <c r="AL75" s="5">
        <f t="shared" si="195"/>
        <v>4.6612502336555475E-6</v>
      </c>
      <c r="AM75" s="5">
        <f t="shared" si="196"/>
        <v>3.8490739831021623E-3</v>
      </c>
      <c r="AN75" s="5">
        <f t="shared" si="197"/>
        <v>2.61710857147862E-3</v>
      </c>
      <c r="AO75" s="5">
        <f t="shared" si="198"/>
        <v>8.8972793261130067E-4</v>
      </c>
      <c r="AP75" s="5">
        <f t="shared" si="199"/>
        <v>2.0165149755875566E-4</v>
      </c>
      <c r="AQ75" s="5">
        <f t="shared" si="200"/>
        <v>3.4277326509529961E-5</v>
      </c>
      <c r="AR75" s="5">
        <f t="shared" si="201"/>
        <v>1.7333781634827337E-4</v>
      </c>
      <c r="AS75" s="5">
        <f t="shared" si="202"/>
        <v>2.1910454667434072E-4</v>
      </c>
      <c r="AT75" s="5">
        <f t="shared" si="203"/>
        <v>1.3847757917093012E-4</v>
      </c>
      <c r="AU75" s="5">
        <f t="shared" si="204"/>
        <v>5.834669711819638E-5</v>
      </c>
      <c r="AV75" s="5">
        <f t="shared" si="205"/>
        <v>1.8438023062926997E-5</v>
      </c>
      <c r="AW75" s="5">
        <f t="shared" si="206"/>
        <v>1.1128162710315932E-7</v>
      </c>
      <c r="AX75" s="5">
        <f t="shared" si="207"/>
        <v>8.1089211416809871E-4</v>
      </c>
      <c r="AY75" s="5">
        <f t="shared" si="208"/>
        <v>5.5135149697054377E-4</v>
      </c>
      <c r="AZ75" s="5">
        <f t="shared" si="209"/>
        <v>1.8744076301908792E-4</v>
      </c>
      <c r="BA75" s="5">
        <f t="shared" si="210"/>
        <v>4.2482324293698168E-5</v>
      </c>
      <c r="BB75" s="5">
        <f t="shared" si="211"/>
        <v>7.2212729304156963E-6</v>
      </c>
      <c r="BC75" s="5">
        <f t="shared" si="212"/>
        <v>9.8199490922468135E-7</v>
      </c>
      <c r="BD75" s="5">
        <f t="shared" si="213"/>
        <v>1.9642988024219032E-5</v>
      </c>
      <c r="BE75" s="5">
        <f t="shared" si="214"/>
        <v>2.482936543822963E-5</v>
      </c>
      <c r="BF75" s="5">
        <f t="shared" si="215"/>
        <v>1.5692556226808141E-5</v>
      </c>
      <c r="BG75" s="5">
        <f t="shared" si="216"/>
        <v>6.611964410828249E-6</v>
      </c>
      <c r="BH75" s="5">
        <f t="shared" si="217"/>
        <v>2.0894336495370128E-6</v>
      </c>
      <c r="BI75" s="5">
        <f t="shared" si="218"/>
        <v>5.2822219897831377E-7</v>
      </c>
      <c r="BJ75" s="8">
        <f t="shared" si="219"/>
        <v>0.50419041460000069</v>
      </c>
      <c r="BK75" s="8">
        <f t="shared" si="220"/>
        <v>0.29580202456299276</v>
      </c>
      <c r="BL75" s="8">
        <f t="shared" si="221"/>
        <v>0.19271061564215217</v>
      </c>
      <c r="BM75" s="8">
        <f t="shared" si="222"/>
        <v>0.30781093703168916</v>
      </c>
      <c r="BN75" s="8">
        <f t="shared" si="223"/>
        <v>0.69183968764082782</v>
      </c>
    </row>
    <row r="76" spans="1:66" x14ac:dyDescent="0.25">
      <c r="A76" t="s">
        <v>304</v>
      </c>
      <c r="B76" t="s">
        <v>459</v>
      </c>
      <c r="C76" t="s">
        <v>327</v>
      </c>
      <c r="D76" t="s">
        <v>461</v>
      </c>
      <c r="E76">
        <f>VLOOKUP(A76,home!$A$2:$E$405,3,FALSE)</f>
        <v>1.32</v>
      </c>
      <c r="F76">
        <f>VLOOKUP(B76,home!$B$2:$E$405,3,FALSE)</f>
        <v>1.1399999999999999</v>
      </c>
      <c r="G76">
        <f>VLOOKUP(C76,away!$B$2:$E$405,4,FALSE)</f>
        <v>1.1399999999999999</v>
      </c>
      <c r="H76">
        <f>VLOOKUP(A76,away!$A$2:$E$405,3,FALSE)</f>
        <v>1.32</v>
      </c>
      <c r="I76">
        <f>VLOOKUP(C76,away!$B$2:$E$405,3,FALSE)</f>
        <v>0.38</v>
      </c>
      <c r="J76">
        <f>VLOOKUP(B76,home!$B$2:$E$405,4,FALSE)</f>
        <v>0</v>
      </c>
      <c r="K76" s="3">
        <f t="shared" si="168"/>
        <v>1.7154719999999997</v>
      </c>
      <c r="L76" s="3">
        <f t="shared" si="169"/>
        <v>0</v>
      </c>
      <c r="M76" s="5">
        <f t="shared" si="170"/>
        <v>0.17987879788030081</v>
      </c>
      <c r="N76" s="5">
        <f t="shared" si="171"/>
        <v>0.30857704115731532</v>
      </c>
      <c r="O76" s="5">
        <f t="shared" si="172"/>
        <v>0</v>
      </c>
      <c r="P76" s="5">
        <f t="shared" si="173"/>
        <v>0</v>
      </c>
      <c r="Q76" s="5">
        <f t="shared" si="174"/>
        <v>0.26467763697411101</v>
      </c>
      <c r="R76" s="5">
        <f t="shared" si="175"/>
        <v>0</v>
      </c>
      <c r="S76" s="5">
        <f t="shared" si="176"/>
        <v>0</v>
      </c>
      <c r="T76" s="5">
        <f t="shared" si="177"/>
        <v>0</v>
      </c>
      <c r="U76" s="5">
        <f t="shared" si="178"/>
        <v>0</v>
      </c>
      <c r="V76" s="5">
        <f t="shared" si="179"/>
        <v>0</v>
      </c>
      <c r="W76" s="5">
        <f t="shared" si="180"/>
        <v>0.15134902508508405</v>
      </c>
      <c r="X76" s="5">
        <f t="shared" si="181"/>
        <v>0</v>
      </c>
      <c r="Y76" s="5">
        <f t="shared" si="182"/>
        <v>0</v>
      </c>
      <c r="Z76" s="5">
        <f t="shared" si="183"/>
        <v>0</v>
      </c>
      <c r="AA76" s="5">
        <f t="shared" si="184"/>
        <v>0</v>
      </c>
      <c r="AB76" s="5">
        <f t="shared" si="185"/>
        <v>0</v>
      </c>
      <c r="AC76" s="5">
        <f t="shared" si="186"/>
        <v>0</v>
      </c>
      <c r="AD76" s="5">
        <f t="shared" si="187"/>
        <v>6.4908753690189808E-2</v>
      </c>
      <c r="AE76" s="5">
        <f t="shared" si="188"/>
        <v>0</v>
      </c>
      <c r="AF76" s="5">
        <f t="shared" si="189"/>
        <v>0</v>
      </c>
      <c r="AG76" s="5">
        <f t="shared" si="190"/>
        <v>0</v>
      </c>
      <c r="AH76" s="5">
        <f t="shared" si="191"/>
        <v>0</v>
      </c>
      <c r="AI76" s="5">
        <f t="shared" si="192"/>
        <v>0</v>
      </c>
      <c r="AJ76" s="5">
        <f t="shared" si="193"/>
        <v>0</v>
      </c>
      <c r="AK76" s="5">
        <f t="shared" si="194"/>
        <v>0</v>
      </c>
      <c r="AL76" s="5">
        <f t="shared" si="195"/>
        <v>0</v>
      </c>
      <c r="AM76" s="5">
        <f t="shared" si="196"/>
        <v>2.2269829902083444E-2</v>
      </c>
      <c r="AN76" s="5">
        <f t="shared" si="197"/>
        <v>0</v>
      </c>
      <c r="AO76" s="5">
        <f t="shared" si="198"/>
        <v>0</v>
      </c>
      <c r="AP76" s="5">
        <f t="shared" si="199"/>
        <v>0</v>
      </c>
      <c r="AQ76" s="5">
        <f t="shared" si="200"/>
        <v>0</v>
      </c>
      <c r="AR76" s="5">
        <f t="shared" si="201"/>
        <v>0</v>
      </c>
      <c r="AS76" s="5">
        <f t="shared" si="202"/>
        <v>0</v>
      </c>
      <c r="AT76" s="5">
        <f t="shared" si="203"/>
        <v>0</v>
      </c>
      <c r="AU76" s="5">
        <f t="shared" si="204"/>
        <v>0</v>
      </c>
      <c r="AV76" s="5">
        <f t="shared" si="205"/>
        <v>0</v>
      </c>
      <c r="AW76" s="5">
        <f t="shared" si="206"/>
        <v>0</v>
      </c>
      <c r="AX76" s="5">
        <f t="shared" si="207"/>
        <v>6.3672116069644772E-3</v>
      </c>
      <c r="AY76" s="5">
        <f t="shared" si="208"/>
        <v>0</v>
      </c>
      <c r="AZ76" s="5">
        <f t="shared" si="209"/>
        <v>0</v>
      </c>
      <c r="BA76" s="5">
        <f t="shared" si="210"/>
        <v>0</v>
      </c>
      <c r="BB76" s="5">
        <f t="shared" si="211"/>
        <v>0</v>
      </c>
      <c r="BC76" s="5">
        <f t="shared" si="212"/>
        <v>0</v>
      </c>
      <c r="BD76" s="5">
        <f t="shared" si="213"/>
        <v>0</v>
      </c>
      <c r="BE76" s="5">
        <f t="shared" si="214"/>
        <v>0</v>
      </c>
      <c r="BF76" s="5">
        <f t="shared" si="215"/>
        <v>0</v>
      </c>
      <c r="BG76" s="5">
        <f t="shared" si="216"/>
        <v>0</v>
      </c>
      <c r="BH76" s="5">
        <f t="shared" si="217"/>
        <v>0</v>
      </c>
      <c r="BI76" s="5">
        <f t="shared" si="218"/>
        <v>0</v>
      </c>
      <c r="BJ76" s="8">
        <f t="shared" si="219"/>
        <v>0.81814949841574813</v>
      </c>
      <c r="BK76" s="8">
        <f t="shared" si="220"/>
        <v>0.17987879788030081</v>
      </c>
      <c r="BL76" s="8">
        <f t="shared" si="221"/>
        <v>0</v>
      </c>
      <c r="BM76" s="8">
        <f t="shared" si="222"/>
        <v>0.2448948202843218</v>
      </c>
      <c r="BN76" s="8">
        <f t="shared" si="223"/>
        <v>0.7531334760117272</v>
      </c>
    </row>
    <row r="77" spans="1:66" s="15" customFormat="1" x14ac:dyDescent="0.25">
      <c r="A77" s="15" t="s">
        <v>304</v>
      </c>
      <c r="B77" s="15" t="s">
        <v>375</v>
      </c>
      <c r="C77" s="15" t="s">
        <v>376</v>
      </c>
      <c r="D77" s="15" t="s">
        <v>461</v>
      </c>
      <c r="E77" s="15">
        <f>VLOOKUP(A77,home!$A$2:$E$405,3,FALSE)</f>
        <v>1.32</v>
      </c>
      <c r="F77" s="15">
        <f>VLOOKUP(B77,home!$B$2:$E$405,3,FALSE)</f>
        <v>0.51</v>
      </c>
      <c r="G77" s="15">
        <f>VLOOKUP(C77,away!$B$2:$E$405,4,FALSE)</f>
        <v>0.76</v>
      </c>
      <c r="H77" s="15">
        <f>VLOOKUP(A77,away!$A$2:$E$405,3,FALSE)</f>
        <v>1.32</v>
      </c>
      <c r="I77" s="15">
        <f>VLOOKUP(C77,away!$B$2:$E$405,3,FALSE)</f>
        <v>1.26</v>
      </c>
      <c r="J77" s="15">
        <f>VLOOKUP(B77,home!$B$2:$E$405,4,FALSE)</f>
        <v>1.52</v>
      </c>
      <c r="K77" s="20">
        <f t="shared" si="168"/>
        <v>0.51163199999999998</v>
      </c>
      <c r="L77" s="20">
        <f t="shared" si="169"/>
        <v>2.5280640000000001</v>
      </c>
      <c r="M77" s="21">
        <f t="shared" si="170"/>
        <v>4.7849433511183176E-2</v>
      </c>
      <c r="N77" s="21">
        <f t="shared" si="171"/>
        <v>2.4481301366193666E-2</v>
      </c>
      <c r="O77" s="21">
        <f t="shared" si="172"/>
        <v>0.12096643028001579</v>
      </c>
      <c r="P77" s="21">
        <f t="shared" si="173"/>
        <v>6.1890296657025022E-2</v>
      </c>
      <c r="Q77" s="21">
        <f t="shared" si="174"/>
        <v>6.2627085902941977E-3</v>
      </c>
      <c r="R77" s="21">
        <f t="shared" si="175"/>
        <v>0.15290543879970894</v>
      </c>
      <c r="S77" s="21">
        <f t="shared" si="176"/>
        <v>2.0012822196731627E-2</v>
      </c>
      <c r="T77" s="21">
        <f t="shared" si="177"/>
        <v>1.5832528129613509E-2</v>
      </c>
      <c r="U77" s="21">
        <f t="shared" si="178"/>
        <v>7.8231315463972675E-2</v>
      </c>
      <c r="V77" s="21">
        <f t="shared" si="179"/>
        <v>2.8761503923448541E-3</v>
      </c>
      <c r="W77" s="21">
        <f t="shared" si="180"/>
        <v>1.0680673738231339E-3</v>
      </c>
      <c r="X77" s="21">
        <f t="shared" si="181"/>
        <v>2.7001426773368073E-3</v>
      </c>
      <c r="Y77" s="21">
        <f t="shared" si="182"/>
        <v>3.4130667487194E-3</v>
      </c>
      <c r="Z77" s="21">
        <f t="shared" si="183"/>
        <v>0.12885157841124917</v>
      </c>
      <c r="AA77" s="21">
        <f t="shared" si="184"/>
        <v>6.5924590765704214E-2</v>
      </c>
      <c r="AB77" s="21">
        <f t="shared" si="185"/>
        <v>1.6864565111319386E-2</v>
      </c>
      <c r="AC77" s="21">
        <f t="shared" si="186"/>
        <v>2.3250771737302675E-4</v>
      </c>
      <c r="AD77" s="21">
        <f t="shared" si="187"/>
        <v>1.3661436165096933E-4</v>
      </c>
      <c r="AE77" s="21">
        <f t="shared" si="188"/>
        <v>3.4536984957279617E-4</v>
      </c>
      <c r="AF77" s="21">
        <f t="shared" si="189"/>
        <v>4.3655854169520077E-4</v>
      </c>
      <c r="AG77" s="21">
        <f t="shared" si="190"/>
        <v>3.678826443840454E-4</v>
      </c>
      <c r="AH77" s="21">
        <f t="shared" si="191"/>
        <v>8.1436259181164011E-2</v>
      </c>
      <c r="AI77" s="21">
        <f t="shared" si="192"/>
        <v>4.1665396157377299E-2</v>
      </c>
      <c r="AJ77" s="21">
        <f t="shared" si="193"/>
        <v>1.0658674983395629E-2</v>
      </c>
      <c r="AK77" s="21">
        <f t="shared" si="194"/>
        <v>1.8177730663682247E-3</v>
      </c>
      <c r="AL77" s="21">
        <f t="shared" si="195"/>
        <v>1.2029376774043689E-5</v>
      </c>
      <c r="AM77" s="21">
        <f t="shared" si="196"/>
        <v>1.397925581604175E-5</v>
      </c>
      <c r="AN77" s="21">
        <f t="shared" si="197"/>
        <v>3.534045337532577E-5</v>
      </c>
      <c r="AO77" s="21">
        <f t="shared" si="198"/>
        <v>4.4671463960919793E-5</v>
      </c>
      <c r="AP77" s="21">
        <f t="shared" si="199"/>
        <v>3.7644106622299586E-5</v>
      </c>
      <c r="AQ77" s="21">
        <f t="shared" si="200"/>
        <v>2.3791677690999285E-5</v>
      </c>
      <c r="AR77" s="21">
        <f t="shared" si="201"/>
        <v>4.1175215026114063E-2</v>
      </c>
      <c r="AS77" s="21">
        <f t="shared" si="202"/>
        <v>2.1066557614240786E-2</v>
      </c>
      <c r="AT77" s="21">
        <f t="shared" si="203"/>
        <v>5.3891625026446198E-3</v>
      </c>
      <c r="AU77" s="21">
        <f t="shared" si="204"/>
        <v>9.1908932985102431E-4</v>
      </c>
      <c r="AV77" s="21">
        <f t="shared" si="205"/>
        <v>1.1755887800258476E-4</v>
      </c>
      <c r="AW77" s="21">
        <f t="shared" si="206"/>
        <v>4.3220162039390163E-7</v>
      </c>
      <c r="AX77" s="21">
        <f t="shared" si="207"/>
        <v>1.1920391019455124E-6</v>
      </c>
      <c r="AY77" s="21">
        <f t="shared" si="208"/>
        <v>3.01355114022078E-6</v>
      </c>
      <c r="AZ77" s="21">
        <f t="shared" si="209"/>
        <v>3.8092250748755538E-6</v>
      </c>
      <c r="BA77" s="21">
        <f t="shared" si="210"/>
        <v>3.209988259896731E-6</v>
      </c>
      <c r="BB77" s="21">
        <f t="shared" si="211"/>
        <v>2.0287639400668915E-6</v>
      </c>
      <c r="BC77" s="21">
        <f t="shared" si="212"/>
        <v>1.0257690162762537E-6</v>
      </c>
      <c r="BD77" s="21">
        <f t="shared" si="213"/>
        <v>1.7348929799962994E-2</v>
      </c>
      <c r="BE77" s="21">
        <f t="shared" si="214"/>
        <v>8.8762676514146654E-3</v>
      </c>
      <c r="BF77" s="21">
        <f t="shared" si="215"/>
        <v>2.2706912855142937E-3</v>
      </c>
      <c r="BG77" s="21">
        <f t="shared" si="216"/>
        <v>3.8725277459674979E-4</v>
      </c>
      <c r="BH77" s="21">
        <f t="shared" si="217"/>
        <v>4.9532727893121041E-5</v>
      </c>
      <c r="BI77" s="21">
        <f t="shared" si="218"/>
        <v>5.0685057274826614E-6</v>
      </c>
      <c r="BJ77" s="22">
        <f t="shared" si="219"/>
        <v>5.521394657728259E-2</v>
      </c>
      <c r="BK77" s="22">
        <f t="shared" si="220"/>
        <v>0.13287625340257195</v>
      </c>
      <c r="BL77" s="22">
        <f t="shared" si="221"/>
        <v>0.66807576990498863</v>
      </c>
      <c r="BM77" s="22">
        <f t="shared" si="222"/>
        <v>0.57065935774215171</v>
      </c>
      <c r="BN77" s="22">
        <f t="shared" si="223"/>
        <v>0.41435560920442083</v>
      </c>
    </row>
    <row r="78" spans="1:66" x14ac:dyDescent="0.25">
      <c r="A78" t="s">
        <v>10</v>
      </c>
      <c r="B78" t="s">
        <v>224</v>
      </c>
      <c r="C78" t="s">
        <v>221</v>
      </c>
      <c r="D78" s="11">
        <v>44355</v>
      </c>
      <c r="E78">
        <f>VLOOKUP(A78,home!$A$2:$E$405,3,FALSE)</f>
        <v>1.5192307692307701</v>
      </c>
      <c r="F78">
        <f>VLOOKUP(B78,home!$B$2:$E$405,3,FALSE)</f>
        <v>1.32</v>
      </c>
      <c r="G78">
        <f>VLOOKUP(C78,away!$B$2:$E$405,4,FALSE)</f>
        <v>0.66</v>
      </c>
      <c r="H78">
        <f>VLOOKUP(A78,away!$A$2:$E$405,3,FALSE)</f>
        <v>1.5384615384615401</v>
      </c>
      <c r="I78">
        <f>VLOOKUP(C78,away!$B$2:$E$405,3,FALSE)</f>
        <v>0.66</v>
      </c>
      <c r="J78">
        <f>VLOOKUP(B78,home!$B$2:$E$405,4,FALSE)</f>
        <v>1.08</v>
      </c>
      <c r="K78" s="3">
        <f t="shared" ref="K78:K141" si="224">E78*F78*G78</f>
        <v>1.323553846153847</v>
      </c>
      <c r="L78" s="3">
        <f t="shared" ref="L78:L141" si="225">H78*I78*J78</f>
        <v>1.0966153846153859</v>
      </c>
      <c r="M78" s="5">
        <f t="shared" ref="M78:M141" si="226">_xlfn.POISSON.DIST(0,K78,FALSE) * _xlfn.POISSON.DIST(0,L78,FALSE)</f>
        <v>8.890657045890589E-2</v>
      </c>
      <c r="N78" s="5">
        <f t="shared" ref="N78:N141" si="227">_xlfn.POISSON.DIST(1,K78,FALSE) * _xlfn.POISSON.DIST(0,L78,FALSE)</f>
        <v>0.11767263327923289</v>
      </c>
      <c r="O78" s="5">
        <f t="shared" ref="O78:O141" si="228">_xlfn.POISSON.DIST(0,K78,FALSE) * _xlfn.POISSON.DIST(1,L78,FALSE)</f>
        <v>9.749631295862797E-2</v>
      </c>
      <c r="P78" s="5">
        <f t="shared" ref="P78:P141" si="229">_xlfn.POISSON.DIST(1,K78,FALSE) * _xlfn.POISSON.DIST(1,L78,FALSE)</f>
        <v>0.1290416200022112</v>
      </c>
      <c r="Q78" s="5">
        <f t="shared" ref="Q78:Q141" si="230">_xlfn.POISSON.DIST(2,K78,FALSE) * _xlfn.POISSON.DIST(0,L78,FALSE)</f>
        <v>7.7873033181889942E-2</v>
      </c>
      <c r="R78" s="5">
        <f t="shared" ref="R78:R141" si="231">_xlfn.POISSON.DIST(0,K78,FALSE) * _xlfn.POISSON.DIST(2,L78,FALSE)</f>
        <v>5.3457978366853932E-2</v>
      </c>
      <c r="S78" s="5">
        <f t="shared" ref="S78:S141" si="232">_xlfn.POISSON.DIST(2,K78,FALSE) * _xlfn.POISSON.DIST(2,L78,FALSE)</f>
        <v>4.6823703824262909E-2</v>
      </c>
      <c r="T78" s="5">
        <f t="shared" ref="T78:T141" si="233">_xlfn.POISSON.DIST(2,K78,FALSE) * _xlfn.POISSON.DIST(1,L78,FALSE)</f>
        <v>8.5396766233924948E-2</v>
      </c>
      <c r="U78" s="5">
        <f t="shared" ref="U78:U141" si="234">_xlfn.POISSON.DIST(1,K78,FALSE) * _xlfn.POISSON.DIST(2,L78,FALSE)</f>
        <v>7.075451287505867E-2</v>
      </c>
      <c r="V78" s="5">
        <f t="shared" ref="V78:V141" si="235">_xlfn.POISSON.DIST(3,K78,FALSE) * _xlfn.POISSON.DIST(3,L78,FALSE)</f>
        <v>7.5512561667561975E-3</v>
      </c>
      <c r="W78" s="5">
        <f t="shared" ref="W78:W141" si="236">_xlfn.POISSON.DIST(3,K78,FALSE) * _xlfn.POISSON.DIST(0,L78,FALSE)</f>
        <v>3.435638419318552E-2</v>
      </c>
      <c r="X78" s="5">
        <f t="shared" ref="X78:X141" si="237">_xlfn.POISSON.DIST(3,K78,FALSE) * _xlfn.POISSON.DIST(1,L78,FALSE)</f>
        <v>3.7675739466004103E-2</v>
      </c>
      <c r="Y78" s="5">
        <f t="shared" ref="Y78:Y141" si="238">_xlfn.POISSON.DIST(3,K78,FALSE) * _xlfn.POISSON.DIST(2,L78,FALSE)</f>
        <v>2.0657897762590582E-2</v>
      </c>
      <c r="Z78" s="5">
        <f t="shared" ref="Z78:Z141" si="239">_xlfn.POISSON.DIST(0,K78,FALSE) * _xlfn.POISSON.DIST(3,L78,FALSE)</f>
        <v>1.9540947169176169E-2</v>
      </c>
      <c r="AA78" s="5">
        <f t="shared" ref="AA78:AA141" si="240">_xlfn.POISSON.DIST(1,K78,FALSE) * _xlfn.POISSON.DIST(3,L78,FALSE)</f>
        <v>2.5863495783252245E-2</v>
      </c>
      <c r="AB78" s="5">
        <f t="shared" ref="AB78:AB141" si="241">_xlfn.POISSON.DIST(2,K78,FALSE) * _xlfn.POISSON.DIST(3,L78,FALSE)</f>
        <v>1.711586465945366E-2</v>
      </c>
      <c r="AC78" s="5">
        <f t="shared" ref="AC78:AC141" si="242">_xlfn.POISSON.DIST(4,K78,FALSE) * _xlfn.POISSON.DIST(4,L78,FALSE)</f>
        <v>6.8500725240289151E-4</v>
      </c>
      <c r="AD78" s="5">
        <f t="shared" ref="AD78:AD141" si="243">_xlfn.POISSON.DIST(4,K78,FALSE) * _xlfn.POISSON.DIST(0,L78,FALSE)</f>
        <v>1.1368131109707484E-2</v>
      </c>
      <c r="AE78" s="5">
        <f t="shared" ref="AE78:AE141" si="244">_xlfn.POISSON.DIST(4,K78,FALSE) * _xlfn.POISSON.DIST(1,L78,FALSE)</f>
        <v>1.2466467469230006E-2</v>
      </c>
      <c r="AF78" s="5">
        <f t="shared" ref="AF78:AF141" si="245">_xlfn.POISSON.DIST(4,K78,FALSE) * _xlfn.POISSON.DIST(2,L78,FALSE)</f>
        <v>6.8354600092824305E-3</v>
      </c>
      <c r="AG78" s="5">
        <f t="shared" ref="AG78:AG141" si="246">_xlfn.POISSON.DIST(4,K78,FALSE) * _xlfn.POISSON.DIST(3,L78,FALSE)</f>
        <v>2.4986235357007808E-3</v>
      </c>
      <c r="AH78" s="5">
        <f t="shared" ref="AH78:AH141" si="247">_xlfn.POISSON.DIST(0,K78,FALSE) * _xlfn.POISSON.DIST(4,L78,FALSE)</f>
        <v>5.3572258239187633E-3</v>
      </c>
      <c r="AI78" s="5">
        <f t="shared" ref="AI78:AI141" si="248">_xlfn.POISSON.DIST(1,K78,FALSE) * _xlfn.POISSON.DIST(4,L78,FALSE)</f>
        <v>7.0905768439623908E-3</v>
      </c>
      <c r="AJ78" s="5">
        <f t="shared" ref="AJ78:AJ141" si="249">_xlfn.POISSON.DIST(2,K78,FALSE) * _xlfn.POISSON.DIST(4,L78,FALSE)</f>
        <v>4.6923801266379158E-3</v>
      </c>
      <c r="AK78" s="5">
        <f t="shared" ref="AK78:AK141" si="250">_xlfn.POISSON.DIST(3,K78,FALSE) * _xlfn.POISSON.DIST(4,L78,FALSE)</f>
        <v>2.0702059214091624E-3</v>
      </c>
      <c r="AL78" s="5">
        <f t="shared" ref="AL78:AL141" si="251">_xlfn.POISSON.DIST(5,K78,FALSE) * _xlfn.POISSON.DIST(5,L78,FALSE)</f>
        <v>3.9769589629684404E-5</v>
      </c>
      <c r="AM78" s="5">
        <f t="shared" ref="AM78:AM141" si="252">_xlfn.POISSON.DIST(5,K78,FALSE) * _xlfn.POISSON.DIST(0,L78,FALSE)</f>
        <v>3.0092667307669071E-3</v>
      </c>
      <c r="AN78" s="5">
        <f t="shared" ref="AN78:AN141" si="253">_xlfn.POISSON.DIST(5,K78,FALSE) * _xlfn.POISSON.DIST(1,L78,FALSE)</f>
        <v>3.3000081933702366E-3</v>
      </c>
      <c r="AO78" s="5">
        <f t="shared" ref="AO78:AO141" si="254">_xlfn.POISSON.DIST(5,K78,FALSE) * _xlfn.POISSON.DIST(2,L78,FALSE)</f>
        <v>1.8094198771033136E-3</v>
      </c>
      <c r="AP78" s="5">
        <f t="shared" ref="AP78:AP141" si="255">_xlfn.POISSON.DIST(5,K78,FALSE) * _xlfn.POISSON.DIST(3,L78,FALSE)</f>
        <v>6.6141255815345813E-4</v>
      </c>
      <c r="AQ78" s="5">
        <f t="shared" ref="AQ78:AQ141" si="256">_xlfn.POISSON.DIST(5,K78,FALSE) * _xlfn.POISSON.DIST(4,L78,FALSE)</f>
        <v>1.8132879671222516E-4</v>
      </c>
      <c r="AR78" s="5">
        <f t="shared" ref="AR78:AR141" si="257">_xlfn.POISSON.DIST(0,K78,FALSE) * _xlfn.POISSON.DIST(5,L78,FALSE)</f>
        <v>1.174963251473631E-3</v>
      </c>
      <c r="AS78" s="5">
        <f t="shared" ref="AS78:AS141" si="258">_xlfn.POISSON.DIST(1,K78,FALSE) * _xlfn.POISSON.DIST(5,L78,FALSE)</f>
        <v>1.5551271305773542E-3</v>
      </c>
      <c r="AT78" s="5">
        <f t="shared" ref="AT78:AT141" si="259">_xlfn.POISSON.DIST(2,K78,FALSE) * _xlfn.POISSON.DIST(5,L78,FALSE)</f>
        <v>1.0291472474669267E-3</v>
      </c>
      <c r="AU78" s="5">
        <f t="shared" ref="AU78:AU141" si="260">_xlfn.POISSON.DIST(3,K78,FALSE) * _xlfn.POISSON.DIST(5,L78,FALSE)</f>
        <v>4.5404393254783182E-4</v>
      </c>
      <c r="AV78" s="5">
        <f t="shared" ref="AV78:AV141" si="261">_xlfn.POISSON.DIST(4,K78,FALSE) * _xlfn.POISSON.DIST(5,L78,FALSE)</f>
        <v>1.502378983116252E-4</v>
      </c>
      <c r="AW78" s="5">
        <f t="shared" ref="AW78:AW141" si="262">_xlfn.POISSON.DIST(6,K78,FALSE) * _xlfn.POISSON.DIST(6,L78,FALSE)</f>
        <v>1.6034098886518681E-6</v>
      </c>
      <c r="AX78" s="5">
        <f t="shared" ref="AX78:AX141" si="263">_xlfn.POISSON.DIST(6,K78,FALSE) * _xlfn.POISSON.DIST(0,L78,FALSE)</f>
        <v>6.6382109260155922E-4</v>
      </c>
      <c r="AY78" s="5">
        <f t="shared" ref="AY78:AY141" si="264">_xlfn.POISSON.DIST(6,K78,FALSE) * _xlfn.POISSON.DIST(1,L78,FALSE)</f>
        <v>7.2795642277906456E-4</v>
      </c>
      <c r="AZ78" s="5">
        <f t="shared" ref="AZ78:AZ141" si="265">_xlfn.POISSON.DIST(6,K78,FALSE) * _xlfn.POISSON.DIST(2,L78,FALSE)</f>
        <v>3.9914410627455219E-4</v>
      </c>
      <c r="BA78" s="5">
        <f t="shared" ref="BA78:BA141" si="266">_xlfn.POISSON.DIST(6,K78,FALSE) * _xlfn.POISSON.DIST(3,L78,FALSE)</f>
        <v>1.4590252253974417E-4</v>
      </c>
      <c r="BB78" s="5">
        <f t="shared" ref="BB78:BB141" si="267">_xlfn.POISSON.DIST(6,K78,FALSE) * _xlfn.POISSON.DIST(4,L78,FALSE)</f>
        <v>3.9999737717819132E-5</v>
      </c>
      <c r="BC78" s="5">
        <f t="shared" ref="BC78:BC141" si="268">_xlfn.POISSON.DIST(6,K78,FALSE) * _xlfn.POISSON.DIST(5,L78,FALSE)</f>
        <v>8.772865552388162E-6</v>
      </c>
      <c r="BD78" s="5">
        <f t="shared" ref="BD78:BD141" si="269">_xlfn.POISSON.DIST(0,K78,FALSE) * _xlfn.POISSON.DIST(6,L78,FALSE)</f>
        <v>2.1474712965394995E-4</v>
      </c>
      <c r="BE78" s="5">
        <f t="shared" ref="BE78:BE141" si="270">_xlfn.POISSON.DIST(1,K78,FALSE) * _xlfn.POISSON.DIST(6,L78,FALSE)</f>
        <v>2.8422938940398431E-4</v>
      </c>
      <c r="BF78" s="5">
        <f t="shared" ref="BF78:BF141" si="271">_xlfn.POISSON.DIST(2,K78,FALSE) * _xlfn.POISSON.DIST(6,L78,FALSE)</f>
        <v>1.8809645076780151E-4</v>
      </c>
      <c r="BG78" s="5">
        <f t="shared" ref="BG78:BG141" si="272">_xlfn.POISSON.DIST(3,K78,FALSE) * _xlfn.POISSON.DIST(6,L78,FALSE)</f>
        <v>8.2985260287203784E-5</v>
      </c>
      <c r="BH78" s="5">
        <f t="shared" ref="BH78:BH141" si="273">_xlfn.POISSON.DIST(4,K78,FALSE) * _xlfn.POISSON.DIST(6,L78,FALSE)</f>
        <v>2.7458865106801673E-5</v>
      </c>
      <c r="BI78" s="5">
        <f t="shared" ref="BI78:BI141" si="274">_xlfn.POISSON.DIST(5,K78,FALSE) * _xlfn.POISSON.DIST(6,L78,FALSE)</f>
        <v>7.2686573046254005E-6</v>
      </c>
      <c r="BJ78" s="8">
        <f t="shared" ref="BJ78:BJ141" si="275">SUM(N78,Q78,T78,W78,X78,Y78,AD78,AE78,AF78,AG78,AM78,AN78,AO78,AP78,AQ78,AX78,AY78,AZ78,BA78,BB78,BC78)</f>
        <v>0.41774816914432</v>
      </c>
      <c r="BK78" s="8">
        <f t="shared" ref="BK78:BK141" si="276">SUM(M78,P78,S78,V78,AC78,AL78,AY78)</f>
        <v>0.27377588371694783</v>
      </c>
      <c r="BL78" s="8">
        <f t="shared" ref="BL78:BL141" si="277">SUM(O78,R78,U78,AA78,AB78,AH78,AI78,AJ78,AK78,AR78,AS78,AT78,AU78,AV78,BD78,BE78,BF78,BG78,BH78,BI78)</f>
        <v>0.28906685857207653</v>
      </c>
      <c r="BM78" s="8">
        <f t="shared" ref="BM78:BM141" si="278">SUM(S78:BI78)</f>
        <v>0.43495735734190827</v>
      </c>
      <c r="BN78" s="8">
        <f t="shared" ref="BN78:BN141" si="279">SUM(M78:R78)</f>
        <v>0.56444814824772183</v>
      </c>
    </row>
    <row r="79" spans="1:66" x14ac:dyDescent="0.25">
      <c r="A79" t="s">
        <v>72</v>
      </c>
      <c r="B79" t="s">
        <v>77</v>
      </c>
      <c r="C79" t="s">
        <v>63</v>
      </c>
      <c r="D79" s="11">
        <v>44355</v>
      </c>
      <c r="E79">
        <f>VLOOKUP(A79,home!$A$2:$E$405,3,FALSE)</f>
        <v>1.3</v>
      </c>
      <c r="F79">
        <f>VLOOKUP(B79,home!$B$2:$E$405,3,FALSE)</f>
        <v>1.54</v>
      </c>
      <c r="G79">
        <f>VLOOKUP(C79,away!$B$2:$E$405,4,FALSE)</f>
        <v>0.77</v>
      </c>
      <c r="H79">
        <f>VLOOKUP(A79,away!$A$2:$E$405,3,FALSE)</f>
        <v>1.3</v>
      </c>
      <c r="I79">
        <f>VLOOKUP(C79,away!$B$2:$E$405,3,FALSE)</f>
        <v>1.28</v>
      </c>
      <c r="J79">
        <f>VLOOKUP(B79,home!$B$2:$E$405,4,FALSE)</f>
        <v>1.54</v>
      </c>
      <c r="K79" s="3">
        <f t="shared" si="224"/>
        <v>1.5415400000000001</v>
      </c>
      <c r="L79" s="3">
        <f t="shared" si="225"/>
        <v>2.5625600000000004</v>
      </c>
      <c r="M79" s="5">
        <f t="shared" si="226"/>
        <v>1.6504866535778175E-2</v>
      </c>
      <c r="N79" s="5">
        <f t="shared" si="227"/>
        <v>2.5442911959563493E-2</v>
      </c>
      <c r="O79" s="5">
        <f t="shared" si="228"/>
        <v>4.229471078992373E-2</v>
      </c>
      <c r="P79" s="5">
        <f t="shared" si="229"/>
        <v>6.5198988471099034E-2</v>
      </c>
      <c r="Q79" s="5">
        <f t="shared" si="230"/>
        <v>1.9610633251072759E-2</v>
      </c>
      <c r="R79" s="5">
        <f t="shared" si="231"/>
        <v>5.4191367040913492E-2</v>
      </c>
      <c r="S79" s="5">
        <f t="shared" si="232"/>
        <v>6.4388707543312509E-2</v>
      </c>
      <c r="T79" s="5">
        <f t="shared" si="233"/>
        <v>5.0253424343869015E-2</v>
      </c>
      <c r="U79" s="5">
        <f t="shared" si="234"/>
        <v>8.3538159948249799E-2</v>
      </c>
      <c r="V79" s="5">
        <f t="shared" si="235"/>
        <v>2.8261554060670383E-2</v>
      </c>
      <c r="W79" s="5">
        <f t="shared" si="236"/>
        <v>1.0076858527286235E-2</v>
      </c>
      <c r="X79" s="5">
        <f t="shared" si="237"/>
        <v>2.5822554587682615E-2</v>
      </c>
      <c r="Y79" s="5">
        <f t="shared" si="238"/>
        <v>3.3085922742105991E-2</v>
      </c>
      <c r="Z79" s="5">
        <f t="shared" si="239"/>
        <v>4.628954317478777E-2</v>
      </c>
      <c r="AA79" s="5">
        <f t="shared" si="240"/>
        <v>7.1357182385662341E-2</v>
      </c>
      <c r="AB79" s="5">
        <f t="shared" si="241"/>
        <v>5.4999975467396982E-2</v>
      </c>
      <c r="AC79" s="5">
        <f t="shared" si="242"/>
        <v>6.9775811780371996E-3</v>
      </c>
      <c r="AD79" s="5">
        <f t="shared" si="243"/>
        <v>3.8834701235382044E-3</v>
      </c>
      <c r="AE79" s="5">
        <f t="shared" si="244"/>
        <v>9.9516251997740623E-3</v>
      </c>
      <c r="AF79" s="5">
        <f t="shared" si="245"/>
        <v>1.2750818335966514E-2</v>
      </c>
      <c r="AG79" s="5">
        <f t="shared" si="246"/>
        <v>1.0891579011671452E-2</v>
      </c>
      <c r="AH79" s="5">
        <f t="shared" si="247"/>
        <v>2.9654932939496038E-2</v>
      </c>
      <c r="AI79" s="5">
        <f t="shared" si="248"/>
        <v>4.5714265323550732E-2</v>
      </c>
      <c r="AJ79" s="5">
        <f t="shared" si="249"/>
        <v>3.5235184283433203E-2</v>
      </c>
      <c r="AK79" s="5">
        <f t="shared" si="250"/>
        <v>1.8105481993427874E-2</v>
      </c>
      <c r="AL79" s="5">
        <f t="shared" si="251"/>
        <v>1.1025384150712993E-3</v>
      </c>
      <c r="AM79" s="5">
        <f t="shared" si="252"/>
        <v>1.1973049068478164E-3</v>
      </c>
      <c r="AN79" s="5">
        <f t="shared" si="253"/>
        <v>3.0681656620919406E-3</v>
      </c>
      <c r="AO79" s="5">
        <f t="shared" si="254"/>
        <v>3.9311792995251633E-3</v>
      </c>
      <c r="AP79" s="5">
        <f t="shared" si="255"/>
        <v>3.357960941930401E-3</v>
      </c>
      <c r="AQ79" s="5">
        <f t="shared" si="256"/>
        <v>2.1512440978382922E-3</v>
      </c>
      <c r="AR79" s="5">
        <f t="shared" si="257"/>
        <v>1.5198508990686999E-2</v>
      </c>
      <c r="AS79" s="5">
        <f t="shared" si="258"/>
        <v>2.3429109549503637E-2</v>
      </c>
      <c r="AT79" s="5">
        <f t="shared" si="259"/>
        <v>1.8058454767470925E-2</v>
      </c>
      <c r="AU79" s="5">
        <f t="shared" si="260"/>
        <v>9.2792767874157103E-3</v>
      </c>
      <c r="AV79" s="5">
        <f t="shared" si="261"/>
        <v>3.5760940847182022E-3</v>
      </c>
      <c r="AW79" s="5">
        <f t="shared" si="262"/>
        <v>1.2098180803110253E-4</v>
      </c>
      <c r="AX79" s="5">
        <f t="shared" si="263"/>
        <v>3.0761556768369689E-4</v>
      </c>
      <c r="AY79" s="5">
        <f t="shared" si="264"/>
        <v>7.8828334912353442E-4</v>
      </c>
      <c r="AZ79" s="5">
        <f t="shared" si="265"/>
        <v>1.0100116895650024E-3</v>
      </c>
      <c r="BA79" s="5">
        <f t="shared" si="266"/>
        <v>8.6273851840389776E-4</v>
      </c>
      <c r="BB79" s="5">
        <f t="shared" si="267"/>
        <v>5.5270480443027315E-4</v>
      </c>
      <c r="BC79" s="5">
        <f t="shared" si="268"/>
        <v>2.8326784472816824E-4</v>
      </c>
      <c r="BD79" s="5">
        <f t="shared" si="269"/>
        <v>6.4911818665291492E-3</v>
      </c>
      <c r="BE79" s="5">
        <f t="shared" si="270"/>
        <v>1.0006416494529347E-2</v>
      </c>
      <c r="BF79" s="5">
        <f t="shared" si="271"/>
        <v>7.7126456414883865E-3</v>
      </c>
      <c r="BG79" s="5">
        <f t="shared" si="272"/>
        <v>3.9631172540600026E-3</v>
      </c>
      <c r="BH79" s="5">
        <f t="shared" si="273"/>
        <v>1.5273259429559136E-3</v>
      </c>
      <c r="BI79" s="5">
        <f t="shared" si="274"/>
        <v>4.7088680682085167E-4</v>
      </c>
      <c r="BJ79" s="8">
        <f t="shared" si="275"/>
        <v>0.21928027476469852</v>
      </c>
      <c r="BK79" s="8">
        <f t="shared" si="276"/>
        <v>0.18322251955309213</v>
      </c>
      <c r="BL79" s="8">
        <f t="shared" si="277"/>
        <v>0.5348042783582333</v>
      </c>
      <c r="BM79" s="8">
        <f t="shared" si="278"/>
        <v>0.75968583626136854</v>
      </c>
      <c r="BN79" s="8">
        <f t="shared" si="279"/>
        <v>0.22324347804835068</v>
      </c>
    </row>
    <row r="80" spans="1:66" x14ac:dyDescent="0.25">
      <c r="A80" t="s">
        <v>19</v>
      </c>
      <c r="B80" t="s">
        <v>21</v>
      </c>
      <c r="C80" t="s">
        <v>245</v>
      </c>
      <c r="D80" s="11">
        <v>44355</v>
      </c>
      <c r="E80">
        <f>VLOOKUP(A80,home!$A$2:$E$405,3,FALSE)</f>
        <v>1.5897435897435901</v>
      </c>
      <c r="F80">
        <f>VLOOKUP(B80,home!$B$2:$E$405,3,FALSE)</f>
        <v>0.31</v>
      </c>
      <c r="G80">
        <f>VLOOKUP(C80,away!$B$2:$E$405,4,FALSE)</f>
        <v>0.63</v>
      </c>
      <c r="H80">
        <f>VLOOKUP(A80,away!$A$2:$E$405,3,FALSE)</f>
        <v>1.4358974358974399</v>
      </c>
      <c r="I80">
        <f>VLOOKUP(C80,away!$B$2:$E$405,3,FALSE)</f>
        <v>0.31</v>
      </c>
      <c r="J80">
        <f>VLOOKUP(B80,home!$B$2:$E$405,4,FALSE)</f>
        <v>1.04</v>
      </c>
      <c r="K80" s="3">
        <f t="shared" si="224"/>
        <v>0.31047692307692315</v>
      </c>
      <c r="L80" s="3">
        <f t="shared" si="225"/>
        <v>0.46293333333333464</v>
      </c>
      <c r="M80" s="5">
        <f t="shared" si="226"/>
        <v>0.4614367643550033</v>
      </c>
      <c r="N80" s="5">
        <f t="shared" si="227"/>
        <v>0.14326546679151267</v>
      </c>
      <c r="O80" s="5">
        <f t="shared" si="228"/>
        <v>0.2136144594454101</v>
      </c>
      <c r="P80" s="5">
        <f t="shared" si="229"/>
        <v>6.6322360093351115E-2</v>
      </c>
      <c r="Q80" s="5">
        <f t="shared" si="230"/>
        <v>2.2240310656303979E-2</v>
      </c>
      <c r="R80" s="5">
        <f t="shared" si="231"/>
        <v>4.9444626879631068E-2</v>
      </c>
      <c r="S80" s="5">
        <f t="shared" si="232"/>
        <v>2.3831301427079486E-3</v>
      </c>
      <c r="T80" s="5">
        <f t="shared" si="233"/>
        <v>1.0295781146491684E-2</v>
      </c>
      <c r="U80" s="5">
        <f t="shared" si="234"/>
        <v>1.5351415616274382E-2</v>
      </c>
      <c r="V80" s="5">
        <f t="shared" si="235"/>
        <v>3.8058619339369267E-5</v>
      </c>
      <c r="W80" s="5">
        <f t="shared" si="236"/>
        <v>2.3017010736147221E-3</v>
      </c>
      <c r="X80" s="5">
        <f t="shared" si="237"/>
        <v>1.0655341503453782E-3</v>
      </c>
      <c r="Y80" s="5">
        <f t="shared" si="238"/>
        <v>2.4663563799994426E-4</v>
      </c>
      <c r="Z80" s="5">
        <f t="shared" si="239"/>
        <v>7.6298553122701998E-3</v>
      </c>
      <c r="AA80" s="5">
        <f t="shared" si="240"/>
        <v>2.3688940008757685E-3</v>
      </c>
      <c r="AB80" s="5">
        <f t="shared" si="241"/>
        <v>3.6774346024364524E-4</v>
      </c>
      <c r="AC80" s="5">
        <f t="shared" si="242"/>
        <v>3.4188561297365248E-7</v>
      </c>
      <c r="AD80" s="5">
        <f t="shared" si="243"/>
        <v>1.7865626679468733E-4</v>
      </c>
      <c r="AE80" s="5">
        <f t="shared" si="244"/>
        <v>8.270594110815415E-5</v>
      </c>
      <c r="AF80" s="5">
        <f t="shared" si="245"/>
        <v>1.9143668501834133E-5</v>
      </c>
      <c r="AG80" s="5">
        <f t="shared" si="246"/>
        <v>2.9540807572608127E-6</v>
      </c>
      <c r="AH80" s="5">
        <f t="shared" si="247"/>
        <v>8.8302858814007397E-4</v>
      </c>
      <c r="AI80" s="5">
        <f t="shared" si="248"/>
        <v>2.7415999903468983E-4</v>
      </c>
      <c r="AJ80" s="5">
        <f t="shared" si="249"/>
        <v>4.2560176465531348E-5</v>
      </c>
      <c r="AK80" s="5">
        <f t="shared" si="250"/>
        <v>4.4046508782096841E-6</v>
      </c>
      <c r="AL80" s="5">
        <f t="shared" si="251"/>
        <v>1.965570365080843E-9</v>
      </c>
      <c r="AM80" s="5">
        <f t="shared" si="252"/>
        <v>1.1093729600564882E-5</v>
      </c>
      <c r="AN80" s="5">
        <f t="shared" si="253"/>
        <v>5.1356572230881839E-6</v>
      </c>
      <c r="AO80" s="5">
        <f t="shared" si="254"/>
        <v>1.1887334585708148E-6</v>
      </c>
      <c r="AP80" s="5">
        <f t="shared" si="255"/>
        <v>1.8343478080701688E-7</v>
      </c>
      <c r="AQ80" s="5">
        <f t="shared" si="256"/>
        <v>2.1229518632065489E-8</v>
      </c>
      <c r="AR80" s="5">
        <f t="shared" si="257"/>
        <v>8.1756673547262582E-5</v>
      </c>
      <c r="AS80" s="5">
        <f t="shared" si="258"/>
        <v>2.5383560443958563E-5</v>
      </c>
      <c r="AT80" s="5">
        <f t="shared" si="259"/>
        <v>3.9405048716886753E-6</v>
      </c>
      <c r="AU80" s="5">
        <f t="shared" si="260"/>
        <v>4.0781194264384197E-7</v>
      </c>
      <c r="AV80" s="5">
        <f t="shared" si="261"/>
        <v>3.1654049286520673E-8</v>
      </c>
      <c r="AW80" s="5">
        <f t="shared" si="262"/>
        <v>7.847546066489029E-12</v>
      </c>
      <c r="AX80" s="5">
        <f t="shared" si="263"/>
        <v>5.7405783863846113E-7</v>
      </c>
      <c r="AY80" s="5">
        <f t="shared" si="264"/>
        <v>2.6575050876703232E-7</v>
      </c>
      <c r="AZ80" s="5">
        <f t="shared" si="265"/>
        <v>6.1512384429275919E-8</v>
      </c>
      <c r="BA80" s="5">
        <f t="shared" si="266"/>
        <v>9.4920443883754017E-9</v>
      </c>
      <c r="BB80" s="5">
        <f t="shared" si="267"/>
        <v>1.09854593721465E-9</v>
      </c>
      <c r="BC80" s="5">
        <f t="shared" si="268"/>
        <v>1.0171070650691406E-10</v>
      </c>
      <c r="BD80" s="5">
        <f t="shared" si="269"/>
        <v>6.3079815679132491E-6</v>
      </c>
      <c r="BE80" s="5">
        <f t="shared" si="270"/>
        <v>1.958482708031651E-6</v>
      </c>
      <c r="BF80" s="5">
        <f t="shared" si="271"/>
        <v>3.0403184254451345E-7</v>
      </c>
      <c r="BG80" s="5">
        <f t="shared" si="272"/>
        <v>3.1464956996876044E-8</v>
      </c>
      <c r="BH80" s="5">
        <f t="shared" si="273"/>
        <v>2.4422857582844439E-9</v>
      </c>
      <c r="BI80" s="5">
        <f t="shared" si="274"/>
        <v>1.5165467350134889E-10</v>
      </c>
      <c r="BJ80" s="8">
        <f t="shared" si="275"/>
        <v>0.17971742421104486</v>
      </c>
      <c r="BK80" s="8">
        <f t="shared" si="276"/>
        <v>0.53018092281209384</v>
      </c>
      <c r="BL80" s="8">
        <f t="shared" si="277"/>
        <v>0.2824714175768242</v>
      </c>
      <c r="BM80" s="8">
        <f t="shared" si="278"/>
        <v>4.3675365948359655E-2</v>
      </c>
      <c r="BN80" s="8">
        <f t="shared" si="279"/>
        <v>0.95632398822121223</v>
      </c>
    </row>
    <row r="81" spans="1:66" x14ac:dyDescent="0.25">
      <c r="A81" t="s">
        <v>28</v>
      </c>
      <c r="B81" t="s">
        <v>29</v>
      </c>
      <c r="C81" t="s">
        <v>462</v>
      </c>
      <c r="D81" s="11">
        <v>44355</v>
      </c>
      <c r="E81">
        <f>VLOOKUP(A81,home!$A$2:$E$405,3,FALSE)</f>
        <v>1.4166666666666701</v>
      </c>
      <c r="F81">
        <f>VLOOKUP(B81,home!$B$2:$E$405,3,FALSE)</f>
        <v>1.76</v>
      </c>
      <c r="G81">
        <f>VLOOKUP(C81,away!$B$2:$E$405,4,FALSE)</f>
        <v>2.4700000000000002</v>
      </c>
      <c r="H81">
        <f>VLOOKUP(A81,away!$A$2:$E$405,3,FALSE)</f>
        <v>1</v>
      </c>
      <c r="I81">
        <f>VLOOKUP(C81,away!$B$2:$E$405,3,FALSE)</f>
        <v>0</v>
      </c>
      <c r="J81">
        <f>VLOOKUP(B81,home!$B$2:$E$405,4,FALSE)</f>
        <v>0</v>
      </c>
      <c r="K81" s="3">
        <f t="shared" si="224"/>
        <v>6.1585333333333487</v>
      </c>
      <c r="L81" s="3">
        <f t="shared" si="225"/>
        <v>0</v>
      </c>
      <c r="M81" s="5">
        <f t="shared" si="226"/>
        <v>2.1153535161547183E-3</v>
      </c>
      <c r="N81" s="5">
        <f t="shared" si="227"/>
        <v>1.3027475141022737E-2</v>
      </c>
      <c r="O81" s="5">
        <f t="shared" si="228"/>
        <v>0</v>
      </c>
      <c r="P81" s="5">
        <f t="shared" si="229"/>
        <v>0</v>
      </c>
      <c r="Q81" s="5">
        <f t="shared" si="230"/>
        <v>4.0115069952580053E-2</v>
      </c>
      <c r="R81" s="5">
        <f t="shared" si="231"/>
        <v>0</v>
      </c>
      <c r="S81" s="5">
        <f t="shared" si="232"/>
        <v>0</v>
      </c>
      <c r="T81" s="5">
        <f t="shared" si="233"/>
        <v>0</v>
      </c>
      <c r="U81" s="5">
        <f t="shared" si="234"/>
        <v>0</v>
      </c>
      <c r="V81" s="5">
        <f t="shared" si="235"/>
        <v>0</v>
      </c>
      <c r="W81" s="5">
        <f t="shared" si="236"/>
        <v>8.2349998490654414E-2</v>
      </c>
      <c r="X81" s="5">
        <f t="shared" si="237"/>
        <v>0</v>
      </c>
      <c r="Y81" s="5">
        <f t="shared" si="238"/>
        <v>0</v>
      </c>
      <c r="Z81" s="5">
        <f t="shared" si="239"/>
        <v>0</v>
      </c>
      <c r="AA81" s="5">
        <f t="shared" si="240"/>
        <v>0</v>
      </c>
      <c r="AB81" s="5">
        <f t="shared" si="241"/>
        <v>0</v>
      </c>
      <c r="AC81" s="5">
        <f t="shared" si="242"/>
        <v>0</v>
      </c>
      <c r="AD81" s="5">
        <f t="shared" si="243"/>
        <v>0.1267888026761616</v>
      </c>
      <c r="AE81" s="5">
        <f t="shared" si="244"/>
        <v>0</v>
      </c>
      <c r="AF81" s="5">
        <f t="shared" si="245"/>
        <v>0</v>
      </c>
      <c r="AG81" s="5">
        <f t="shared" si="246"/>
        <v>0</v>
      </c>
      <c r="AH81" s="5">
        <f t="shared" si="247"/>
        <v>0</v>
      </c>
      <c r="AI81" s="5">
        <f t="shared" si="248"/>
        <v>0</v>
      </c>
      <c r="AJ81" s="5">
        <f t="shared" si="249"/>
        <v>0</v>
      </c>
      <c r="AK81" s="5">
        <f t="shared" si="250"/>
        <v>0</v>
      </c>
      <c r="AL81" s="5">
        <f t="shared" si="251"/>
        <v>0</v>
      </c>
      <c r="AM81" s="5">
        <f t="shared" si="252"/>
        <v>0.15616661351491309</v>
      </c>
      <c r="AN81" s="5">
        <f t="shared" si="253"/>
        <v>0</v>
      </c>
      <c r="AO81" s="5">
        <f t="shared" si="254"/>
        <v>0</v>
      </c>
      <c r="AP81" s="5">
        <f t="shared" si="255"/>
        <v>0</v>
      </c>
      <c r="AQ81" s="5">
        <f t="shared" si="256"/>
        <v>0</v>
      </c>
      <c r="AR81" s="5">
        <f t="shared" si="257"/>
        <v>0</v>
      </c>
      <c r="AS81" s="5">
        <f t="shared" si="258"/>
        <v>0</v>
      </c>
      <c r="AT81" s="5">
        <f t="shared" si="259"/>
        <v>0</v>
      </c>
      <c r="AU81" s="5">
        <f t="shared" si="260"/>
        <v>0</v>
      </c>
      <c r="AV81" s="5">
        <f t="shared" si="261"/>
        <v>0</v>
      </c>
      <c r="AW81" s="5">
        <f t="shared" si="262"/>
        <v>0</v>
      </c>
      <c r="AX81" s="5">
        <f t="shared" si="263"/>
        <v>0.16029288248089643</v>
      </c>
      <c r="AY81" s="5">
        <f t="shared" si="264"/>
        <v>0</v>
      </c>
      <c r="AZ81" s="5">
        <f t="shared" si="265"/>
        <v>0</v>
      </c>
      <c r="BA81" s="5">
        <f t="shared" si="266"/>
        <v>0</v>
      </c>
      <c r="BB81" s="5">
        <f t="shared" si="267"/>
        <v>0</v>
      </c>
      <c r="BC81" s="5">
        <f t="shared" si="268"/>
        <v>0</v>
      </c>
      <c r="BD81" s="5">
        <f t="shared" si="269"/>
        <v>0</v>
      </c>
      <c r="BE81" s="5">
        <f t="shared" si="270"/>
        <v>0</v>
      </c>
      <c r="BF81" s="5">
        <f t="shared" si="271"/>
        <v>0</v>
      </c>
      <c r="BG81" s="5">
        <f t="shared" si="272"/>
        <v>0</v>
      </c>
      <c r="BH81" s="5">
        <f t="shared" si="273"/>
        <v>0</v>
      </c>
      <c r="BI81" s="5">
        <f t="shared" si="274"/>
        <v>0</v>
      </c>
      <c r="BJ81" s="8">
        <f t="shared" si="275"/>
        <v>0.57874084225622835</v>
      </c>
      <c r="BK81" s="8">
        <f t="shared" si="276"/>
        <v>2.1153535161547183E-3</v>
      </c>
      <c r="BL81" s="8">
        <f t="shared" si="277"/>
        <v>0</v>
      </c>
      <c r="BM81" s="8">
        <f t="shared" si="278"/>
        <v>0.52559829716262552</v>
      </c>
      <c r="BN81" s="8">
        <f t="shared" si="279"/>
        <v>5.5257898609757508E-2</v>
      </c>
    </row>
    <row r="82" spans="1:66" x14ac:dyDescent="0.25">
      <c r="A82" t="s">
        <v>10</v>
      </c>
      <c r="B82" t="s">
        <v>223</v>
      </c>
      <c r="C82" t="s">
        <v>453</v>
      </c>
      <c r="D82" s="11">
        <v>44385</v>
      </c>
      <c r="E82">
        <f>VLOOKUP(A82,home!$A$2:$E$405,3,FALSE)</f>
        <v>1.5192307692307701</v>
      </c>
      <c r="F82">
        <f>VLOOKUP(B82,home!$B$2:$E$405,3,FALSE)</f>
        <v>0</v>
      </c>
      <c r="G82">
        <f>VLOOKUP(C82,away!$B$2:$E$405,4,FALSE)</f>
        <v>0.88</v>
      </c>
      <c r="H82">
        <f>VLOOKUP(A82,away!$A$2:$E$405,3,FALSE)</f>
        <v>1.5384615384615401</v>
      </c>
      <c r="I82">
        <f>VLOOKUP(C82,away!$B$2:$E$405,3,FALSE)</f>
        <v>1.54</v>
      </c>
      <c r="J82">
        <f>VLOOKUP(B82,home!$B$2:$E$405,4,FALSE)</f>
        <v>1.08</v>
      </c>
      <c r="K82" s="3">
        <f t="shared" si="224"/>
        <v>0</v>
      </c>
      <c r="L82" s="3">
        <f t="shared" si="225"/>
        <v>2.5587692307692338</v>
      </c>
      <c r="M82" s="5">
        <f t="shared" si="226"/>
        <v>7.7399943313593733E-2</v>
      </c>
      <c r="N82" s="5">
        <f t="shared" si="227"/>
        <v>0</v>
      </c>
      <c r="O82" s="5">
        <f t="shared" si="228"/>
        <v>0.19804859341410652</v>
      </c>
      <c r="P82" s="5">
        <f t="shared" si="229"/>
        <v>0</v>
      </c>
      <c r="Q82" s="5">
        <f t="shared" si="230"/>
        <v>0</v>
      </c>
      <c r="R82" s="5">
        <f t="shared" si="231"/>
        <v>0.25338032351257112</v>
      </c>
      <c r="S82" s="5">
        <f t="shared" si="232"/>
        <v>0</v>
      </c>
      <c r="T82" s="5">
        <f t="shared" si="233"/>
        <v>0</v>
      </c>
      <c r="U82" s="5">
        <f t="shared" si="234"/>
        <v>0</v>
      </c>
      <c r="V82" s="5">
        <f t="shared" si="235"/>
        <v>0</v>
      </c>
      <c r="W82" s="5">
        <f t="shared" si="236"/>
        <v>0</v>
      </c>
      <c r="X82" s="5">
        <f t="shared" si="237"/>
        <v>0</v>
      </c>
      <c r="Y82" s="5">
        <f t="shared" si="238"/>
        <v>0</v>
      </c>
      <c r="Z82" s="5">
        <f t="shared" si="239"/>
        <v>0.21611392516210703</v>
      </c>
      <c r="AA82" s="5">
        <f t="shared" si="240"/>
        <v>0</v>
      </c>
      <c r="AB82" s="5">
        <f t="shared" si="241"/>
        <v>0</v>
      </c>
      <c r="AC82" s="5">
        <f t="shared" si="242"/>
        <v>0</v>
      </c>
      <c r="AD82" s="5">
        <f t="shared" si="243"/>
        <v>0</v>
      </c>
      <c r="AE82" s="5">
        <f t="shared" si="244"/>
        <v>0</v>
      </c>
      <c r="AF82" s="5">
        <f t="shared" si="245"/>
        <v>0</v>
      </c>
      <c r="AG82" s="5">
        <f t="shared" si="246"/>
        <v>0</v>
      </c>
      <c r="AH82" s="5">
        <f t="shared" si="247"/>
        <v>0.13824641551139114</v>
      </c>
      <c r="AI82" s="5">
        <f t="shared" si="248"/>
        <v>0</v>
      </c>
      <c r="AJ82" s="5">
        <f t="shared" si="249"/>
        <v>0</v>
      </c>
      <c r="AK82" s="5">
        <f t="shared" si="250"/>
        <v>0</v>
      </c>
      <c r="AL82" s="5">
        <f t="shared" si="251"/>
        <v>0</v>
      </c>
      <c r="AM82" s="5">
        <f t="shared" si="252"/>
        <v>0</v>
      </c>
      <c r="AN82" s="5">
        <f t="shared" si="253"/>
        <v>0</v>
      </c>
      <c r="AO82" s="5">
        <f t="shared" si="254"/>
        <v>0</v>
      </c>
      <c r="AP82" s="5">
        <f t="shared" si="255"/>
        <v>0</v>
      </c>
      <c r="AQ82" s="5">
        <f t="shared" si="256"/>
        <v>0</v>
      </c>
      <c r="AR82" s="5">
        <f t="shared" si="257"/>
        <v>7.0748134854937181E-2</v>
      </c>
      <c r="AS82" s="5">
        <f t="shared" si="258"/>
        <v>0</v>
      </c>
      <c r="AT82" s="5">
        <f t="shared" si="259"/>
        <v>0</v>
      </c>
      <c r="AU82" s="5">
        <f t="shared" si="260"/>
        <v>0</v>
      </c>
      <c r="AV82" s="5">
        <f t="shared" si="261"/>
        <v>0</v>
      </c>
      <c r="AW82" s="5">
        <f t="shared" si="262"/>
        <v>0</v>
      </c>
      <c r="AX82" s="5">
        <f t="shared" si="263"/>
        <v>0</v>
      </c>
      <c r="AY82" s="5">
        <f t="shared" si="264"/>
        <v>0</v>
      </c>
      <c r="AZ82" s="5">
        <f t="shared" si="265"/>
        <v>0</v>
      </c>
      <c r="BA82" s="5">
        <f t="shared" si="266"/>
        <v>0</v>
      </c>
      <c r="BB82" s="5">
        <f t="shared" si="267"/>
        <v>0</v>
      </c>
      <c r="BC82" s="5">
        <f t="shared" si="268"/>
        <v>0</v>
      </c>
      <c r="BD82" s="5">
        <f t="shared" si="269"/>
        <v>3.0171358433520961E-2</v>
      </c>
      <c r="BE82" s="5">
        <f t="shared" si="270"/>
        <v>0</v>
      </c>
      <c r="BF82" s="5">
        <f t="shared" si="271"/>
        <v>0</v>
      </c>
      <c r="BG82" s="5">
        <f t="shared" si="272"/>
        <v>0</v>
      </c>
      <c r="BH82" s="5">
        <f t="shared" si="273"/>
        <v>0</v>
      </c>
      <c r="BI82" s="5">
        <f t="shared" si="274"/>
        <v>0</v>
      </c>
      <c r="BJ82" s="8">
        <f t="shared" si="275"/>
        <v>0</v>
      </c>
      <c r="BK82" s="8">
        <f t="shared" si="276"/>
        <v>7.7399943313593733E-2</v>
      </c>
      <c r="BL82" s="8">
        <f t="shared" si="277"/>
        <v>0.69059482572652686</v>
      </c>
      <c r="BM82" s="8">
        <f t="shared" si="278"/>
        <v>0.45527983396195637</v>
      </c>
      <c r="BN82" s="8">
        <f t="shared" si="279"/>
        <v>0.52882886024027131</v>
      </c>
    </row>
    <row r="83" spans="1:66" x14ac:dyDescent="0.25">
      <c r="A83" t="s">
        <v>10</v>
      </c>
      <c r="B83" t="s">
        <v>42</v>
      </c>
      <c r="C83" t="s">
        <v>11</v>
      </c>
      <c r="D83" s="11">
        <v>44385</v>
      </c>
      <c r="E83">
        <f>VLOOKUP(A83,home!$A$2:$E$405,3,FALSE)</f>
        <v>1.5192307692307701</v>
      </c>
      <c r="F83">
        <f>VLOOKUP(B83,home!$B$2:$E$405,3,FALSE)</f>
        <v>1.54</v>
      </c>
      <c r="G83">
        <f>VLOOKUP(C83,away!$B$2:$E$405,4,FALSE)</f>
        <v>0.88</v>
      </c>
      <c r="H83">
        <f>VLOOKUP(A83,away!$A$2:$E$405,3,FALSE)</f>
        <v>1.5384615384615401</v>
      </c>
      <c r="I83">
        <f>VLOOKUP(C83,away!$B$2:$E$405,3,FALSE)</f>
        <v>1.97</v>
      </c>
      <c r="J83">
        <f>VLOOKUP(B83,home!$B$2:$E$405,4,FALSE)</f>
        <v>1.3</v>
      </c>
      <c r="K83" s="3">
        <f t="shared" si="224"/>
        <v>2.0588615384615396</v>
      </c>
      <c r="L83" s="3">
        <f t="shared" si="225"/>
        <v>3.9400000000000039</v>
      </c>
      <c r="M83" s="5">
        <f t="shared" si="226"/>
        <v>2.4815757476413683E-3</v>
      </c>
      <c r="N83" s="5">
        <f t="shared" si="227"/>
        <v>5.1092208615977526E-3</v>
      </c>
      <c r="O83" s="5">
        <f t="shared" si="228"/>
        <v>9.7774084457070004E-3</v>
      </c>
      <c r="P83" s="5">
        <f t="shared" si="229"/>
        <v>2.0130330194695165E-2</v>
      </c>
      <c r="Q83" s="5">
        <f t="shared" si="230"/>
        <v>5.2595891617244726E-3</v>
      </c>
      <c r="R83" s="5">
        <f t="shared" si="231"/>
        <v>1.9261494638042814E-2</v>
      </c>
      <c r="S83" s="5">
        <f t="shared" si="232"/>
        <v>4.0823879155473093E-2</v>
      </c>
      <c r="T83" s="5">
        <f t="shared" si="233"/>
        <v>2.0722781297194438E-2</v>
      </c>
      <c r="U83" s="5">
        <f t="shared" si="234"/>
        <v>3.9656750483549524E-2</v>
      </c>
      <c r="V83" s="5">
        <f t="shared" si="235"/>
        <v>3.6795535077486806E-2</v>
      </c>
      <c r="W83" s="5">
        <f t="shared" si="236"/>
        <v>3.6095886110612289E-3</v>
      </c>
      <c r="X83" s="5">
        <f t="shared" si="237"/>
        <v>1.4221779127581257E-2</v>
      </c>
      <c r="Y83" s="5">
        <f t="shared" si="238"/>
        <v>2.8016904881335108E-2</v>
      </c>
      <c r="Z83" s="5">
        <f t="shared" si="239"/>
        <v>2.5296762957962918E-2</v>
      </c>
      <c r="AA83" s="5">
        <f t="shared" si="240"/>
        <v>5.2082532301728421E-2</v>
      </c>
      <c r="AB83" s="5">
        <f t="shared" si="241"/>
        <v>5.3615361290854716E-2</v>
      </c>
      <c r="AC83" s="5">
        <f t="shared" si="242"/>
        <v>1.8655139569694466E-2</v>
      </c>
      <c r="AD83" s="5">
        <f t="shared" si="243"/>
        <v>1.8579107902456935E-3</v>
      </c>
      <c r="AE83" s="5">
        <f t="shared" si="244"/>
        <v>7.320168513568039E-3</v>
      </c>
      <c r="AF83" s="5">
        <f t="shared" si="245"/>
        <v>1.4420731971729054E-2</v>
      </c>
      <c r="AG83" s="5">
        <f t="shared" si="246"/>
        <v>1.8939227989537507E-2</v>
      </c>
      <c r="AH83" s="5">
        <f t="shared" si="247"/>
        <v>2.4917311513593506E-2</v>
      </c>
      <c r="AI83" s="5">
        <f t="shared" si="248"/>
        <v>5.1301294317202553E-2</v>
      </c>
      <c r="AJ83" s="5">
        <f t="shared" si="249"/>
        <v>5.2811130871491953E-2</v>
      </c>
      <c r="AK83" s="5">
        <f t="shared" si="250"/>
        <v>3.6243602051324549E-2</v>
      </c>
      <c r="AL83" s="5">
        <f t="shared" si="251"/>
        <v>6.0531558582969259E-3</v>
      </c>
      <c r="AM83" s="5">
        <f t="shared" si="252"/>
        <v>7.6503621358590848E-4</v>
      </c>
      <c r="AN83" s="5">
        <f t="shared" si="253"/>
        <v>3.0142426815284824E-3</v>
      </c>
      <c r="AO83" s="5">
        <f t="shared" si="254"/>
        <v>5.9380580826111171E-3</v>
      </c>
      <c r="AP83" s="5">
        <f t="shared" si="255"/>
        <v>7.7986496151626079E-3</v>
      </c>
      <c r="AQ83" s="5">
        <f t="shared" si="256"/>
        <v>7.6816698709351776E-3</v>
      </c>
      <c r="AR83" s="5">
        <f t="shared" si="257"/>
        <v>1.96348414727117E-2</v>
      </c>
      <c r="AS83" s="5">
        <f t="shared" si="258"/>
        <v>4.0425419921955648E-2</v>
      </c>
      <c r="AT83" s="5">
        <f t="shared" si="259"/>
        <v>4.1615171126735698E-2</v>
      </c>
      <c r="AU83" s="5">
        <f t="shared" si="260"/>
        <v>2.8559958416443768E-2</v>
      </c>
      <c r="AV83" s="5">
        <f t="shared" si="261"/>
        <v>1.4700249980919254E-2</v>
      </c>
      <c r="AW83" s="5">
        <f t="shared" si="262"/>
        <v>1.3639634040240299E-3</v>
      </c>
      <c r="AX83" s="5">
        <f t="shared" si="263"/>
        <v>2.6251727261371208E-4</v>
      </c>
      <c r="AY83" s="5">
        <f t="shared" si="264"/>
        <v>1.0343180540980266E-3</v>
      </c>
      <c r="AZ83" s="5">
        <f t="shared" si="265"/>
        <v>2.0376065665731148E-3</v>
      </c>
      <c r="BA83" s="5">
        <f t="shared" si="266"/>
        <v>2.6760566240993599E-3</v>
      </c>
      <c r="BB83" s="5">
        <f t="shared" si="267"/>
        <v>2.6359157747378728E-3</v>
      </c>
      <c r="BC83" s="5">
        <f t="shared" si="268"/>
        <v>2.0771016304934457E-3</v>
      </c>
      <c r="BD83" s="5">
        <f t="shared" si="269"/>
        <v>1.2893545900414022E-2</v>
      </c>
      <c r="BE83" s="5">
        <f t="shared" si="270"/>
        <v>2.6546025748750892E-2</v>
      </c>
      <c r="BF83" s="5">
        <f t="shared" si="271"/>
        <v>2.7327295706556457E-2</v>
      </c>
      <c r="BG83" s="5">
        <f t="shared" si="272"/>
        <v>1.8754372693464753E-2</v>
      </c>
      <c r="BH83" s="5">
        <f t="shared" si="273"/>
        <v>9.6531641541369815E-3</v>
      </c>
      <c r="BI83" s="5">
        <f t="shared" si="274"/>
        <v>3.9749056802816504E-3</v>
      </c>
      <c r="BJ83" s="8">
        <f t="shared" si="275"/>
        <v>0.15539907559201338</v>
      </c>
      <c r="BK83" s="8">
        <f t="shared" si="276"/>
        <v>0.12597393365738585</v>
      </c>
      <c r="BL83" s="8">
        <f t="shared" si="277"/>
        <v>0.58375183671586595</v>
      </c>
      <c r="BM83" s="8">
        <f t="shared" si="278"/>
        <v>0.82873163522374571</v>
      </c>
      <c r="BN83" s="8">
        <f t="shared" si="279"/>
        <v>6.2019619049408573E-2</v>
      </c>
    </row>
    <row r="84" spans="1:66" x14ac:dyDescent="0.25">
      <c r="A84" t="s">
        <v>10</v>
      </c>
      <c r="B84" t="s">
        <v>225</v>
      </c>
      <c r="C84" t="s">
        <v>40</v>
      </c>
      <c r="D84" s="11">
        <v>44385</v>
      </c>
      <c r="E84">
        <f>VLOOKUP(A84,home!$A$2:$E$405,3,FALSE)</f>
        <v>1.5192307692307701</v>
      </c>
      <c r="F84">
        <f>VLOOKUP(B84,home!$B$2:$E$405,3,FALSE)</f>
        <v>0.66</v>
      </c>
      <c r="G84">
        <f>VLOOKUP(C84,away!$B$2:$E$405,4,FALSE)</f>
        <v>0.44</v>
      </c>
      <c r="H84">
        <f>VLOOKUP(A84,away!$A$2:$E$405,3,FALSE)</f>
        <v>1.5384615384615401</v>
      </c>
      <c r="I84">
        <f>VLOOKUP(C84,away!$B$2:$E$405,3,FALSE)</f>
        <v>1.32</v>
      </c>
      <c r="J84">
        <f>VLOOKUP(B84,home!$B$2:$E$405,4,FALSE)</f>
        <v>1.3</v>
      </c>
      <c r="K84" s="3">
        <f t="shared" si="224"/>
        <v>0.44118461538461562</v>
      </c>
      <c r="L84" s="3">
        <f t="shared" si="225"/>
        <v>2.6400000000000028</v>
      </c>
      <c r="M84" s="5">
        <f t="shared" si="226"/>
        <v>4.5904844841447384E-2</v>
      </c>
      <c r="N84" s="5">
        <f t="shared" si="227"/>
        <v>2.0252511315664419E-2</v>
      </c>
      <c r="O84" s="5">
        <f t="shared" si="228"/>
        <v>0.1211887903814212</v>
      </c>
      <c r="P84" s="5">
        <f t="shared" si="229"/>
        <v>5.346662987335412E-2</v>
      </c>
      <c r="Q84" s="5">
        <f t="shared" si="230"/>
        <v>4.4675482076869909E-3</v>
      </c>
      <c r="R84" s="5">
        <f t="shared" si="231"/>
        <v>0.15996920330347622</v>
      </c>
      <c r="S84" s="5">
        <f t="shared" si="232"/>
        <v>1.5568511994147662E-2</v>
      </c>
      <c r="T84" s="5">
        <f t="shared" si="233"/>
        <v>1.1794327268293667E-2</v>
      </c>
      <c r="U84" s="5">
        <f t="shared" si="234"/>
        <v>7.0575951432827536E-2</v>
      </c>
      <c r="V84" s="5">
        <f t="shared" si="235"/>
        <v>2.0147858063663203E-3</v>
      </c>
      <c r="W84" s="5">
        <f t="shared" si="236"/>
        <v>6.5700451257353807E-4</v>
      </c>
      <c r="X84" s="5">
        <f t="shared" si="237"/>
        <v>1.7344919131941422E-3</v>
      </c>
      <c r="Y84" s="5">
        <f t="shared" si="238"/>
        <v>2.289529325416271E-3</v>
      </c>
      <c r="Z84" s="5">
        <f t="shared" si="239"/>
        <v>0.14077289890705921</v>
      </c>
      <c r="AA84" s="5">
        <f t="shared" si="240"/>
        <v>6.2106837260888295E-2</v>
      </c>
      <c r="AB84" s="5">
        <f t="shared" si="241"/>
        <v>1.3700290554849956E-2</v>
      </c>
      <c r="AC84" s="5">
        <f t="shared" si="242"/>
        <v>1.4666726267557789E-4</v>
      </c>
      <c r="AD84" s="5">
        <f t="shared" si="243"/>
        <v>7.2465070796428309E-5</v>
      </c>
      <c r="AE84" s="5">
        <f t="shared" si="244"/>
        <v>1.913077869025709E-4</v>
      </c>
      <c r="AF84" s="5">
        <f t="shared" si="245"/>
        <v>2.5252627871139396E-4</v>
      </c>
      <c r="AG84" s="5">
        <f t="shared" si="246"/>
        <v>2.222231252660269E-4</v>
      </c>
      <c r="AH84" s="5">
        <f t="shared" si="247"/>
        <v>9.2910113278659168E-2</v>
      </c>
      <c r="AI84" s="5">
        <f t="shared" si="248"/>
        <v>4.0990512592186314E-2</v>
      </c>
      <c r="AJ84" s="5">
        <f t="shared" si="249"/>
        <v>9.0421917662009792E-3</v>
      </c>
      <c r="AK84" s="5">
        <f t="shared" si="250"/>
        <v>1.3297586322017726E-3</v>
      </c>
      <c r="AL84" s="5">
        <f t="shared" si="251"/>
        <v>6.8330950905929523E-6</v>
      </c>
      <c r="AM84" s="5">
        <f t="shared" si="252"/>
        <v>6.394094877628237E-6</v>
      </c>
      <c r="AN84" s="5">
        <f t="shared" si="253"/>
        <v>1.6880410476938563E-5</v>
      </c>
      <c r="AO84" s="5">
        <f t="shared" si="254"/>
        <v>2.2282141829558932E-5</v>
      </c>
      <c r="AP84" s="5">
        <f t="shared" si="255"/>
        <v>1.9608284810011881E-5</v>
      </c>
      <c r="AQ84" s="5">
        <f t="shared" si="256"/>
        <v>1.2941467974607852E-5</v>
      </c>
      <c r="AR84" s="5">
        <f t="shared" si="257"/>
        <v>4.9056539811132081E-2</v>
      </c>
      <c r="AS84" s="5">
        <f t="shared" si="258"/>
        <v>2.1642990648674393E-2</v>
      </c>
      <c r="AT84" s="5">
        <f t="shared" si="259"/>
        <v>4.7742772525541212E-3</v>
      </c>
      <c r="AU84" s="5">
        <f t="shared" si="260"/>
        <v>7.0211255780253665E-4</v>
      </c>
      <c r="AV84" s="5">
        <f t="shared" si="261"/>
        <v>7.7440314692705194E-5</v>
      </c>
      <c r="AW84" s="5">
        <f t="shared" si="262"/>
        <v>2.2107480482484896E-7</v>
      </c>
      <c r="AX84" s="5">
        <f t="shared" si="263"/>
        <v>4.701627148865254E-7</v>
      </c>
      <c r="AY84" s="5">
        <f t="shared" si="264"/>
        <v>1.2412295673004283E-6</v>
      </c>
      <c r="AZ84" s="5">
        <f t="shared" si="265"/>
        <v>1.6384230288365676E-6</v>
      </c>
      <c r="BA84" s="5">
        <f t="shared" si="266"/>
        <v>1.4418122653761809E-6</v>
      </c>
      <c r="BB84" s="5">
        <f t="shared" si="267"/>
        <v>9.5159609514828026E-7</v>
      </c>
      <c r="BC84" s="5">
        <f t="shared" si="268"/>
        <v>5.0244273823829247E-7</v>
      </c>
      <c r="BD84" s="5">
        <f t="shared" si="269"/>
        <v>2.1584877516898145E-2</v>
      </c>
      <c r="BE84" s="5">
        <f t="shared" si="270"/>
        <v>9.522915885416745E-3</v>
      </c>
      <c r="BF84" s="5">
        <f t="shared" si="271"/>
        <v>2.1006819911238163E-3</v>
      </c>
      <c r="BG84" s="5">
        <f t="shared" si="272"/>
        <v>3.089295254331165E-4</v>
      </c>
      <c r="BH84" s="5">
        <f t="shared" si="273"/>
        <v>3.4073738464790332E-5</v>
      </c>
      <c r="BI84" s="5">
        <f t="shared" si="274"/>
        <v>3.006561839860903E-6</v>
      </c>
      <c r="BJ84" s="8">
        <f t="shared" si="275"/>
        <v>4.2018286870883992E-2</v>
      </c>
      <c r="BK84" s="8">
        <f t="shared" si="276"/>
        <v>0.11710951410264897</v>
      </c>
      <c r="BL84" s="8">
        <f t="shared" si="277"/>
        <v>0.68162149500674374</v>
      </c>
      <c r="BM84" s="8">
        <f t="shared" si="278"/>
        <v>0.57627164680952292</v>
      </c>
      <c r="BN84" s="8">
        <f t="shared" si="279"/>
        <v>0.40524952792305036</v>
      </c>
    </row>
    <row r="85" spans="1:66" x14ac:dyDescent="0.25">
      <c r="A85" t="s">
        <v>10</v>
      </c>
      <c r="B85" t="s">
        <v>38</v>
      </c>
      <c r="C85" t="s">
        <v>39</v>
      </c>
      <c r="D85" s="11">
        <v>44385</v>
      </c>
      <c r="E85">
        <f>VLOOKUP(A85,home!$A$2:$E$405,3,FALSE)</f>
        <v>1.5192307692307701</v>
      </c>
      <c r="F85">
        <f>VLOOKUP(B85,home!$B$2:$E$405,3,FALSE)</f>
        <v>1.1000000000000001</v>
      </c>
      <c r="G85">
        <f>VLOOKUP(C85,away!$B$2:$E$405,4,FALSE)</f>
        <v>0.66</v>
      </c>
      <c r="H85">
        <f>VLOOKUP(A85,away!$A$2:$E$405,3,FALSE)</f>
        <v>1.5384615384615401</v>
      </c>
      <c r="I85">
        <f>VLOOKUP(C85,away!$B$2:$E$405,3,FALSE)</f>
        <v>0.99</v>
      </c>
      <c r="J85">
        <f>VLOOKUP(B85,home!$B$2:$E$405,4,FALSE)</f>
        <v>0.87</v>
      </c>
      <c r="K85" s="3">
        <f t="shared" si="224"/>
        <v>1.1029615384615392</v>
      </c>
      <c r="L85" s="3">
        <f t="shared" si="225"/>
        <v>1.3250769230769246</v>
      </c>
      <c r="M85" s="5">
        <f t="shared" si="226"/>
        <v>8.8209689693025922E-2</v>
      </c>
      <c r="N85" s="5">
        <f t="shared" si="227"/>
        <v>9.7291895051034846E-2</v>
      </c>
      <c r="O85" s="5">
        <f t="shared" si="228"/>
        <v>0.1168846242040051</v>
      </c>
      <c r="P85" s="5">
        <f t="shared" si="229"/>
        <v>0.12891924493454832</v>
      </c>
      <c r="Q85" s="5">
        <f t="shared" si="230"/>
        <v>5.3654609122664017E-2</v>
      </c>
      <c r="R85" s="5">
        <f t="shared" si="231"/>
        <v>7.744055909762286E-2</v>
      </c>
      <c r="S85" s="5">
        <f t="shared" si="232"/>
        <v>4.710415537208295E-2</v>
      </c>
      <c r="T85" s="5">
        <f t="shared" si="233"/>
        <v>7.1096484365154727E-2</v>
      </c>
      <c r="U85" s="5">
        <f t="shared" si="234"/>
        <v>8.5413958201635845E-2</v>
      </c>
      <c r="V85" s="5">
        <f t="shared" si="235"/>
        <v>7.6492379376934894E-3</v>
      </c>
      <c r="W85" s="5">
        <f t="shared" si="236"/>
        <v>1.9726323407828667E-2</v>
      </c>
      <c r="X85" s="5">
        <f t="shared" si="237"/>
        <v>2.6138895924865926E-2</v>
      </c>
      <c r="Y85" s="5">
        <f t="shared" si="238"/>
        <v>1.7318023892374652E-2</v>
      </c>
      <c r="Z85" s="5">
        <f t="shared" si="239"/>
        <v>3.4204899256811611E-2</v>
      </c>
      <c r="AA85" s="5">
        <f t="shared" si="240"/>
        <v>3.7726688307214894E-2</v>
      </c>
      <c r="AB85" s="5">
        <f t="shared" si="241"/>
        <v>2.0805543088192355E-2</v>
      </c>
      <c r="AC85" s="5">
        <f t="shared" si="242"/>
        <v>6.9871432399032829E-4</v>
      </c>
      <c r="AD85" s="5">
        <f t="shared" si="243"/>
        <v>5.4393440035221518E-3</v>
      </c>
      <c r="AE85" s="5">
        <f t="shared" si="244"/>
        <v>7.2075492157440534E-3</v>
      </c>
      <c r="AF85" s="5">
        <f t="shared" si="245"/>
        <v>4.7752785688618161E-3</v>
      </c>
      <c r="AG85" s="5">
        <f t="shared" si="246"/>
        <v>2.1092038109541984E-3</v>
      </c>
      <c r="AH85" s="5">
        <f t="shared" si="247"/>
        <v>1.1331030665343033E-2</v>
      </c>
      <c r="AI85" s="5">
        <f t="shared" si="248"/>
        <v>1.2497691015001628E-2</v>
      </c>
      <c r="AJ85" s="5">
        <f t="shared" si="249"/>
        <v>6.8922362545615779E-3</v>
      </c>
      <c r="AK85" s="5">
        <f t="shared" si="250"/>
        <v>2.5339571675905433E-3</v>
      </c>
      <c r="AL85" s="5">
        <f t="shared" si="251"/>
        <v>4.0847087610107825E-5</v>
      </c>
      <c r="AM85" s="5">
        <f t="shared" si="252"/>
        <v>1.1998774460692662E-3</v>
      </c>
      <c r="AN85" s="5">
        <f t="shared" si="253"/>
        <v>1.5899299143068619E-3</v>
      </c>
      <c r="AO85" s="5">
        <f t="shared" si="254"/>
        <v>1.0533897193788476E-3</v>
      </c>
      <c r="AP85" s="5">
        <f t="shared" si="255"/>
        <v>4.6527413605179608E-4</v>
      </c>
      <c r="AQ85" s="5">
        <f t="shared" si="256"/>
        <v>1.5413100514669715E-4</v>
      </c>
      <c r="AR85" s="5">
        <f t="shared" si="257"/>
        <v>3.0028974498646052E-3</v>
      </c>
      <c r="AS85" s="5">
        <f t="shared" si="258"/>
        <v>3.3120803911448975E-3</v>
      </c>
      <c r="AT85" s="5">
        <f t="shared" si="259"/>
        <v>1.8265486418627367E-3</v>
      </c>
      <c r="AU85" s="5">
        <f t="shared" si="260"/>
        <v>6.7153763336791935E-4</v>
      </c>
      <c r="AV85" s="5">
        <f t="shared" si="261"/>
        <v>1.8517004530857557E-4</v>
      </c>
      <c r="AW85" s="5">
        <f t="shared" si="262"/>
        <v>1.6582883703329532E-6</v>
      </c>
      <c r="AX85" s="5">
        <f t="shared" si="263"/>
        <v>2.2056977898031029E-4</v>
      </c>
      <c r="AY85" s="5">
        <f t="shared" si="264"/>
        <v>2.9227192405498686E-4</v>
      </c>
      <c r="AZ85" s="5">
        <f t="shared" si="265"/>
        <v>1.9364139091427731E-4</v>
      </c>
      <c r="BA85" s="5">
        <f t="shared" si="266"/>
        <v>8.5529912817675506E-5</v>
      </c>
      <c r="BB85" s="5">
        <f t="shared" si="267"/>
        <v>2.8333428426870777E-5</v>
      </c>
      <c r="BC85" s="5">
        <f t="shared" si="268"/>
        <v>7.5087944320196411E-6</v>
      </c>
      <c r="BD85" s="5">
        <f t="shared" si="269"/>
        <v>6.6317835219702171E-4</v>
      </c>
      <c r="BE85" s="5">
        <f t="shared" si="270"/>
        <v>7.3146021561361558E-4</v>
      </c>
      <c r="BF85" s="5">
        <f t="shared" si="271"/>
        <v>4.0338624236830136E-4</v>
      </c>
      <c r="BG85" s="5">
        <f t="shared" si="272"/>
        <v>1.4830650349225357E-4</v>
      </c>
      <c r="BH85" s="5">
        <f t="shared" si="273"/>
        <v>4.089409231391696E-5</v>
      </c>
      <c r="BI85" s="5">
        <f t="shared" si="274"/>
        <v>9.0209221945091974E-6</v>
      </c>
      <c r="BJ85" s="8">
        <f t="shared" si="275"/>
        <v>0.31004806481358471</v>
      </c>
      <c r="BK85" s="8">
        <f t="shared" si="276"/>
        <v>0.27291416127300611</v>
      </c>
      <c r="BL85" s="8">
        <f t="shared" si="277"/>
        <v>0.38252076849089611</v>
      </c>
      <c r="BM85" s="8">
        <f t="shared" si="278"/>
        <v>0.43699665809571281</v>
      </c>
      <c r="BN85" s="8">
        <f t="shared" si="279"/>
        <v>0.56240062210290098</v>
      </c>
    </row>
    <row r="86" spans="1:66" x14ac:dyDescent="0.25">
      <c r="A86" t="s">
        <v>72</v>
      </c>
      <c r="B86" t="s">
        <v>75</v>
      </c>
      <c r="C86" t="s">
        <v>90</v>
      </c>
      <c r="D86" s="11">
        <v>44385</v>
      </c>
      <c r="E86">
        <f>VLOOKUP(A86,home!$A$2:$E$405,3,FALSE)</f>
        <v>1.3</v>
      </c>
      <c r="F86">
        <f>VLOOKUP(B86,home!$B$2:$E$405,3,FALSE)</f>
        <v>1.1499999999999999</v>
      </c>
      <c r="G86">
        <f>VLOOKUP(C86,away!$B$2:$E$405,4,FALSE)</f>
        <v>1.28</v>
      </c>
      <c r="H86">
        <f>VLOOKUP(A86,away!$A$2:$E$405,3,FALSE)</f>
        <v>1.3</v>
      </c>
      <c r="I86">
        <f>VLOOKUP(C86,away!$B$2:$E$405,3,FALSE)</f>
        <v>0.77</v>
      </c>
      <c r="J86">
        <f>VLOOKUP(B86,home!$B$2:$E$405,4,FALSE)</f>
        <v>1.1499999999999999</v>
      </c>
      <c r="K86" s="3">
        <f t="shared" si="224"/>
        <v>1.9136</v>
      </c>
      <c r="L86" s="3">
        <f t="shared" si="225"/>
        <v>1.1511500000000001</v>
      </c>
      <c r="M86" s="5">
        <f t="shared" si="226"/>
        <v>4.6665506782991806E-2</v>
      </c>
      <c r="N86" s="5">
        <f t="shared" si="227"/>
        <v>8.9299113779933104E-2</v>
      </c>
      <c r="O86" s="5">
        <f t="shared" si="228"/>
        <v>5.3718998133241019E-2</v>
      </c>
      <c r="P86" s="5">
        <f t="shared" si="229"/>
        <v>0.10279667482776998</v>
      </c>
      <c r="Q86" s="5">
        <f t="shared" si="230"/>
        <v>8.5441392064640007E-2</v>
      </c>
      <c r="R86" s="5">
        <f t="shared" si="231"/>
        <v>3.0919312350540212E-2</v>
      </c>
      <c r="S86" s="5">
        <f t="shared" si="232"/>
        <v>5.661117324186922E-2</v>
      </c>
      <c r="T86" s="5">
        <f t="shared" si="233"/>
        <v>9.8355858475210348E-2</v>
      </c>
      <c r="U86" s="5">
        <f t="shared" si="234"/>
        <v>5.9167196113993736E-2</v>
      </c>
      <c r="V86" s="5">
        <f t="shared" si="235"/>
        <v>1.3856154788363337E-2</v>
      </c>
      <c r="W86" s="5">
        <f t="shared" si="236"/>
        <v>5.4500215951631716E-2</v>
      </c>
      <c r="X86" s="5">
        <f t="shared" si="237"/>
        <v>6.2737923592720846E-2</v>
      </c>
      <c r="Y86" s="5">
        <f t="shared" si="238"/>
        <v>3.6110380371880316E-2</v>
      </c>
      <c r="Z86" s="5">
        <f t="shared" si="239"/>
        <v>1.1864255470774783E-2</v>
      </c>
      <c r="AA86" s="5">
        <f t="shared" si="240"/>
        <v>2.2703439268874619E-2</v>
      </c>
      <c r="AB86" s="5">
        <f t="shared" si="241"/>
        <v>2.1722650692459242E-2</v>
      </c>
      <c r="AC86" s="5">
        <f t="shared" si="242"/>
        <v>1.9076813051210847E-3</v>
      </c>
      <c r="AD86" s="5">
        <f t="shared" si="243"/>
        <v>2.6072903311260609E-2</v>
      </c>
      <c r="AE86" s="5">
        <f t="shared" si="244"/>
        <v>3.0013822646757646E-2</v>
      </c>
      <c r="AF86" s="5">
        <f t="shared" si="245"/>
        <v>1.7275205969907542E-2</v>
      </c>
      <c r="AG86" s="5">
        <f t="shared" si="246"/>
        <v>6.6287844507530195E-3</v>
      </c>
      <c r="AH86" s="5">
        <f t="shared" si="247"/>
        <v>3.4143844212955981E-3</v>
      </c>
      <c r="AI86" s="5">
        <f t="shared" si="248"/>
        <v>6.5337660285912551E-3</v>
      </c>
      <c r="AJ86" s="5">
        <f t="shared" si="249"/>
        <v>6.2515073361561141E-3</v>
      </c>
      <c r="AK86" s="5">
        <f t="shared" si="250"/>
        <v>3.9876281461561141E-3</v>
      </c>
      <c r="AL86" s="5">
        <f t="shared" si="251"/>
        <v>1.6809271628355865E-4</v>
      </c>
      <c r="AM86" s="5">
        <f t="shared" si="252"/>
        <v>9.9786215552856699E-3</v>
      </c>
      <c r="AN86" s="5">
        <f t="shared" si="253"/>
        <v>1.1486890203367097E-2</v>
      </c>
      <c r="AO86" s="5">
        <f t="shared" si="254"/>
        <v>6.6115668288030203E-3</v>
      </c>
      <c r="AP86" s="5">
        <f t="shared" si="255"/>
        <v>2.536968384992198E-3</v>
      </c>
      <c r="AQ86" s="5">
        <f t="shared" si="256"/>
        <v>7.3010778909594215E-4</v>
      </c>
      <c r="AR86" s="5">
        <f t="shared" si="257"/>
        <v>7.8609372531488505E-4</v>
      </c>
      <c r="AS86" s="5">
        <f t="shared" si="258"/>
        <v>1.5042689527625637E-3</v>
      </c>
      <c r="AT86" s="5">
        <f t="shared" si="259"/>
        <v>1.4392845340032213E-3</v>
      </c>
      <c r="AU86" s="5">
        <f t="shared" si="260"/>
        <v>9.1807162808952159E-4</v>
      </c>
      <c r="AV86" s="5">
        <f t="shared" si="261"/>
        <v>4.3920546687802704E-4</v>
      </c>
      <c r="AW86" s="5">
        <f t="shared" si="262"/>
        <v>1.0285596297705898E-5</v>
      </c>
      <c r="AX86" s="5">
        <f t="shared" si="263"/>
        <v>3.1825150346991068E-3</v>
      </c>
      <c r="AY86" s="5">
        <f t="shared" si="264"/>
        <v>3.6635521821938768E-3</v>
      </c>
      <c r="AZ86" s="5">
        <f t="shared" si="265"/>
        <v>2.1086490472662415E-3</v>
      </c>
      <c r="BA86" s="5">
        <f t="shared" si="266"/>
        <v>8.0912378358684431E-4</v>
      </c>
      <c r="BB86" s="5">
        <f t="shared" si="267"/>
        <v>2.3285571086899897E-4</v>
      </c>
      <c r="BC86" s="5">
        <f t="shared" si="268"/>
        <v>5.3610370313369599E-5</v>
      </c>
      <c r="BD86" s="5">
        <f t="shared" si="269"/>
        <v>1.5081863198270493E-4</v>
      </c>
      <c r="BE86" s="5">
        <f t="shared" si="270"/>
        <v>2.886065341621041E-4</v>
      </c>
      <c r="BF86" s="5">
        <f t="shared" si="271"/>
        <v>2.7613873188630123E-4</v>
      </c>
      <c r="BG86" s="5">
        <f t="shared" si="272"/>
        <v>1.7613969244587539E-4</v>
      </c>
      <c r="BH86" s="5">
        <f t="shared" si="273"/>
        <v>8.4265228866106765E-5</v>
      </c>
      <c r="BI86" s="5">
        <f t="shared" si="274"/>
        <v>3.2249988391636415E-5</v>
      </c>
      <c r="BJ86" s="8">
        <f t="shared" si="275"/>
        <v>0.54783006150516755</v>
      </c>
      <c r="BK86" s="8">
        <f t="shared" si="276"/>
        <v>0.22566883584459288</v>
      </c>
      <c r="BL86" s="8">
        <f t="shared" si="277"/>
        <v>0.21451402560609087</v>
      </c>
      <c r="BM86" s="8">
        <f t="shared" si="278"/>
        <v>0.58738291390161379</v>
      </c>
      <c r="BN86" s="8">
        <f t="shared" si="279"/>
        <v>0.4088409979391161</v>
      </c>
    </row>
    <row r="87" spans="1:66" x14ac:dyDescent="0.25">
      <c r="A87" t="s">
        <v>72</v>
      </c>
      <c r="B87" t="s">
        <v>79</v>
      </c>
      <c r="C87" t="s">
        <v>103</v>
      </c>
      <c r="D87" s="11">
        <v>44385</v>
      </c>
      <c r="E87">
        <f>VLOOKUP(A87,home!$A$2:$E$405,3,FALSE)</f>
        <v>1.3</v>
      </c>
      <c r="F87">
        <f>VLOOKUP(B87,home!$B$2:$E$405,3,FALSE)</f>
        <v>0.38</v>
      </c>
      <c r="G87">
        <f>VLOOKUP(C87,away!$B$2:$E$405,4,FALSE)</f>
        <v>1.28</v>
      </c>
      <c r="H87">
        <f>VLOOKUP(A87,away!$A$2:$E$405,3,FALSE)</f>
        <v>1.3</v>
      </c>
      <c r="I87">
        <f>VLOOKUP(C87,away!$B$2:$E$405,3,FALSE)</f>
        <v>1.03</v>
      </c>
      <c r="J87">
        <f>VLOOKUP(B87,home!$B$2:$E$405,4,FALSE)</f>
        <v>0.77</v>
      </c>
      <c r="K87" s="3">
        <f t="shared" si="224"/>
        <v>0.6323200000000001</v>
      </c>
      <c r="L87" s="3">
        <f t="shared" si="225"/>
        <v>1.0310300000000001</v>
      </c>
      <c r="M87" s="5">
        <f t="shared" si="226"/>
        <v>0.18950308024513857</v>
      </c>
      <c r="N87" s="5">
        <f t="shared" si="227"/>
        <v>0.11982658770060604</v>
      </c>
      <c r="O87" s="5">
        <f t="shared" si="228"/>
        <v>0.19538336082514524</v>
      </c>
      <c r="P87" s="5">
        <f t="shared" si="229"/>
        <v>0.12354480671695586</v>
      </c>
      <c r="Q87" s="5">
        <f t="shared" si="230"/>
        <v>3.7884373967423605E-2</v>
      </c>
      <c r="R87" s="5">
        <f t="shared" si="231"/>
        <v>0.10072305325577476</v>
      </c>
      <c r="S87" s="5">
        <f t="shared" si="232"/>
        <v>2.0135977799128065E-2</v>
      </c>
      <c r="T87" s="5">
        <f t="shared" si="233"/>
        <v>3.9059926091632766E-2</v>
      </c>
      <c r="U87" s="5">
        <f t="shared" si="234"/>
        <v>6.3689201034691501E-2</v>
      </c>
      <c r="V87" s="5">
        <f t="shared" si="235"/>
        <v>1.4586074754810452E-3</v>
      </c>
      <c r="W87" s="5">
        <f t="shared" si="236"/>
        <v>7.9850157823604332E-3</v>
      </c>
      <c r="X87" s="5">
        <f t="shared" si="237"/>
        <v>8.2327908220870792E-3</v>
      </c>
      <c r="Y87" s="5">
        <f t="shared" si="238"/>
        <v>4.2441271606482207E-3</v>
      </c>
      <c r="Z87" s="5">
        <f t="shared" si="239"/>
        <v>3.4616163199433822E-2</v>
      </c>
      <c r="AA87" s="5">
        <f t="shared" si="240"/>
        <v>2.1888492314265998E-2</v>
      </c>
      <c r="AB87" s="5">
        <f t="shared" si="241"/>
        <v>6.9202657300783373E-3</v>
      </c>
      <c r="AC87" s="5">
        <f t="shared" si="242"/>
        <v>5.9432865946395173E-5</v>
      </c>
      <c r="AD87" s="5">
        <f t="shared" si="243"/>
        <v>1.2622712948755371E-3</v>
      </c>
      <c r="AE87" s="5">
        <f t="shared" si="244"/>
        <v>1.3014395731555251E-3</v>
      </c>
      <c r="AF87" s="5">
        <f t="shared" si="245"/>
        <v>6.7091162155527063E-4</v>
      </c>
      <c r="AG87" s="5">
        <f t="shared" si="246"/>
        <v>2.3057666972404358E-4</v>
      </c>
      <c r="AH87" s="5">
        <f t="shared" si="247"/>
        <v>8.9225756858780647E-3</v>
      </c>
      <c r="AI87" s="5">
        <f t="shared" si="248"/>
        <v>5.6419230576944179E-3</v>
      </c>
      <c r="AJ87" s="5">
        <f t="shared" si="249"/>
        <v>1.7837503939206673E-3</v>
      </c>
      <c r="AK87" s="5">
        <f t="shared" si="250"/>
        <v>3.7596701636130554E-4</v>
      </c>
      <c r="AL87" s="5">
        <f t="shared" si="251"/>
        <v>1.549868619862818E-6</v>
      </c>
      <c r="AM87" s="5">
        <f t="shared" si="252"/>
        <v>1.5963187703514002E-4</v>
      </c>
      <c r="AN87" s="5">
        <f t="shared" si="253"/>
        <v>1.6458525417954042E-4</v>
      </c>
      <c r="AO87" s="5">
        <f t="shared" si="254"/>
        <v>8.4846167308365777E-5</v>
      </c>
      <c r="AP87" s="5">
        <f t="shared" si="255"/>
        <v>2.9159647959981463E-5</v>
      </c>
      <c r="AQ87" s="5">
        <f t="shared" si="256"/>
        <v>7.5161179590449228E-6</v>
      </c>
      <c r="AR87" s="5">
        <f t="shared" si="257"/>
        <v>1.8398886418821729E-3</v>
      </c>
      <c r="AS87" s="5">
        <f t="shared" si="258"/>
        <v>1.1633983860349357E-3</v>
      </c>
      <c r="AT87" s="5">
        <f t="shared" si="259"/>
        <v>3.6782003372880527E-4</v>
      </c>
      <c r="AU87" s="5">
        <f t="shared" si="260"/>
        <v>7.752665457579941E-5</v>
      </c>
      <c r="AV87" s="5">
        <f t="shared" si="261"/>
        <v>1.2255413555342368E-5</v>
      </c>
      <c r="AW87" s="5">
        <f t="shared" si="262"/>
        <v>2.8067297966569146E-8</v>
      </c>
      <c r="AX87" s="5">
        <f t="shared" si="263"/>
        <v>1.6823071414476618E-5</v>
      </c>
      <c r="AY87" s="5">
        <f t="shared" si="264"/>
        <v>1.7345091320467831E-5</v>
      </c>
      <c r="AZ87" s="5">
        <f t="shared" si="265"/>
        <v>8.9416547520709742E-6</v>
      </c>
      <c r="BA87" s="5">
        <f t="shared" si="266"/>
        <v>3.0730380996759127E-6</v>
      </c>
      <c r="BB87" s="5">
        <f t="shared" si="267"/>
        <v>7.9209861797721415E-7</v>
      </c>
      <c r="BC87" s="5">
        <f t="shared" si="268"/>
        <v>1.6333548761860952E-7</v>
      </c>
      <c r="BD87" s="5">
        <f t="shared" si="269"/>
        <v>3.1616339773996266E-4</v>
      </c>
      <c r="BE87" s="5">
        <f t="shared" si="270"/>
        <v>1.9991643965893322E-4</v>
      </c>
      <c r="BF87" s="5">
        <f t="shared" si="271"/>
        <v>6.3205581562568328E-5</v>
      </c>
      <c r="BG87" s="5">
        <f t="shared" si="272"/>
        <v>1.3322051111214404E-5</v>
      </c>
      <c r="BH87" s="5">
        <f t="shared" si="273"/>
        <v>2.1059498396607726E-6</v>
      </c>
      <c r="BI87" s="5">
        <f t="shared" si="274"/>
        <v>2.663268405228601E-7</v>
      </c>
      <c r="BJ87" s="8">
        <f t="shared" si="275"/>
        <v>0.22119089803820291</v>
      </c>
      <c r="BK87" s="8">
        <f t="shared" si="276"/>
        <v>0.33472080006259025</v>
      </c>
      <c r="BL87" s="8">
        <f t="shared" si="277"/>
        <v>0.40938445819034008</v>
      </c>
      <c r="BM87" s="8">
        <f t="shared" si="278"/>
        <v>0.23302973975550062</v>
      </c>
      <c r="BN87" s="8">
        <f t="shared" si="279"/>
        <v>0.76686526271104416</v>
      </c>
    </row>
    <row r="88" spans="1:66" x14ac:dyDescent="0.25">
      <c r="A88" t="s">
        <v>72</v>
      </c>
      <c r="B88" t="s">
        <v>81</v>
      </c>
      <c r="C88" t="s">
        <v>89</v>
      </c>
      <c r="D88" s="11">
        <v>44385</v>
      </c>
      <c r="E88">
        <f>VLOOKUP(A88,home!$A$2:$E$405,3,FALSE)</f>
        <v>1.3</v>
      </c>
      <c r="F88">
        <f>VLOOKUP(B88,home!$B$2:$E$405,3,FALSE)</f>
        <v>1.28</v>
      </c>
      <c r="G88">
        <f>VLOOKUP(C88,away!$B$2:$E$405,4,FALSE)</f>
        <v>1.1499999999999999</v>
      </c>
      <c r="H88">
        <f>VLOOKUP(A88,away!$A$2:$E$405,3,FALSE)</f>
        <v>1.3</v>
      </c>
      <c r="I88">
        <f>VLOOKUP(C88,away!$B$2:$E$405,3,FALSE)</f>
        <v>1.1499999999999999</v>
      </c>
      <c r="J88">
        <f>VLOOKUP(B88,home!$B$2:$E$405,4,FALSE)</f>
        <v>1.03</v>
      </c>
      <c r="K88" s="3">
        <f t="shared" si="224"/>
        <v>1.9136</v>
      </c>
      <c r="L88" s="3">
        <f t="shared" si="225"/>
        <v>1.5398499999999999</v>
      </c>
      <c r="M88" s="5">
        <f t="shared" si="226"/>
        <v>3.1636302641704223E-2</v>
      </c>
      <c r="N88" s="5">
        <f t="shared" si="227"/>
        <v>6.0539228735165179E-2</v>
      </c>
      <c r="O88" s="5">
        <f t="shared" si="228"/>
        <v>4.8715160622828241E-2</v>
      </c>
      <c r="P88" s="5">
        <f t="shared" si="229"/>
        <v>9.3221331367844093E-2</v>
      </c>
      <c r="Q88" s="5">
        <f t="shared" si="230"/>
        <v>5.792393405380606E-2</v>
      </c>
      <c r="R88" s="5">
        <f t="shared" si="231"/>
        <v>3.7507020042531043E-2</v>
      </c>
      <c r="S88" s="5">
        <f t="shared" si="232"/>
        <v>6.8672821223881061E-2</v>
      </c>
      <c r="T88" s="5">
        <f t="shared" si="233"/>
        <v>8.9194169852753261E-2</v>
      </c>
      <c r="U88" s="5">
        <f t="shared" si="234"/>
        <v>7.1773433553387375E-2</v>
      </c>
      <c r="V88" s="5">
        <f t="shared" si="235"/>
        <v>2.2483916291353875E-2</v>
      </c>
      <c r="W88" s="5">
        <f t="shared" si="236"/>
        <v>3.6947746735121099E-2</v>
      </c>
      <c r="X88" s="5">
        <f t="shared" si="237"/>
        <v>5.6893987810076221E-2</v>
      </c>
      <c r="Y88" s="5">
        <f t="shared" si="238"/>
        <v>4.3804103564672937E-2</v>
      </c>
      <c r="Z88" s="5">
        <f t="shared" si="239"/>
        <v>1.9251728270830472E-2</v>
      </c>
      <c r="AA88" s="5">
        <f t="shared" si="240"/>
        <v>3.6840107219061183E-2</v>
      </c>
      <c r="AB88" s="5">
        <f t="shared" si="241"/>
        <v>3.5248614587197746E-2</v>
      </c>
      <c r="AC88" s="5">
        <f t="shared" si="242"/>
        <v>4.1407742767484539E-3</v>
      </c>
      <c r="AD88" s="5">
        <f t="shared" si="243"/>
        <v>1.7675802038081927E-2</v>
      </c>
      <c r="AE88" s="5">
        <f t="shared" si="244"/>
        <v>2.7218083768340458E-2</v>
      </c>
      <c r="AF88" s="5">
        <f t="shared" si="245"/>
        <v>2.095588314533953E-2</v>
      </c>
      <c r="AG88" s="5">
        <f t="shared" si="246"/>
        <v>1.0756305553783692E-2</v>
      </c>
      <c r="AH88" s="5">
        <f t="shared" si="247"/>
        <v>7.4111934444595759E-3</v>
      </c>
      <c r="AI88" s="5">
        <f t="shared" si="248"/>
        <v>1.418205977531784E-2</v>
      </c>
      <c r="AJ88" s="5">
        <f t="shared" si="249"/>
        <v>1.3569394793024114E-2</v>
      </c>
      <c r="AK88" s="5">
        <f t="shared" si="250"/>
        <v>8.6554646253103155E-3</v>
      </c>
      <c r="AL88" s="5">
        <f t="shared" si="251"/>
        <v>4.8805765369479178E-4</v>
      </c>
      <c r="AM88" s="5">
        <f t="shared" si="252"/>
        <v>6.7648829560147221E-3</v>
      </c>
      <c r="AN88" s="5">
        <f t="shared" si="253"/>
        <v>1.041690501981927E-2</v>
      </c>
      <c r="AO88" s="5">
        <f t="shared" si="254"/>
        <v>8.0202355973843526E-3</v>
      </c>
      <c r="AP88" s="5">
        <f t="shared" si="255"/>
        <v>4.1166532615440976E-3</v>
      </c>
      <c r="AQ88" s="5">
        <f t="shared" si="256"/>
        <v>1.5847571311971699E-3</v>
      </c>
      <c r="AR88" s="5">
        <f t="shared" si="257"/>
        <v>2.2824252450902127E-3</v>
      </c>
      <c r="AS88" s="5">
        <f t="shared" si="258"/>
        <v>4.3676489490046301E-3</v>
      </c>
      <c r="AT88" s="5">
        <f t="shared" si="259"/>
        <v>4.1789665144076312E-3</v>
      </c>
      <c r="AU88" s="5">
        <f t="shared" si="260"/>
        <v>2.6656234406568146E-3</v>
      </c>
      <c r="AV88" s="5">
        <f t="shared" si="261"/>
        <v>1.2752342540102198E-3</v>
      </c>
      <c r="AW88" s="5">
        <f t="shared" si="262"/>
        <v>3.9948291170584162E-5</v>
      </c>
      <c r="AX88" s="5">
        <f t="shared" si="263"/>
        <v>2.1575466707716268E-3</v>
      </c>
      <c r="AY88" s="5">
        <f t="shared" si="264"/>
        <v>3.3222982409876899E-3</v>
      </c>
      <c r="AZ88" s="5">
        <f t="shared" si="265"/>
        <v>2.5579204731924475E-3</v>
      </c>
      <c r="BA88" s="5">
        <f t="shared" si="266"/>
        <v>1.3129379468817966E-3</v>
      </c>
      <c r="BB88" s="5">
        <f t="shared" si="267"/>
        <v>5.0543187437648363E-4</v>
      </c>
      <c r="BC88" s="5">
        <f t="shared" si="268"/>
        <v>1.5565785435172548E-4</v>
      </c>
      <c r="BD88" s="5">
        <f t="shared" si="269"/>
        <v>5.8576541894202856E-4</v>
      </c>
      <c r="BE88" s="5">
        <f t="shared" si="270"/>
        <v>1.1209207056874656E-3</v>
      </c>
      <c r="BF88" s="5">
        <f t="shared" si="271"/>
        <v>1.0724969312017674E-3</v>
      </c>
      <c r="BG88" s="5">
        <f t="shared" si="272"/>
        <v>6.8411004251590077E-4</v>
      </c>
      <c r="BH88" s="5">
        <f t="shared" si="273"/>
        <v>3.2727824433960689E-4</v>
      </c>
      <c r="BI88" s="5">
        <f t="shared" si="274"/>
        <v>1.2525592967365447E-4</v>
      </c>
      <c r="BJ88" s="8">
        <f t="shared" si="275"/>
        <v>0.46282447228366175</v>
      </c>
      <c r="BK88" s="8">
        <f t="shared" si="276"/>
        <v>0.22396550169621418</v>
      </c>
      <c r="BL88" s="8">
        <f t="shared" si="277"/>
        <v>0.29258817433864726</v>
      </c>
      <c r="BM88" s="8">
        <f t="shared" si="278"/>
        <v>0.66580454917565812</v>
      </c>
      <c r="BN88" s="8">
        <f t="shared" si="279"/>
        <v>0.32954297746387884</v>
      </c>
    </row>
    <row r="89" spans="1:66" x14ac:dyDescent="0.25">
      <c r="A89" t="s">
        <v>72</v>
      </c>
      <c r="B89" t="s">
        <v>83</v>
      </c>
      <c r="C89" t="s">
        <v>88</v>
      </c>
      <c r="D89" s="11">
        <v>44385</v>
      </c>
      <c r="E89">
        <f>VLOOKUP(A89,home!$A$2:$E$405,3,FALSE)</f>
        <v>1.3</v>
      </c>
      <c r="F89">
        <f>VLOOKUP(B89,home!$B$2:$E$405,3,FALSE)</f>
        <v>0.51</v>
      </c>
      <c r="G89">
        <f>VLOOKUP(C89,away!$B$2:$E$405,4,FALSE)</f>
        <v>0.77</v>
      </c>
      <c r="H89">
        <f>VLOOKUP(A89,away!$A$2:$E$405,3,FALSE)</f>
        <v>1.3</v>
      </c>
      <c r="I89">
        <f>VLOOKUP(C89,away!$B$2:$E$405,3,FALSE)</f>
        <v>1.1499999999999999</v>
      </c>
      <c r="J89">
        <f>VLOOKUP(B89,home!$B$2:$E$405,4,FALSE)</f>
        <v>0.51</v>
      </c>
      <c r="K89" s="3">
        <f t="shared" si="224"/>
        <v>0.51051000000000002</v>
      </c>
      <c r="L89" s="3">
        <f t="shared" si="225"/>
        <v>0.76244999999999996</v>
      </c>
      <c r="M89" s="5">
        <f t="shared" si="226"/>
        <v>0.28000158923211854</v>
      </c>
      <c r="N89" s="5">
        <f t="shared" si="227"/>
        <v>0.14294361131888886</v>
      </c>
      <c r="O89" s="5">
        <f t="shared" si="228"/>
        <v>0.2134872117100288</v>
      </c>
      <c r="P89" s="5">
        <f t="shared" si="229"/>
        <v>0.10898735645008682</v>
      </c>
      <c r="Q89" s="5">
        <f t="shared" si="230"/>
        <v>3.6487071507202977E-2</v>
      </c>
      <c r="R89" s="5">
        <f t="shared" si="231"/>
        <v>8.1386662284155711E-2</v>
      </c>
      <c r="S89" s="5">
        <f t="shared" si="232"/>
        <v>1.060551468524999E-2</v>
      </c>
      <c r="T89" s="5">
        <f t="shared" si="233"/>
        <v>2.7819567670666911E-2</v>
      </c>
      <c r="U89" s="5">
        <f t="shared" si="234"/>
        <v>4.1548704962684341E-2</v>
      </c>
      <c r="V89" s="5">
        <f t="shared" si="235"/>
        <v>4.586747812983021E-4</v>
      </c>
      <c r="W89" s="5">
        <f t="shared" si="236"/>
        <v>6.2090049583807313E-3</v>
      </c>
      <c r="X89" s="5">
        <f t="shared" si="237"/>
        <v>4.7340558305173893E-3</v>
      </c>
      <c r="Y89" s="5">
        <f t="shared" si="238"/>
        <v>1.8047404339889912E-3</v>
      </c>
      <c r="Z89" s="5">
        <f t="shared" si="239"/>
        <v>2.0684420219518173E-2</v>
      </c>
      <c r="AA89" s="5">
        <f t="shared" si="240"/>
        <v>1.0559603366266223E-2</v>
      </c>
      <c r="AB89" s="5">
        <f t="shared" si="241"/>
        <v>2.6953915572562851E-3</v>
      </c>
      <c r="AC89" s="5">
        <f t="shared" si="242"/>
        <v>1.1158363426864029E-5</v>
      </c>
      <c r="AD89" s="5">
        <f t="shared" si="243"/>
        <v>7.9243978032573668E-4</v>
      </c>
      <c r="AE89" s="5">
        <f t="shared" si="244"/>
        <v>6.0419571050935792E-4</v>
      </c>
      <c r="AF89" s="5">
        <f t="shared" si="245"/>
        <v>2.3033450973892995E-4</v>
      </c>
      <c r="AG89" s="5">
        <f t="shared" si="246"/>
        <v>5.8539515650149034E-5</v>
      </c>
      <c r="AH89" s="5">
        <f t="shared" si="247"/>
        <v>3.9427090490929068E-3</v>
      </c>
      <c r="AI89" s="5">
        <f t="shared" si="248"/>
        <v>2.0127923966524199E-3</v>
      </c>
      <c r="AJ89" s="5">
        <f t="shared" si="249"/>
        <v>5.1377532320751344E-4</v>
      </c>
      <c r="AK89" s="5">
        <f t="shared" si="250"/>
        <v>8.7429146750222576E-5</v>
      </c>
      <c r="AL89" s="5">
        <f t="shared" si="251"/>
        <v>1.7373051853574885E-7</v>
      </c>
      <c r="AM89" s="5">
        <f t="shared" si="252"/>
        <v>8.0909686450818396E-5</v>
      </c>
      <c r="AN89" s="5">
        <f t="shared" si="253"/>
        <v>6.1689590434426487E-5</v>
      </c>
      <c r="AO89" s="5">
        <f t="shared" si="254"/>
        <v>2.3517614113364232E-5</v>
      </c>
      <c r="AP89" s="5">
        <f t="shared" si="255"/>
        <v>5.9770016269115187E-6</v>
      </c>
      <c r="AQ89" s="5">
        <f t="shared" si="256"/>
        <v>1.1392912226096716E-6</v>
      </c>
      <c r="AR89" s="5">
        <f t="shared" si="257"/>
        <v>6.0122370289617737E-4</v>
      </c>
      <c r="AS89" s="5">
        <f t="shared" si="258"/>
        <v>3.0693071256552754E-4</v>
      </c>
      <c r="AT89" s="5">
        <f t="shared" si="259"/>
        <v>7.8345599035913738E-5</v>
      </c>
      <c r="AU89" s="5">
        <f t="shared" si="260"/>
        <v>1.3332070587941444E-5</v>
      </c>
      <c r="AV89" s="5">
        <f t="shared" si="261"/>
        <v>1.7015388389624962E-6</v>
      </c>
      <c r="AW89" s="5">
        <f t="shared" si="262"/>
        <v>1.8784050081287221E-9</v>
      </c>
      <c r="AX89" s="5">
        <f t="shared" si="263"/>
        <v>6.8842006716678809E-6</v>
      </c>
      <c r="AY89" s="5">
        <f t="shared" si="264"/>
        <v>5.2488588021131756E-6</v>
      </c>
      <c r="AZ89" s="5">
        <f t="shared" si="265"/>
        <v>2.0009961968355952E-6</v>
      </c>
      <c r="BA89" s="5">
        <f t="shared" si="266"/>
        <v>5.0855318342576639E-7</v>
      </c>
      <c r="BB89" s="5">
        <f t="shared" si="267"/>
        <v>9.6936593675743876E-8</v>
      </c>
      <c r="BC89" s="5">
        <f t="shared" si="268"/>
        <v>1.4781861169614185E-8</v>
      </c>
      <c r="BD89" s="5">
        <f t="shared" si="269"/>
        <v>7.6400502045531721E-5</v>
      </c>
      <c r="BE89" s="5">
        <f t="shared" si="270"/>
        <v>3.9003220299264405E-5</v>
      </c>
      <c r="BF89" s="5">
        <f t="shared" si="271"/>
        <v>9.9557669974887355E-6</v>
      </c>
      <c r="BG89" s="5">
        <f t="shared" si="272"/>
        <v>1.6941728699626586E-6</v>
      </c>
      <c r="BH89" s="5">
        <f t="shared" si="273"/>
        <v>2.1622304796115915E-7</v>
      </c>
      <c r="BI89" s="5">
        <f t="shared" si="274"/>
        <v>2.2076805642930281E-8</v>
      </c>
      <c r="BJ89" s="8">
        <f t="shared" si="275"/>
        <v>0.22187154874702705</v>
      </c>
      <c r="BK89" s="8">
        <f t="shared" si="276"/>
        <v>0.40006971610150116</v>
      </c>
      <c r="BL89" s="8">
        <f t="shared" si="277"/>
        <v>0.35736310538208477</v>
      </c>
      <c r="BM89" s="8">
        <f t="shared" si="278"/>
        <v>0.13669004096725235</v>
      </c>
      <c r="BN89" s="8">
        <f t="shared" si="279"/>
        <v>0.86329350250248171</v>
      </c>
    </row>
    <row r="90" spans="1:66" x14ac:dyDescent="0.25">
      <c r="A90" t="s">
        <v>72</v>
      </c>
      <c r="B90" t="s">
        <v>78</v>
      </c>
      <c r="C90" t="s">
        <v>106</v>
      </c>
      <c r="D90" s="11">
        <v>44385</v>
      </c>
      <c r="E90">
        <f>VLOOKUP(A90,home!$A$2:$E$405,3,FALSE)</f>
        <v>1.3</v>
      </c>
      <c r="F90">
        <f>VLOOKUP(B90,home!$B$2:$E$405,3,FALSE)</f>
        <v>0.77</v>
      </c>
      <c r="G90">
        <f>VLOOKUP(C90,away!$B$2:$E$405,4,FALSE)</f>
        <v>1.54</v>
      </c>
      <c r="H90">
        <f>VLOOKUP(A90,away!$A$2:$E$405,3,FALSE)</f>
        <v>1.3</v>
      </c>
      <c r="I90">
        <f>VLOOKUP(C90,away!$B$2:$E$405,3,FALSE)</f>
        <v>0</v>
      </c>
      <c r="J90">
        <f>VLOOKUP(B90,home!$B$2:$E$405,4,FALSE)</f>
        <v>1.28</v>
      </c>
      <c r="K90" s="3">
        <f t="shared" si="224"/>
        <v>1.5415400000000001</v>
      </c>
      <c r="L90" s="3">
        <f t="shared" si="225"/>
        <v>0</v>
      </c>
      <c r="M90" s="5">
        <f t="shared" si="226"/>
        <v>0.21405120861344462</v>
      </c>
      <c r="N90" s="5">
        <f t="shared" si="227"/>
        <v>0.32996850012596946</v>
      </c>
      <c r="O90" s="5">
        <f t="shared" si="228"/>
        <v>0</v>
      </c>
      <c r="P90" s="5">
        <f t="shared" si="229"/>
        <v>0</v>
      </c>
      <c r="Q90" s="5">
        <f t="shared" si="230"/>
        <v>0.25432982084209355</v>
      </c>
      <c r="R90" s="5">
        <f t="shared" si="231"/>
        <v>0</v>
      </c>
      <c r="S90" s="5">
        <f t="shared" si="232"/>
        <v>0</v>
      </c>
      <c r="T90" s="5">
        <f t="shared" si="233"/>
        <v>0</v>
      </c>
      <c r="U90" s="5">
        <f t="shared" si="234"/>
        <v>0</v>
      </c>
      <c r="V90" s="5">
        <f t="shared" si="235"/>
        <v>0</v>
      </c>
      <c r="W90" s="5">
        <f t="shared" si="236"/>
        <v>0.13068653067364031</v>
      </c>
      <c r="X90" s="5">
        <f t="shared" si="237"/>
        <v>0</v>
      </c>
      <c r="Y90" s="5">
        <f t="shared" si="238"/>
        <v>0</v>
      </c>
      <c r="Z90" s="5">
        <f t="shared" si="239"/>
        <v>0</v>
      </c>
      <c r="AA90" s="5">
        <f t="shared" si="240"/>
        <v>0</v>
      </c>
      <c r="AB90" s="5">
        <f t="shared" si="241"/>
        <v>0</v>
      </c>
      <c r="AC90" s="5">
        <f t="shared" si="242"/>
        <v>0</v>
      </c>
      <c r="AD90" s="5">
        <f t="shared" si="243"/>
        <v>5.0364628623660854E-2</v>
      </c>
      <c r="AE90" s="5">
        <f t="shared" si="244"/>
        <v>0</v>
      </c>
      <c r="AF90" s="5">
        <f t="shared" si="245"/>
        <v>0</v>
      </c>
      <c r="AG90" s="5">
        <f t="shared" si="246"/>
        <v>0</v>
      </c>
      <c r="AH90" s="5">
        <f t="shared" si="247"/>
        <v>0</v>
      </c>
      <c r="AI90" s="5">
        <f t="shared" si="248"/>
        <v>0</v>
      </c>
      <c r="AJ90" s="5">
        <f t="shared" si="249"/>
        <v>0</v>
      </c>
      <c r="AK90" s="5">
        <f t="shared" si="250"/>
        <v>0</v>
      </c>
      <c r="AL90" s="5">
        <f t="shared" si="251"/>
        <v>0</v>
      </c>
      <c r="AM90" s="5">
        <f t="shared" si="252"/>
        <v>1.5527817921703626E-2</v>
      </c>
      <c r="AN90" s="5">
        <f t="shared" si="253"/>
        <v>0</v>
      </c>
      <c r="AO90" s="5">
        <f t="shared" si="254"/>
        <v>0</v>
      </c>
      <c r="AP90" s="5">
        <f t="shared" si="255"/>
        <v>0</v>
      </c>
      <c r="AQ90" s="5">
        <f t="shared" si="256"/>
        <v>0</v>
      </c>
      <c r="AR90" s="5">
        <f t="shared" si="257"/>
        <v>0</v>
      </c>
      <c r="AS90" s="5">
        <f t="shared" si="258"/>
        <v>0</v>
      </c>
      <c r="AT90" s="5">
        <f t="shared" si="259"/>
        <v>0</v>
      </c>
      <c r="AU90" s="5">
        <f t="shared" si="260"/>
        <v>0</v>
      </c>
      <c r="AV90" s="5">
        <f t="shared" si="261"/>
        <v>0</v>
      </c>
      <c r="AW90" s="5">
        <f t="shared" si="262"/>
        <v>0</v>
      </c>
      <c r="AX90" s="5">
        <f t="shared" si="263"/>
        <v>3.989458739837165E-3</v>
      </c>
      <c r="AY90" s="5">
        <f t="shared" si="264"/>
        <v>0</v>
      </c>
      <c r="AZ90" s="5">
        <f t="shared" si="265"/>
        <v>0</v>
      </c>
      <c r="BA90" s="5">
        <f t="shared" si="266"/>
        <v>0</v>
      </c>
      <c r="BB90" s="5">
        <f t="shared" si="267"/>
        <v>0</v>
      </c>
      <c r="BC90" s="5">
        <f t="shared" si="268"/>
        <v>0</v>
      </c>
      <c r="BD90" s="5">
        <f t="shared" si="269"/>
        <v>0</v>
      </c>
      <c r="BE90" s="5">
        <f t="shared" si="270"/>
        <v>0</v>
      </c>
      <c r="BF90" s="5">
        <f t="shared" si="271"/>
        <v>0</v>
      </c>
      <c r="BG90" s="5">
        <f t="shared" si="272"/>
        <v>0</v>
      </c>
      <c r="BH90" s="5">
        <f t="shared" si="273"/>
        <v>0</v>
      </c>
      <c r="BI90" s="5">
        <f t="shared" si="274"/>
        <v>0</v>
      </c>
      <c r="BJ90" s="8">
        <f t="shared" si="275"/>
        <v>0.784866756926905</v>
      </c>
      <c r="BK90" s="8">
        <f t="shared" si="276"/>
        <v>0.21405120861344462</v>
      </c>
      <c r="BL90" s="8">
        <f t="shared" si="277"/>
        <v>0</v>
      </c>
      <c r="BM90" s="8">
        <f t="shared" si="278"/>
        <v>0.20056843595884194</v>
      </c>
      <c r="BN90" s="8">
        <f t="shared" si="279"/>
        <v>0.79834952958150762</v>
      </c>
    </row>
    <row r="91" spans="1:66" x14ac:dyDescent="0.25">
      <c r="A91" t="s">
        <v>72</v>
      </c>
      <c r="B91" t="s">
        <v>80</v>
      </c>
      <c r="C91" t="s">
        <v>102</v>
      </c>
      <c r="D91" s="11">
        <v>44385</v>
      </c>
      <c r="E91">
        <f>VLOOKUP(A91,home!$A$2:$E$405,3,FALSE)</f>
        <v>1.3</v>
      </c>
      <c r="F91">
        <f>VLOOKUP(B91,home!$B$2:$E$405,3,FALSE)</f>
        <v>1.28</v>
      </c>
      <c r="G91">
        <f>VLOOKUP(C91,away!$B$2:$E$405,4,FALSE)</f>
        <v>1.1499999999999999</v>
      </c>
      <c r="H91">
        <f>VLOOKUP(A91,away!$A$2:$E$405,3,FALSE)</f>
        <v>1.3</v>
      </c>
      <c r="I91">
        <f>VLOOKUP(C91,away!$B$2:$E$405,3,FALSE)</f>
        <v>1.54</v>
      </c>
      <c r="J91">
        <f>VLOOKUP(B91,home!$B$2:$E$405,4,FALSE)</f>
        <v>1.28</v>
      </c>
      <c r="K91" s="3">
        <f t="shared" si="224"/>
        <v>1.9136</v>
      </c>
      <c r="L91" s="3">
        <f t="shared" si="225"/>
        <v>2.5625600000000004</v>
      </c>
      <c r="M91" s="5">
        <f t="shared" si="226"/>
        <v>1.137701712722808E-2</v>
      </c>
      <c r="N91" s="5">
        <f t="shared" si="227"/>
        <v>2.1771059974663647E-2</v>
      </c>
      <c r="O91" s="5">
        <f t="shared" si="228"/>
        <v>2.9154289009549594E-2</v>
      </c>
      <c r="P91" s="5">
        <f t="shared" si="229"/>
        <v>5.5789647448674089E-2</v>
      </c>
      <c r="Q91" s="5">
        <f t="shared" si="230"/>
        <v>2.0830550183758186E-2</v>
      </c>
      <c r="R91" s="5">
        <f t="shared" si="231"/>
        <v>3.7354807422155717E-2</v>
      </c>
      <c r="S91" s="5">
        <f t="shared" si="232"/>
        <v>6.839413019336997E-2</v>
      </c>
      <c r="T91" s="5">
        <f t="shared" si="233"/>
        <v>5.337953467889138E-2</v>
      </c>
      <c r="U91" s="5">
        <f t="shared" si="234"/>
        <v>7.1482159483037155E-2</v>
      </c>
      <c r="V91" s="5">
        <f t="shared" si="235"/>
        <v>3.7265034395184596E-2</v>
      </c>
      <c r="W91" s="5">
        <f t="shared" si="236"/>
        <v>1.3287113610546556E-2</v>
      </c>
      <c r="X91" s="5">
        <f t="shared" si="237"/>
        <v>3.4049025853842188E-2</v>
      </c>
      <c r="Y91" s="5">
        <f t="shared" si="238"/>
        <v>4.362633584601093E-2</v>
      </c>
      <c r="Z91" s="5">
        <f t="shared" si="239"/>
        <v>3.1907978435906453E-2</v>
      </c>
      <c r="AA91" s="5">
        <f t="shared" si="240"/>
        <v>6.1059107534950578E-2</v>
      </c>
      <c r="AB91" s="5">
        <f t="shared" si="241"/>
        <v>5.8421354089440727E-2</v>
      </c>
      <c r="AC91" s="5">
        <f t="shared" si="242"/>
        <v>1.1421068830151019E-2</v>
      </c>
      <c r="AD91" s="5">
        <f t="shared" si="243"/>
        <v>6.356555151285471E-3</v>
      </c>
      <c r="AE91" s="5">
        <f t="shared" si="244"/>
        <v>1.6289053968478098E-2</v>
      </c>
      <c r="AF91" s="5">
        <f t="shared" si="245"/>
        <v>2.0870839068731627E-2</v>
      </c>
      <c r="AG91" s="5">
        <f t="shared" si="246"/>
        <v>1.7827592454656309E-2</v>
      </c>
      <c r="AH91" s="5">
        <f t="shared" si="247"/>
        <v>2.0441527305179112E-2</v>
      </c>
      <c r="AI91" s="5">
        <f t="shared" si="248"/>
        <v>3.911690665119074E-2</v>
      </c>
      <c r="AJ91" s="5">
        <f t="shared" si="249"/>
        <v>3.7427056283859311E-2</v>
      </c>
      <c r="AK91" s="5">
        <f t="shared" si="250"/>
        <v>2.3873471634931063E-2</v>
      </c>
      <c r="AL91" s="5">
        <f t="shared" si="251"/>
        <v>2.240226577478696E-3</v>
      </c>
      <c r="AM91" s="5">
        <f t="shared" si="252"/>
        <v>2.4327807874999778E-3</v>
      </c>
      <c r="AN91" s="5">
        <f t="shared" si="253"/>
        <v>6.2341467348159436E-3</v>
      </c>
      <c r="AO91" s="5">
        <f t="shared" si="254"/>
        <v>7.9876875283849749E-3</v>
      </c>
      <c r="AP91" s="5">
        <f t="shared" si="255"/>
        <v>6.8229761842460686E-3</v>
      </c>
      <c r="AQ91" s="5">
        <f t="shared" si="256"/>
        <v>4.3710714626754021E-3</v>
      </c>
      <c r="AR91" s="5">
        <f t="shared" si="257"/>
        <v>1.0476528042231962E-2</v>
      </c>
      <c r="AS91" s="5">
        <f t="shared" si="258"/>
        <v>2.0047884061615076E-2</v>
      </c>
      <c r="AT91" s="5">
        <f t="shared" si="259"/>
        <v>1.918181547015331E-2</v>
      </c>
      <c r="AU91" s="5">
        <f t="shared" si="260"/>
        <v>1.2235440694561792E-2</v>
      </c>
      <c r="AV91" s="5">
        <f t="shared" si="261"/>
        <v>5.8534348282783602E-3</v>
      </c>
      <c r="AW91" s="5">
        <f t="shared" si="262"/>
        <v>3.0515089608831256E-4</v>
      </c>
      <c r="AX91" s="5">
        <f t="shared" si="263"/>
        <v>7.7589488582665894E-4</v>
      </c>
      <c r="AY91" s="5">
        <f t="shared" si="264"/>
        <v>1.9882771986239633E-3</v>
      </c>
      <c r="AZ91" s="5">
        <f t="shared" si="265"/>
        <v>2.5475398090529125E-3</v>
      </c>
      <c r="BA91" s="5">
        <f t="shared" si="266"/>
        <v>2.1760745376955444E-3</v>
      </c>
      <c r="BB91" s="5">
        <f t="shared" si="267"/>
        <v>1.3940803918292737E-3</v>
      </c>
      <c r="BC91" s="5">
        <f t="shared" si="268"/>
        <v>7.1448292977720489E-4</v>
      </c>
      <c r="BD91" s="5">
        <f t="shared" si="269"/>
        <v>4.4744552833169918E-3</v>
      </c>
      <c r="BE91" s="5">
        <f t="shared" si="270"/>
        <v>8.562317630155393E-3</v>
      </c>
      <c r="BF91" s="5">
        <f t="shared" si="271"/>
        <v>8.192425508532681E-3</v>
      </c>
      <c r="BG91" s="5">
        <f t="shared" si="272"/>
        <v>5.2256751510427139E-3</v>
      </c>
      <c r="BH91" s="5">
        <f t="shared" si="273"/>
        <v>2.4999629922588338E-3</v>
      </c>
      <c r="BI91" s="5">
        <f t="shared" si="274"/>
        <v>9.5678583639730182E-4</v>
      </c>
      <c r="BJ91" s="8">
        <f t="shared" si="275"/>
        <v>0.28573267324129226</v>
      </c>
      <c r="BK91" s="8">
        <f t="shared" si="276"/>
        <v>0.18847540177071037</v>
      </c>
      <c r="BL91" s="8">
        <f t="shared" si="277"/>
        <v>0.47603740491283847</v>
      </c>
      <c r="BM91" s="8">
        <f t="shared" si="278"/>
        <v>0.80419296089218251</v>
      </c>
      <c r="BN91" s="8">
        <f t="shared" si="279"/>
        <v>0.17627737116602932</v>
      </c>
    </row>
    <row r="92" spans="1:66" x14ac:dyDescent="0.25">
      <c r="A92" t="s">
        <v>72</v>
      </c>
      <c r="B92" t="s">
        <v>365</v>
      </c>
      <c r="C92" t="s">
        <v>86</v>
      </c>
      <c r="D92" s="11">
        <v>44385</v>
      </c>
      <c r="E92">
        <f>VLOOKUP(A92,home!$A$2:$E$405,3,FALSE)</f>
        <v>1.3</v>
      </c>
      <c r="F92">
        <f>VLOOKUP(B92,home!$B$2:$E$405,3,FALSE)</f>
        <v>1.28</v>
      </c>
      <c r="G92">
        <f>VLOOKUP(C92,away!$B$2:$E$405,4,FALSE)</f>
        <v>1.54</v>
      </c>
      <c r="H92">
        <f>VLOOKUP(A92,away!$A$2:$E$405,3,FALSE)</f>
        <v>1.3</v>
      </c>
      <c r="I92">
        <f>VLOOKUP(C92,away!$B$2:$E$405,3,FALSE)</f>
        <v>0.77</v>
      </c>
      <c r="J92">
        <f>VLOOKUP(B92,home!$B$2:$E$405,4,FALSE)</f>
        <v>0.77</v>
      </c>
      <c r="K92" s="3">
        <f t="shared" si="224"/>
        <v>2.5625600000000004</v>
      </c>
      <c r="L92" s="3">
        <f t="shared" si="225"/>
        <v>0.77077000000000007</v>
      </c>
      <c r="M92" s="5">
        <f t="shared" si="226"/>
        <v>3.5674112260761726E-2</v>
      </c>
      <c r="N92" s="5">
        <f t="shared" si="227"/>
        <v>9.1417053114937585E-2</v>
      </c>
      <c r="O92" s="5">
        <f t="shared" si="228"/>
        <v>2.7496535507227318E-2</v>
      </c>
      <c r="P92" s="5">
        <f t="shared" si="229"/>
        <v>7.0461522029400439E-2</v>
      </c>
      <c r="Q92" s="5">
        <f t="shared" si="230"/>
        <v>0.11713084181510726</v>
      </c>
      <c r="R92" s="5">
        <f t="shared" si="231"/>
        <v>1.0596752336452801E-2</v>
      </c>
      <c r="S92" s="5">
        <f t="shared" si="232"/>
        <v>3.4792919655638785E-2</v>
      </c>
      <c r="T92" s="5">
        <f t="shared" si="233"/>
        <v>9.0280938945830225E-2</v>
      </c>
      <c r="U92" s="5">
        <f t="shared" si="234"/>
        <v>2.7154813667300493E-2</v>
      </c>
      <c r="V92" s="5">
        <f t="shared" si="235"/>
        <v>7.6356710461609779E-3</v>
      </c>
      <c r="W92" s="5">
        <f t="shared" si="236"/>
        <v>0.10005160333390711</v>
      </c>
      <c r="X92" s="5">
        <f t="shared" si="237"/>
        <v>7.7116774301675586E-2</v>
      </c>
      <c r="Y92" s="5">
        <f t="shared" si="238"/>
        <v>2.9719648064251248E-2</v>
      </c>
      <c r="Z92" s="5">
        <f t="shared" si="239"/>
        <v>2.7225529327892417E-3</v>
      </c>
      <c r="AA92" s="5">
        <f t="shared" si="240"/>
        <v>6.9767052434484E-3</v>
      </c>
      <c r="AB92" s="5">
        <f t="shared" si="241"/>
        <v>8.9391128943255693E-3</v>
      </c>
      <c r="AC92" s="5">
        <f t="shared" si="242"/>
        <v>9.4259704294747954E-4</v>
      </c>
      <c r="AD92" s="5">
        <f t="shared" si="243"/>
        <v>6.4097059159834255E-2</v>
      </c>
      <c r="AE92" s="5">
        <f t="shared" si="244"/>
        <v>4.9404090288625448E-2</v>
      </c>
      <c r="AF92" s="5">
        <f t="shared" si="245"/>
        <v>1.9039595335881922E-2</v>
      </c>
      <c r="AG92" s="5">
        <f t="shared" si="246"/>
        <v>4.891716299012569E-3</v>
      </c>
      <c r="AH92" s="5">
        <f t="shared" si="247"/>
        <v>5.2461553100149102E-4</v>
      </c>
      <c r="AI92" s="5">
        <f t="shared" si="248"/>
        <v>1.3443587751231808E-3</v>
      </c>
      <c r="AJ92" s="5">
        <f t="shared" si="249"/>
        <v>1.7225000113898297E-3</v>
      </c>
      <c r="AK92" s="5">
        <f t="shared" si="250"/>
        <v>1.4713365430623743E-3</v>
      </c>
      <c r="AL92" s="5">
        <f t="shared" si="251"/>
        <v>7.4470609747499206E-5</v>
      </c>
      <c r="AM92" s="5">
        <f t="shared" si="252"/>
        <v>3.2850511984124982E-2</v>
      </c>
      <c r="AN92" s="5">
        <f t="shared" si="253"/>
        <v>2.5320189122004014E-2</v>
      </c>
      <c r="AO92" s="5">
        <f t="shared" si="254"/>
        <v>9.7580210847835174E-3</v>
      </c>
      <c r="AP92" s="5">
        <f t="shared" si="255"/>
        <v>2.5070633038395307E-3</v>
      </c>
      <c r="AQ92" s="5">
        <f t="shared" si="256"/>
        <v>4.8309229567509879E-4</v>
      </c>
      <c r="AR92" s="5">
        <f t="shared" si="257"/>
        <v>8.0871582566003866E-5</v>
      </c>
      <c r="AS92" s="5">
        <f t="shared" si="258"/>
        <v>2.0723828262033889E-4</v>
      </c>
      <c r="AT92" s="5">
        <f t="shared" si="259"/>
        <v>2.6553026675578791E-4</v>
      </c>
      <c r="AU92" s="5">
        <f t="shared" si="260"/>
        <v>2.2681241345923732E-4</v>
      </c>
      <c r="AV92" s="5">
        <f t="shared" si="261"/>
        <v>1.4530510455852582E-4</v>
      </c>
      <c r="AW92" s="5">
        <f t="shared" si="262"/>
        <v>4.0858390461834702E-6</v>
      </c>
      <c r="AX92" s="5">
        <f t="shared" si="263"/>
        <v>1.4030234665006561E-2</v>
      </c>
      <c r="AY92" s="5">
        <f t="shared" si="264"/>
        <v>1.0814083972747107E-2</v>
      </c>
      <c r="AZ92" s="5">
        <f t="shared" si="265"/>
        <v>4.1675857518371443E-3</v>
      </c>
      <c r="BA92" s="5">
        <f t="shared" si="266"/>
        <v>1.0707500233145051E-3</v>
      </c>
      <c r="BB92" s="5">
        <f t="shared" si="267"/>
        <v>2.0632549886753031E-4</v>
      </c>
      <c r="BC92" s="5">
        <f t="shared" si="268"/>
        <v>3.1805900952425279E-5</v>
      </c>
      <c r="BD92" s="5">
        <f t="shared" si="269"/>
        <v>1.0388898282399795E-5</v>
      </c>
      <c r="BE92" s="5">
        <f t="shared" si="270"/>
        <v>2.6622175182546421E-5</v>
      </c>
      <c r="BF92" s="5">
        <f t="shared" si="271"/>
        <v>3.4110460617893088E-5</v>
      </c>
      <c r="BG92" s="5">
        <f t="shared" si="272"/>
        <v>2.9136700653662713E-5</v>
      </c>
      <c r="BH92" s="5">
        <f t="shared" si="273"/>
        <v>1.8666135906762482E-5</v>
      </c>
      <c r="BI92" s="5">
        <f t="shared" si="274"/>
        <v>9.5666186458466558E-6</v>
      </c>
      <c r="BJ92" s="8">
        <f t="shared" si="275"/>
        <v>0.74438898426221567</v>
      </c>
      <c r="BK92" s="8">
        <f t="shared" si="276"/>
        <v>0.160395376617404</v>
      </c>
      <c r="BL92" s="8">
        <f t="shared" si="277"/>
        <v>8.7280979148580448E-2</v>
      </c>
      <c r="BM92" s="8">
        <f t="shared" si="278"/>
        <v>0.6312010777634014</v>
      </c>
      <c r="BN92" s="8">
        <f t="shared" si="279"/>
        <v>0.35277681706388708</v>
      </c>
    </row>
    <row r="93" spans="1:66" x14ac:dyDescent="0.25">
      <c r="A93" t="s">
        <v>72</v>
      </c>
      <c r="B93" t="s">
        <v>76</v>
      </c>
      <c r="C93" t="s">
        <v>367</v>
      </c>
      <c r="D93" s="11">
        <v>44385</v>
      </c>
      <c r="E93">
        <f>VLOOKUP(A93,home!$A$2:$E$405,3,FALSE)</f>
        <v>1.3</v>
      </c>
      <c r="F93">
        <f>VLOOKUP(B93,home!$B$2:$E$405,3,FALSE)</f>
        <v>1.54</v>
      </c>
      <c r="G93">
        <f>VLOOKUP(C93,away!$B$2:$E$405,4,FALSE)</f>
        <v>2.31</v>
      </c>
      <c r="H93">
        <f>VLOOKUP(A93,away!$A$2:$E$405,3,FALSE)</f>
        <v>1.3</v>
      </c>
      <c r="I93">
        <f>VLOOKUP(C93,away!$B$2:$E$405,3,FALSE)</f>
        <v>0.77</v>
      </c>
      <c r="J93">
        <f>VLOOKUP(B93,home!$B$2:$E$405,4,FALSE)</f>
        <v>0.77</v>
      </c>
      <c r="K93" s="3">
        <f t="shared" si="224"/>
        <v>4.6246200000000011</v>
      </c>
      <c r="L93" s="3">
        <f t="shared" si="225"/>
        <v>0.77077000000000007</v>
      </c>
      <c r="M93" s="5">
        <f t="shared" si="226"/>
        <v>4.5374504480079885E-3</v>
      </c>
      <c r="N93" s="5">
        <f t="shared" si="227"/>
        <v>2.0983984090866711E-2</v>
      </c>
      <c r="O93" s="5">
        <f t="shared" si="228"/>
        <v>3.497330681811117E-3</v>
      </c>
      <c r="P93" s="5">
        <f t="shared" si="229"/>
        <v>1.6173825417717336E-2</v>
      </c>
      <c r="Q93" s="5">
        <f t="shared" si="230"/>
        <v>4.8521476253152021E-2</v>
      </c>
      <c r="R93" s="5">
        <f t="shared" si="231"/>
        <v>1.3478187848097775E-3</v>
      </c>
      <c r="S93" s="5">
        <f t="shared" si="232"/>
        <v>1.4412974402709047E-2</v>
      </c>
      <c r="T93" s="5">
        <f t="shared" si="233"/>
        <v>3.7398898251641985E-2</v>
      </c>
      <c r="U93" s="5">
        <f t="shared" si="234"/>
        <v>6.2331497086069955E-3</v>
      </c>
      <c r="V93" s="5">
        <f t="shared" si="235"/>
        <v>5.7083679825769684E-3</v>
      </c>
      <c r="W93" s="5">
        <f t="shared" si="236"/>
        <v>7.4797796503283984E-2</v>
      </c>
      <c r="X93" s="5">
        <f t="shared" si="237"/>
        <v>5.7651897610836202E-2</v>
      </c>
      <c r="Y93" s="5">
        <f t="shared" si="238"/>
        <v>2.2218176560752111E-2</v>
      </c>
      <c r="Z93" s="5">
        <f t="shared" si="239"/>
        <v>3.4628609492261074E-4</v>
      </c>
      <c r="AA93" s="5">
        <f t="shared" si="240"/>
        <v>1.6014416003010048E-3</v>
      </c>
      <c r="AB93" s="5">
        <f t="shared" si="241"/>
        <v>3.7030294267920171E-3</v>
      </c>
      <c r="AC93" s="5">
        <f t="shared" si="242"/>
        <v>1.2717239040431255E-3</v>
      </c>
      <c r="AD93" s="5">
        <f t="shared" si="243"/>
        <v>8.6477846416254306E-2</v>
      </c>
      <c r="AE93" s="5">
        <f t="shared" si="244"/>
        <v>6.6654529682256325E-2</v>
      </c>
      <c r="AF93" s="5">
        <f t="shared" si="245"/>
        <v>2.5687655921596358E-2</v>
      </c>
      <c r="AG93" s="5">
        <f t="shared" si="246"/>
        <v>6.5997581848962752E-3</v>
      </c>
      <c r="AH93" s="5">
        <f t="shared" si="247"/>
        <v>6.672673334587518E-5</v>
      </c>
      <c r="AI93" s="5">
        <f t="shared" si="248"/>
        <v>3.0858578556600136E-4</v>
      </c>
      <c r="AJ93" s="5">
        <f t="shared" si="249"/>
        <v>7.1354599782212083E-4</v>
      </c>
      <c r="AK93" s="5">
        <f t="shared" si="250"/>
        <v>1.0999596974827126E-3</v>
      </c>
      <c r="AL93" s="5">
        <f t="shared" si="251"/>
        <v>1.8132332806024477E-4</v>
      </c>
      <c r="AM93" s="5">
        <f t="shared" si="252"/>
        <v>7.9985435618707607E-2</v>
      </c>
      <c r="AN93" s="5">
        <f t="shared" si="253"/>
        <v>6.1650374211831269E-2</v>
      </c>
      <c r="AO93" s="5">
        <f t="shared" si="254"/>
        <v>2.3759129465626597E-2</v>
      </c>
      <c r="AP93" s="5">
        <f t="shared" si="255"/>
        <v>6.1042747394070033E-3</v>
      </c>
      <c r="AQ93" s="5">
        <f t="shared" si="256"/>
        <v>1.176247960223184E-3</v>
      </c>
      <c r="AR93" s="5">
        <f t="shared" si="257"/>
        <v>1.0286192852200044E-5</v>
      </c>
      <c r="AS93" s="5">
        <f t="shared" si="258"/>
        <v>4.7569733188141389E-5</v>
      </c>
      <c r="AT93" s="5">
        <f t="shared" si="259"/>
        <v>1.0999596974827125E-4</v>
      </c>
      <c r="AU93" s="5">
        <f t="shared" si="260"/>
        <v>1.6956318720575013E-4</v>
      </c>
      <c r="AV93" s="5">
        <f t="shared" si="261"/>
        <v>1.9604132670386404E-4</v>
      </c>
      <c r="AW93" s="5">
        <f t="shared" si="262"/>
        <v>1.795362031932236E-5</v>
      </c>
      <c r="AX93" s="5">
        <f t="shared" si="263"/>
        <v>6.1650374211831289E-2</v>
      </c>
      <c r="AY93" s="5">
        <f t="shared" si="264"/>
        <v>4.7518258931253207E-2</v>
      </c>
      <c r="AZ93" s="5">
        <f t="shared" si="265"/>
        <v>1.8312824218221016E-2</v>
      </c>
      <c r="BA93" s="5">
        <f t="shared" si="266"/>
        <v>4.7049918408927378E-3</v>
      </c>
      <c r="BB93" s="5">
        <f t="shared" si="267"/>
        <v>9.06616640301224E-4</v>
      </c>
      <c r="BC93" s="5">
        <f t="shared" si="268"/>
        <v>1.3975858156899492E-4</v>
      </c>
      <c r="BD93" s="5">
        <f t="shared" si="269"/>
        <v>1.3213814774483708E-6</v>
      </c>
      <c r="BE93" s="5">
        <f t="shared" si="270"/>
        <v>6.1108872082372874E-6</v>
      </c>
      <c r="BF93" s="5">
        <f t="shared" si="271"/>
        <v>1.4130265600479165E-5</v>
      </c>
      <c r="BG93" s="5">
        <f t="shared" si="272"/>
        <v>2.178236963376266E-5</v>
      </c>
      <c r="BH93" s="5">
        <f t="shared" si="273"/>
        <v>2.5183795563922868E-5</v>
      </c>
      <c r="BI93" s="5">
        <f t="shared" si="274"/>
        <v>2.32930969281658E-5</v>
      </c>
      <c r="BJ93" s="8">
        <f t="shared" si="275"/>
        <v>0.75290030589540047</v>
      </c>
      <c r="BK93" s="8">
        <f t="shared" si="276"/>
        <v>8.9803924414367922E-2</v>
      </c>
      <c r="BL93" s="8">
        <f t="shared" si="277"/>
        <v>1.9196866622647871E-2</v>
      </c>
      <c r="BM93" s="8">
        <f t="shared" si="278"/>
        <v>0.71968519204004</v>
      </c>
      <c r="BN93" s="8">
        <f t="shared" si="279"/>
        <v>9.5061885676364949E-2</v>
      </c>
    </row>
    <row r="94" spans="1:66" x14ac:dyDescent="0.25">
      <c r="A94" t="s">
        <v>72</v>
      </c>
      <c r="B94" t="s">
        <v>237</v>
      </c>
      <c r="C94" t="s">
        <v>74</v>
      </c>
      <c r="D94" s="11">
        <v>44385</v>
      </c>
      <c r="E94">
        <f>VLOOKUP(A94,home!$A$2:$E$405,3,FALSE)</f>
        <v>1.3</v>
      </c>
      <c r="F94">
        <f>VLOOKUP(B94,home!$B$2:$E$405,3,FALSE)</f>
        <v>0.38</v>
      </c>
      <c r="G94">
        <f>VLOOKUP(C94,away!$B$2:$E$405,4,FALSE)</f>
        <v>0.26</v>
      </c>
      <c r="H94">
        <f>VLOOKUP(A94,away!$A$2:$E$405,3,FALSE)</f>
        <v>1.3</v>
      </c>
      <c r="I94">
        <f>VLOOKUP(C94,away!$B$2:$E$405,3,FALSE)</f>
        <v>1.79</v>
      </c>
      <c r="J94">
        <f>VLOOKUP(B94,home!$B$2:$E$405,4,FALSE)</f>
        <v>1.1499999999999999</v>
      </c>
      <c r="K94" s="3">
        <f t="shared" si="224"/>
        <v>0.12844000000000003</v>
      </c>
      <c r="L94" s="3">
        <f t="shared" si="225"/>
        <v>2.6760499999999996</v>
      </c>
      <c r="M94" s="5">
        <f t="shared" si="226"/>
        <v>6.053763749612192E-2</v>
      </c>
      <c r="N94" s="5">
        <f t="shared" si="227"/>
        <v>7.7754541600019008E-3</v>
      </c>
      <c r="O94" s="5">
        <f t="shared" si="228"/>
        <v>0.16200174482149704</v>
      </c>
      <c r="P94" s="5">
        <f t="shared" si="229"/>
        <v>2.0807504104873083E-2</v>
      </c>
      <c r="Q94" s="5">
        <f t="shared" si="230"/>
        <v>4.993396661553221E-4</v>
      </c>
      <c r="R94" s="5">
        <f t="shared" si="231"/>
        <v>0.21676238461478359</v>
      </c>
      <c r="S94" s="5">
        <f t="shared" si="232"/>
        <v>1.7879464948646429E-3</v>
      </c>
      <c r="T94" s="5">
        <f t="shared" si="233"/>
        <v>1.3362579136149495E-3</v>
      </c>
      <c r="U94" s="5">
        <f t="shared" si="234"/>
        <v>2.7840960679922807E-2</v>
      </c>
      <c r="V94" s="5">
        <f t="shared" si="235"/>
        <v>6.8282046545144401E-5</v>
      </c>
      <c r="W94" s="5">
        <f t="shared" si="236"/>
        <v>2.1378395573663192E-5</v>
      </c>
      <c r="X94" s="5">
        <f t="shared" si="237"/>
        <v>5.7209655474901374E-5</v>
      </c>
      <c r="Y94" s="5">
        <f t="shared" si="238"/>
        <v>7.6547949266804916E-5</v>
      </c>
      <c r="Z94" s="5">
        <f t="shared" si="239"/>
        <v>0.19335565978279715</v>
      </c>
      <c r="AA94" s="5">
        <f t="shared" si="240"/>
        <v>2.483460094250247E-2</v>
      </c>
      <c r="AB94" s="5">
        <f t="shared" si="241"/>
        <v>1.5948780725275088E-3</v>
      </c>
      <c r="AC94" s="5">
        <f t="shared" si="242"/>
        <v>1.4668343349501415E-6</v>
      </c>
      <c r="AD94" s="5">
        <f t="shared" si="243"/>
        <v>6.8646028187032533E-7</v>
      </c>
      <c r="AE94" s="5">
        <f t="shared" si="244"/>
        <v>1.8370020372990838E-6</v>
      </c>
      <c r="AF94" s="5">
        <f t="shared" si="245"/>
        <v>2.4579546509571066E-6</v>
      </c>
      <c r="AG94" s="5">
        <f t="shared" si="246"/>
        <v>2.192536514564588E-6</v>
      </c>
      <c r="AH94" s="5">
        <f t="shared" si="247"/>
        <v>0.12935735334043857</v>
      </c>
      <c r="AI94" s="5">
        <f t="shared" si="248"/>
        <v>1.6614658463045936E-2</v>
      </c>
      <c r="AJ94" s="5">
        <f t="shared" si="249"/>
        <v>1.0669933664968101E-3</v>
      </c>
      <c r="AK94" s="5">
        <f t="shared" si="250"/>
        <v>4.5681542664283428E-5</v>
      </c>
      <c r="AL94" s="5">
        <f t="shared" si="251"/>
        <v>2.0166734420449813E-8</v>
      </c>
      <c r="AM94" s="5">
        <f t="shared" si="252"/>
        <v>1.7633791720684934E-8</v>
      </c>
      <c r="AN94" s="5">
        <f t="shared" si="253"/>
        <v>4.7188908334138904E-8</v>
      </c>
      <c r="AO94" s="5">
        <f t="shared" si="254"/>
        <v>6.3139939073786217E-8</v>
      </c>
      <c r="AP94" s="5">
        <f t="shared" si="255"/>
        <v>5.6321877986135183E-8</v>
      </c>
      <c r="AQ94" s="5">
        <f t="shared" si="256"/>
        <v>3.7680040396199267E-8</v>
      </c>
      <c r="AR94" s="5">
        <f t="shared" si="257"/>
        <v>6.9233349081336146E-2</v>
      </c>
      <c r="AS94" s="5">
        <f t="shared" si="258"/>
        <v>8.8923313560068159E-3</v>
      </c>
      <c r="AT94" s="5">
        <f t="shared" si="259"/>
        <v>5.7106551968275781E-4</v>
      </c>
      <c r="AU94" s="5">
        <f t="shared" si="260"/>
        <v>2.444921844935114E-5</v>
      </c>
      <c r="AV94" s="5">
        <f t="shared" si="261"/>
        <v>7.850644044086654E-7</v>
      </c>
      <c r="AW94" s="5">
        <f t="shared" si="262"/>
        <v>1.9254293994756345E-10</v>
      </c>
      <c r="AX94" s="5">
        <f t="shared" si="263"/>
        <v>3.774807014341283E-10</v>
      </c>
      <c r="AY94" s="5">
        <f t="shared" si="264"/>
        <v>1.0101572310727989E-9</v>
      </c>
      <c r="AZ94" s="5">
        <f t="shared" si="265"/>
        <v>1.3516156291061816E-9</v>
      </c>
      <c r="BA94" s="5">
        <f t="shared" si="266"/>
        <v>1.2056636680898654E-9</v>
      </c>
      <c r="BB94" s="5">
        <f t="shared" si="267"/>
        <v>8.066040647479712E-10</v>
      </c>
      <c r="BC94" s="5">
        <f t="shared" si="268"/>
        <v>4.3170256149376178E-10</v>
      </c>
      <c r="BD94" s="5">
        <f t="shared" si="269"/>
        <v>3.0878650634851585E-2</v>
      </c>
      <c r="BE94" s="5">
        <f t="shared" si="270"/>
        <v>3.9660538875403387E-3</v>
      </c>
      <c r="BF94" s="5">
        <f t="shared" si="271"/>
        <v>2.5469998065784057E-4</v>
      </c>
      <c r="BG94" s="5">
        <f t="shared" si="272"/>
        <v>1.090455517189768E-5</v>
      </c>
      <c r="BH94" s="5">
        <f t="shared" si="273"/>
        <v>3.5014526656963466E-7</v>
      </c>
      <c r="BI94" s="5">
        <f t="shared" si="274"/>
        <v>8.9945316076407832E-9</v>
      </c>
      <c r="BJ94" s="8">
        <f t="shared" si="275"/>
        <v>9.7735888413535976E-3</v>
      </c>
      <c r="BK94" s="8">
        <f t="shared" si="276"/>
        <v>8.3202858153631404E-2</v>
      </c>
      <c r="BL94" s="8">
        <f t="shared" si="277"/>
        <v>0.69395190428177844</v>
      </c>
      <c r="BM94" s="8">
        <f t="shared" si="278"/>
        <v>0.51189994537851347</v>
      </c>
      <c r="BN94" s="8">
        <f t="shared" si="279"/>
        <v>0.46838406486343287</v>
      </c>
    </row>
    <row r="95" spans="1:66" x14ac:dyDescent="0.25">
      <c r="A95" t="s">
        <v>91</v>
      </c>
      <c r="B95" t="s">
        <v>117</v>
      </c>
      <c r="C95" t="s">
        <v>107</v>
      </c>
      <c r="D95" s="11">
        <v>44385</v>
      </c>
      <c r="E95">
        <f>VLOOKUP(A95,home!$A$2:$E$405,3,FALSE)</f>
        <v>1.375</v>
      </c>
      <c r="F95">
        <f>VLOOKUP(B95,home!$B$2:$E$405,3,FALSE)</f>
        <v>1.21</v>
      </c>
      <c r="G95">
        <f>VLOOKUP(C95,away!$B$2:$E$405,4,FALSE)</f>
        <v>1.45</v>
      </c>
      <c r="H95">
        <f>VLOOKUP(A95,away!$A$2:$E$405,3,FALSE)</f>
        <v>0.875</v>
      </c>
      <c r="I95">
        <f>VLOOKUP(C95,away!$B$2:$E$405,3,FALSE)</f>
        <v>1.45</v>
      </c>
      <c r="J95">
        <f>VLOOKUP(B95,home!$B$2:$E$405,4,FALSE)</f>
        <v>1.52</v>
      </c>
      <c r="K95" s="3">
        <f t="shared" si="224"/>
        <v>2.4124374999999998</v>
      </c>
      <c r="L95" s="3">
        <f t="shared" si="225"/>
        <v>1.9285000000000001</v>
      </c>
      <c r="M95" s="5">
        <f t="shared" si="226"/>
        <v>1.3024312185400197E-2</v>
      </c>
      <c r="N95" s="5">
        <f t="shared" si="227"/>
        <v>3.1420339127766379E-2</v>
      </c>
      <c r="O95" s="5">
        <f t="shared" si="228"/>
        <v>2.5117386049544277E-2</v>
      </c>
      <c r="P95" s="5">
        <f t="shared" si="229"/>
        <v>6.0594124007897467E-2</v>
      </c>
      <c r="Q95" s="5">
        <f t="shared" si="230"/>
        <v>3.7899802187270459E-2</v>
      </c>
      <c r="R95" s="5">
        <f t="shared" si="231"/>
        <v>2.4219439498273078E-2</v>
      </c>
      <c r="S95" s="5">
        <f t="shared" si="232"/>
        <v>7.0476809293627193E-2</v>
      </c>
      <c r="T95" s="5">
        <f t="shared" si="233"/>
        <v>7.3089768518151077E-2</v>
      </c>
      <c r="U95" s="5">
        <f t="shared" si="234"/>
        <v>5.8427884074615147E-2</v>
      </c>
      <c r="V95" s="5">
        <f t="shared" si="235"/>
        <v>3.6431700117859837E-2</v>
      </c>
      <c r="W95" s="5">
        <f t="shared" si="236"/>
        <v>3.0476968013051095E-2</v>
      </c>
      <c r="X95" s="5">
        <f t="shared" si="237"/>
        <v>5.8774832813169031E-2</v>
      </c>
      <c r="Y95" s="5">
        <f t="shared" si="238"/>
        <v>5.6673632540098252E-2</v>
      </c>
      <c r="Z95" s="5">
        <f t="shared" si="239"/>
        <v>1.556906302413988E-2</v>
      </c>
      <c r="AA95" s="5">
        <f t="shared" si="240"/>
        <v>3.7559391479298446E-2</v>
      </c>
      <c r="AB95" s="5">
        <f t="shared" si="241"/>
        <v>4.5304842240920025E-2</v>
      </c>
      <c r="AC95" s="5">
        <f t="shared" si="242"/>
        <v>1.0593395083632101E-2</v>
      </c>
      <c r="AD95" s="5">
        <f t="shared" si="243"/>
        <v>1.838094513024623E-2</v>
      </c>
      <c r="AE95" s="5">
        <f t="shared" si="244"/>
        <v>3.5447652683679852E-2</v>
      </c>
      <c r="AF95" s="5">
        <f t="shared" si="245"/>
        <v>3.4180399100238304E-2</v>
      </c>
      <c r="AG95" s="5">
        <f t="shared" si="246"/>
        <v>2.1972299888269861E-2</v>
      </c>
      <c r="AH95" s="5">
        <f t="shared" si="247"/>
        <v>7.506234510513435E-3</v>
      </c>
      <c r="AI95" s="5">
        <f t="shared" si="248"/>
        <v>1.8108321616956753E-2</v>
      </c>
      <c r="AJ95" s="5">
        <f t="shared" si="249"/>
        <v>2.1842597065403556E-2</v>
      </c>
      <c r="AK95" s="5">
        <f t="shared" si="250"/>
        <v>1.7564633419323163E-2</v>
      </c>
      <c r="AL95" s="5">
        <f t="shared" si="251"/>
        <v>1.9713824000066583E-3</v>
      </c>
      <c r="AM95" s="5">
        <f t="shared" si="252"/>
        <v>8.8685762635296768E-3</v>
      </c>
      <c r="AN95" s="5">
        <f t="shared" si="253"/>
        <v>1.7103049324216982E-2</v>
      </c>
      <c r="AO95" s="5">
        <f t="shared" si="254"/>
        <v>1.6491615310876229E-2</v>
      </c>
      <c r="AP95" s="5">
        <f t="shared" si="255"/>
        <v>1.0601360042341605E-2</v>
      </c>
      <c r="AQ95" s="5">
        <f t="shared" si="256"/>
        <v>5.1111807104139437E-3</v>
      </c>
      <c r="AR95" s="5">
        <f t="shared" si="257"/>
        <v>2.8951546507050329E-3</v>
      </c>
      <c r="AS95" s="5">
        <f t="shared" si="258"/>
        <v>6.9843796476602212E-3</v>
      </c>
      <c r="AT95" s="5">
        <f t="shared" si="259"/>
        <v>8.4246896881261524E-3</v>
      </c>
      <c r="AU95" s="5">
        <f t="shared" si="260"/>
        <v>6.7746791098329462E-3</v>
      </c>
      <c r="AV95" s="5">
        <f t="shared" si="261"/>
        <v>4.0858724837569025E-3</v>
      </c>
      <c r="AW95" s="5">
        <f t="shared" si="262"/>
        <v>2.5476753677739096E-4</v>
      </c>
      <c r="AX95" s="5">
        <f t="shared" si="263"/>
        <v>3.5658143249581442E-3</v>
      </c>
      <c r="AY95" s="5">
        <f t="shared" si="264"/>
        <v>6.8766729256817807E-3</v>
      </c>
      <c r="AZ95" s="5">
        <f t="shared" si="265"/>
        <v>6.6308318685886587E-3</v>
      </c>
      <c r="BA95" s="5">
        <f t="shared" si="266"/>
        <v>4.2625197528577442E-3</v>
      </c>
      <c r="BB95" s="5">
        <f t="shared" si="267"/>
        <v>2.0550673358465383E-3</v>
      </c>
      <c r="BC95" s="5">
        <f t="shared" si="268"/>
        <v>7.9263947143601006E-4</v>
      </c>
      <c r="BD95" s="5">
        <f t="shared" si="269"/>
        <v>9.3055095731410943E-4</v>
      </c>
      <c r="BE95" s="5">
        <f t="shared" si="270"/>
        <v>2.2448960250854564E-3</v>
      </c>
      <c r="BF95" s="5">
        <f t="shared" si="271"/>
        <v>2.7078356772585483E-3</v>
      </c>
      <c r="BG95" s="5">
        <f t="shared" si="272"/>
        <v>2.1774947772188065E-3</v>
      </c>
      <c r="BH95" s="5">
        <f t="shared" si="273"/>
        <v>1.3132675141541979E-3</v>
      </c>
      <c r="BI95" s="5">
        <f t="shared" si="274"/>
        <v>6.3363515973547356E-4</v>
      </c>
      <c r="BJ95" s="8">
        <f t="shared" si="275"/>
        <v>0.4806759673326878</v>
      </c>
      <c r="BK95" s="8">
        <f t="shared" si="276"/>
        <v>0.19996839601410527</v>
      </c>
      <c r="BL95" s="8">
        <f t="shared" si="277"/>
        <v>0.29482318564569571</v>
      </c>
      <c r="BM95" s="8">
        <f t="shared" si="278"/>
        <v>0.79213930357157247</v>
      </c>
      <c r="BN95" s="8">
        <f t="shared" si="279"/>
        <v>0.19227540305615184</v>
      </c>
    </row>
    <row r="96" spans="1:66" x14ac:dyDescent="0.25">
      <c r="A96" t="s">
        <v>91</v>
      </c>
      <c r="B96" t="s">
        <v>122</v>
      </c>
      <c r="C96" t="s">
        <v>105</v>
      </c>
      <c r="D96" s="11">
        <v>44385</v>
      </c>
      <c r="E96">
        <f>VLOOKUP(A96,home!$A$2:$E$405,3,FALSE)</f>
        <v>1.375</v>
      </c>
      <c r="F96">
        <f>VLOOKUP(B96,home!$B$2:$E$405,3,FALSE)</f>
        <v>1.21</v>
      </c>
      <c r="G96">
        <f>VLOOKUP(C96,away!$B$2:$E$405,4,FALSE)</f>
        <v>1.45</v>
      </c>
      <c r="H96">
        <f>VLOOKUP(A96,away!$A$2:$E$405,3,FALSE)</f>
        <v>0.875</v>
      </c>
      <c r="I96">
        <f>VLOOKUP(C96,away!$B$2:$E$405,3,FALSE)</f>
        <v>0.73</v>
      </c>
      <c r="J96">
        <f>VLOOKUP(B96,home!$B$2:$E$405,4,FALSE)</f>
        <v>0.38</v>
      </c>
      <c r="K96" s="3">
        <f t="shared" si="224"/>
        <v>2.4124374999999998</v>
      </c>
      <c r="L96" s="3">
        <f t="shared" si="225"/>
        <v>0.24272499999999997</v>
      </c>
      <c r="M96" s="5">
        <f t="shared" si="226"/>
        <v>7.0287416032059458E-2</v>
      </c>
      <c r="N96" s="5">
        <f t="shared" si="227"/>
        <v>0.16956399821384144</v>
      </c>
      <c r="O96" s="5">
        <f t="shared" si="228"/>
        <v>1.7060513056381628E-2</v>
      </c>
      <c r="P96" s="5">
        <f t="shared" si="229"/>
        <v>4.1157421466454652E-2</v>
      </c>
      <c r="Q96" s="5">
        <f t="shared" si="230"/>
        <v>0.20453127397050205</v>
      </c>
      <c r="R96" s="5">
        <f t="shared" si="231"/>
        <v>2.0705065158051149E-3</v>
      </c>
      <c r="S96" s="5">
        <f t="shared" si="232"/>
        <v>6.0250235297978029E-3</v>
      </c>
      <c r="T96" s="5">
        <f t="shared" si="233"/>
        <v>4.9644853474490096E-2</v>
      </c>
      <c r="U96" s="5">
        <f t="shared" si="234"/>
        <v>4.9949675627226015E-3</v>
      </c>
      <c r="V96" s="5">
        <f t="shared" si="235"/>
        <v>3.9200067816800254E-4</v>
      </c>
      <c r="W96" s="5">
        <f t="shared" si="236"/>
        <v>0.16447297174973768</v>
      </c>
      <c r="X96" s="5">
        <f t="shared" si="237"/>
        <v>3.9921702067955069E-2</v>
      </c>
      <c r="Y96" s="5">
        <f t="shared" si="238"/>
        <v>4.8449975672221956E-3</v>
      </c>
      <c r="Z96" s="5">
        <f t="shared" si="239"/>
        <v>1.6752123134959886E-4</v>
      </c>
      <c r="AA96" s="5">
        <f t="shared" si="240"/>
        <v>4.041345005539478E-4</v>
      </c>
      <c r="AB96" s="5">
        <f t="shared" si="241"/>
        <v>4.8747461209005724E-4</v>
      </c>
      <c r="AC96" s="5">
        <f t="shared" si="242"/>
        <v>1.4346217677800253E-5</v>
      </c>
      <c r="AD96" s="5">
        <f t="shared" si="243"/>
        <v>9.9195191196376903E-2</v>
      </c>
      <c r="AE96" s="5">
        <f t="shared" si="244"/>
        <v>2.4077152783140581E-2</v>
      </c>
      <c r="AF96" s="5">
        <f t="shared" si="245"/>
        <v>2.9220634546438975E-3</v>
      </c>
      <c r="AG96" s="5">
        <f t="shared" si="246"/>
        <v>2.3641928400948005E-4</v>
      </c>
      <c r="AH96" s="5">
        <f t="shared" si="247"/>
        <v>1.016539771983284E-5</v>
      </c>
      <c r="AI96" s="5">
        <f t="shared" si="248"/>
        <v>2.4523386661739233E-5</v>
      </c>
      <c r="AJ96" s="5">
        <f t="shared" si="249"/>
        <v>2.9580568804889773E-5</v>
      </c>
      <c r="AK96" s="5">
        <f t="shared" si="250"/>
        <v>2.3787091152082092E-5</v>
      </c>
      <c r="AL96" s="5">
        <f t="shared" si="251"/>
        <v>3.3602221321973781E-7</v>
      </c>
      <c r="AM96" s="5">
        <f t="shared" si="252"/>
        <v>4.7860439812361905E-2</v>
      </c>
      <c r="AN96" s="5">
        <f t="shared" si="253"/>
        <v>1.161692525345554E-2</v>
      </c>
      <c r="AO96" s="5">
        <f t="shared" si="254"/>
        <v>1.4098590910724975E-3</v>
      </c>
      <c r="AP96" s="5">
        <f t="shared" si="255"/>
        <v>1.14069349293524E-4</v>
      </c>
      <c r="AQ96" s="5">
        <f t="shared" si="256"/>
        <v>6.9218707018176503E-6</v>
      </c>
      <c r="AR96" s="5">
        <f t="shared" si="257"/>
        <v>4.9347923230928515E-7</v>
      </c>
      <c r="AS96" s="5">
        <f t="shared" si="258"/>
        <v>1.1904878054941311E-6</v>
      </c>
      <c r="AT96" s="5">
        <f t="shared" si="259"/>
        <v>1.435988712633374E-6</v>
      </c>
      <c r="AU96" s="5">
        <f t="shared" si="260"/>
        <v>1.1547443399778252E-6</v>
      </c>
      <c r="AV96" s="5">
        <f t="shared" si="261"/>
        <v>6.9643713716881329E-7</v>
      </c>
      <c r="AW96" s="5">
        <f t="shared" si="262"/>
        <v>5.4655776367594855E-9</v>
      </c>
      <c r="AX96" s="5">
        <f t="shared" si="263"/>
        <v>1.9243386628305794E-2</v>
      </c>
      <c r="AY96" s="5">
        <f t="shared" si="264"/>
        <v>4.6708510193555226E-3</v>
      </c>
      <c r="AZ96" s="5">
        <f t="shared" si="265"/>
        <v>5.6686615683653439E-4</v>
      </c>
      <c r="BA96" s="5">
        <f t="shared" si="266"/>
        <v>4.5864195972715947E-5</v>
      </c>
      <c r="BB96" s="5">
        <f t="shared" si="267"/>
        <v>2.783096741869368E-6</v>
      </c>
      <c r="BC96" s="5">
        <f t="shared" si="268"/>
        <v>1.3510543133404845E-7</v>
      </c>
      <c r="BD96" s="5">
        <f t="shared" si="269"/>
        <v>1.9963291110378542E-8</v>
      </c>
      <c r="BE96" s="5">
        <f t="shared" si="270"/>
        <v>4.8160192098093831E-8</v>
      </c>
      <c r="BF96" s="5">
        <f t="shared" si="271"/>
        <v>5.8091726712322621E-8</v>
      </c>
      <c r="BG96" s="5">
        <f t="shared" si="272"/>
        <v>4.6714219986852932E-8</v>
      </c>
      <c r="BH96" s="5">
        <f t="shared" si="273"/>
        <v>2.8173784019883369E-8</v>
      </c>
      <c r="BI96" s="5">
        <f t="shared" si="274"/>
        <v>1.3593498617293476E-8</v>
      </c>
      <c r="BJ96" s="8">
        <f t="shared" si="275"/>
        <v>0.84494872534144849</v>
      </c>
      <c r="BK96" s="8">
        <f t="shared" si="276"/>
        <v>0.12254739496572646</v>
      </c>
      <c r="BL96" s="8">
        <f t="shared" si="277"/>
        <v>2.5110838525832027E-2</v>
      </c>
      <c r="BM96" s="8">
        <f t="shared" si="278"/>
        <v>0.48343250525553438</v>
      </c>
      <c r="BN96" s="8">
        <f t="shared" si="279"/>
        <v>0.50467112925504432</v>
      </c>
    </row>
    <row r="97" spans="1:66" x14ac:dyDescent="0.25">
      <c r="A97" t="s">
        <v>91</v>
      </c>
      <c r="B97" t="s">
        <v>109</v>
      </c>
      <c r="C97" t="s">
        <v>118</v>
      </c>
      <c r="D97" s="11">
        <v>44385</v>
      </c>
      <c r="E97">
        <f>VLOOKUP(A97,home!$A$2:$E$405,3,FALSE)</f>
        <v>1.375</v>
      </c>
      <c r="F97">
        <f>VLOOKUP(B97,home!$B$2:$E$405,3,FALSE)</f>
        <v>0.36</v>
      </c>
      <c r="G97">
        <f>VLOOKUP(C97,away!$B$2:$E$405,4,FALSE)</f>
        <v>1.21</v>
      </c>
      <c r="H97">
        <f>VLOOKUP(A97,away!$A$2:$E$405,3,FALSE)</f>
        <v>0.875</v>
      </c>
      <c r="I97">
        <f>VLOOKUP(C97,away!$B$2:$E$405,3,FALSE)</f>
        <v>0.97</v>
      </c>
      <c r="J97">
        <f>VLOOKUP(B97,home!$B$2:$E$405,4,FALSE)</f>
        <v>1.1399999999999999</v>
      </c>
      <c r="K97" s="3">
        <f t="shared" si="224"/>
        <v>0.59894999999999998</v>
      </c>
      <c r="L97" s="3">
        <f t="shared" si="225"/>
        <v>0.96757499999999996</v>
      </c>
      <c r="M97" s="5">
        <f t="shared" si="226"/>
        <v>0.20876939695980495</v>
      </c>
      <c r="N97" s="5">
        <f t="shared" si="227"/>
        <v>0.12504243030907516</v>
      </c>
      <c r="O97" s="5">
        <f t="shared" si="228"/>
        <v>0.20200004926338325</v>
      </c>
      <c r="P97" s="5">
        <f t="shared" si="229"/>
        <v>0.1209879295063034</v>
      </c>
      <c r="Q97" s="5">
        <f t="shared" si="230"/>
        <v>3.7447081816810279E-2</v>
      </c>
      <c r="R97" s="5">
        <f t="shared" si="231"/>
        <v>9.7725098833009019E-2</v>
      </c>
      <c r="S97" s="5">
        <f t="shared" si="232"/>
        <v>1.7529004848637553E-2</v>
      </c>
      <c r="T97" s="5">
        <f t="shared" si="233"/>
        <v>3.62328601889002E-2</v>
      </c>
      <c r="U97" s="5">
        <f t="shared" si="234"/>
        <v>5.8532447946030748E-2</v>
      </c>
      <c r="V97" s="5">
        <f t="shared" si="235"/>
        <v>1.128729717960283E-3</v>
      </c>
      <c r="W97" s="5">
        <f t="shared" si="236"/>
        <v>7.4763098847261721E-3</v>
      </c>
      <c r="X97" s="5">
        <f t="shared" si="237"/>
        <v>7.2338905367139257E-3</v>
      </c>
      <c r="Y97" s="5">
        <f t="shared" si="238"/>
        <v>3.4996658180304874E-3</v>
      </c>
      <c r="Z97" s="5">
        <f t="shared" si="239"/>
        <v>3.1518787501116231E-2</v>
      </c>
      <c r="AA97" s="5">
        <f t="shared" si="240"/>
        <v>1.8878177773793567E-2</v>
      </c>
      <c r="AB97" s="5">
        <f t="shared" si="241"/>
        <v>5.6535422888068267E-3</v>
      </c>
      <c r="AC97" s="5">
        <f t="shared" si="242"/>
        <v>4.0883228557722141E-5</v>
      </c>
      <c r="AD97" s="5">
        <f t="shared" si="243"/>
        <v>1.119483951364185E-3</v>
      </c>
      <c r="AE97" s="5">
        <f t="shared" si="244"/>
        <v>1.0831846842412013E-3</v>
      </c>
      <c r="AF97" s="5">
        <f t="shared" si="245"/>
        <v>5.2403121042734005E-4</v>
      </c>
      <c r="AG97" s="5">
        <f t="shared" si="246"/>
        <v>1.6901316614307787E-4</v>
      </c>
      <c r="AH97" s="5">
        <f t="shared" si="247"/>
        <v>7.6241977040981341E-3</v>
      </c>
      <c r="AI97" s="5">
        <f t="shared" si="248"/>
        <v>4.5665132148695773E-3</v>
      </c>
      <c r="AJ97" s="5">
        <f t="shared" si="249"/>
        <v>1.3675565450230662E-3</v>
      </c>
      <c r="AK97" s="5">
        <f t="shared" si="250"/>
        <v>2.7303266421385518E-4</v>
      </c>
      <c r="AL97" s="5">
        <f t="shared" si="251"/>
        <v>9.4772073814709944E-7</v>
      </c>
      <c r="AM97" s="5">
        <f t="shared" si="252"/>
        <v>1.3410298253391578E-4</v>
      </c>
      <c r="AN97" s="5">
        <f t="shared" si="253"/>
        <v>1.2975469332525354E-4</v>
      </c>
      <c r="AO97" s="5">
        <f t="shared" si="254"/>
        <v>6.2773698697091086E-5</v>
      </c>
      <c r="AP97" s="5">
        <f t="shared" si="255"/>
        <v>2.0246087172279302E-5</v>
      </c>
      <c r="AQ97" s="5">
        <f t="shared" si="256"/>
        <v>4.8974019489295363E-6</v>
      </c>
      <c r="AR97" s="5">
        <f t="shared" si="257"/>
        <v>1.4753966187085507E-3</v>
      </c>
      <c r="AS97" s="5">
        <f t="shared" si="258"/>
        <v>8.8368880477548647E-4</v>
      </c>
      <c r="AT97" s="5">
        <f t="shared" si="259"/>
        <v>2.6464270481013874E-4</v>
      </c>
      <c r="AU97" s="5">
        <f t="shared" si="260"/>
        <v>5.2835916015344196E-5</v>
      </c>
      <c r="AV97" s="5">
        <f t="shared" si="261"/>
        <v>7.9115179743476017E-6</v>
      </c>
      <c r="AW97" s="5">
        <f t="shared" si="262"/>
        <v>1.525643598582594E-8</v>
      </c>
      <c r="AX97" s="5">
        <f t="shared" si="263"/>
        <v>1.3386830231448132E-5</v>
      </c>
      <c r="AY97" s="5">
        <f t="shared" si="264"/>
        <v>1.2952762261193424E-5</v>
      </c>
      <c r="AZ97" s="5">
        <f t="shared" si="265"/>
        <v>6.2663844724371125E-6</v>
      </c>
      <c r="BA97" s="5">
        <f t="shared" si="266"/>
        <v>2.0210656519727797E-6</v>
      </c>
      <c r="BB97" s="5">
        <f t="shared" si="267"/>
        <v>4.8888314955189052E-7</v>
      </c>
      <c r="BC97" s="5">
        <f t="shared" si="268"/>
        <v>9.4606222685534117E-8</v>
      </c>
      <c r="BD97" s="5">
        <f t="shared" si="269"/>
        <v>2.3792614722448755E-4</v>
      </c>
      <c r="BE97" s="5">
        <f t="shared" si="270"/>
        <v>1.4250586588010681E-4</v>
      </c>
      <c r="BF97" s="5">
        <f t="shared" si="271"/>
        <v>4.2676944184444973E-5</v>
      </c>
      <c r="BG97" s="5">
        <f t="shared" si="272"/>
        <v>8.5204519064244395E-6</v>
      </c>
      <c r="BH97" s="5">
        <f t="shared" si="273"/>
        <v>1.2758311673382294E-6</v>
      </c>
      <c r="BI97" s="5">
        <f t="shared" si="274"/>
        <v>1.5283181553544655E-7</v>
      </c>
      <c r="BJ97" s="8">
        <f t="shared" si="275"/>
        <v>0.22021493696209873</v>
      </c>
      <c r="BK97" s="8">
        <f t="shared" si="276"/>
        <v>0.34846984474426329</v>
      </c>
      <c r="BL97" s="8">
        <f t="shared" si="277"/>
        <v>0.39973814986769024</v>
      </c>
      <c r="BM97" s="8">
        <f t="shared" si="278"/>
        <v>0.20795679488095717</v>
      </c>
      <c r="BN97" s="8">
        <f t="shared" si="279"/>
        <v>0.7919719866883862</v>
      </c>
    </row>
    <row r="98" spans="1:66" x14ac:dyDescent="0.25">
      <c r="A98" t="s">
        <v>91</v>
      </c>
      <c r="B98" t="s">
        <v>113</v>
      </c>
      <c r="C98" t="s">
        <v>92</v>
      </c>
      <c r="D98" s="11">
        <v>44385</v>
      </c>
      <c r="E98">
        <f>VLOOKUP(A98,home!$A$2:$E$405,3,FALSE)</f>
        <v>1.375</v>
      </c>
      <c r="F98">
        <f>VLOOKUP(B98,home!$B$2:$E$405,3,FALSE)</f>
        <v>0.36</v>
      </c>
      <c r="G98">
        <f>VLOOKUP(C98,away!$B$2:$E$405,4,FALSE)</f>
        <v>0.97</v>
      </c>
      <c r="H98">
        <f>VLOOKUP(A98,away!$A$2:$E$405,3,FALSE)</f>
        <v>0.875</v>
      </c>
      <c r="I98">
        <f>VLOOKUP(C98,away!$B$2:$E$405,3,FALSE)</f>
        <v>0.97</v>
      </c>
      <c r="J98">
        <f>VLOOKUP(B98,home!$B$2:$E$405,4,FALSE)</f>
        <v>1.1399999999999999</v>
      </c>
      <c r="K98" s="3">
        <f t="shared" si="224"/>
        <v>0.48014999999999997</v>
      </c>
      <c r="L98" s="3">
        <f t="shared" si="225"/>
        <v>0.96757499999999996</v>
      </c>
      <c r="M98" s="5">
        <f t="shared" si="226"/>
        <v>0.23510454298372313</v>
      </c>
      <c r="N98" s="5">
        <f t="shared" si="227"/>
        <v>0.11288544631363465</v>
      </c>
      <c r="O98" s="5">
        <f t="shared" si="228"/>
        <v>0.2274812781774759</v>
      </c>
      <c r="P98" s="5">
        <f t="shared" si="229"/>
        <v>0.10922513571691504</v>
      </c>
      <c r="Q98" s="5">
        <f t="shared" si="230"/>
        <v>2.7100973523745828E-2</v>
      </c>
      <c r="R98" s="5">
        <f t="shared" si="231"/>
        <v>0.1100525988662856</v>
      </c>
      <c r="S98" s="5">
        <f t="shared" si="232"/>
        <v>1.2685984414606206E-2</v>
      </c>
      <c r="T98" s="5">
        <f t="shared" si="233"/>
        <v>2.6222224457238368E-2</v>
      </c>
      <c r="U98" s="5">
        <f t="shared" si="234"/>
        <v>5.2841755345647029E-2</v>
      </c>
      <c r="V98" s="5">
        <f t="shared" si="235"/>
        <v>6.5485211708750488E-4</v>
      </c>
      <c r="W98" s="5">
        <f t="shared" si="236"/>
        <v>4.337510812475521E-3</v>
      </c>
      <c r="X98" s="5">
        <f t="shared" si="237"/>
        <v>4.1968670243810024E-3</v>
      </c>
      <c r="Y98" s="5">
        <f t="shared" si="238"/>
        <v>2.0303918055577237E-3</v>
      </c>
      <c r="Z98" s="5">
        <f t="shared" si="239"/>
        <v>3.5494714449348763E-2</v>
      </c>
      <c r="AA98" s="5">
        <f t="shared" si="240"/>
        <v>1.7042787142854808E-2</v>
      </c>
      <c r="AB98" s="5">
        <f t="shared" si="241"/>
        <v>4.0915471233208666E-3</v>
      </c>
      <c r="AC98" s="5">
        <f t="shared" si="242"/>
        <v>1.901449628951443E-5</v>
      </c>
      <c r="AD98" s="5">
        <f t="shared" si="243"/>
        <v>5.2066395415253008E-4</v>
      </c>
      <c r="AE98" s="5">
        <f t="shared" si="244"/>
        <v>5.0378142543913435E-4</v>
      </c>
      <c r="AF98" s="5">
        <f t="shared" si="245"/>
        <v>2.4372315635963514E-4</v>
      </c>
      <c r="AG98" s="5">
        <f t="shared" si="246"/>
        <v>7.8606811004891322E-5</v>
      </c>
      <c r="AH98" s="5">
        <f t="shared" si="247"/>
        <v>8.5859495833321576E-3</v>
      </c>
      <c r="AI98" s="5">
        <f t="shared" si="248"/>
        <v>4.1225436924369344E-3</v>
      </c>
      <c r="AJ98" s="5">
        <f t="shared" si="249"/>
        <v>9.8971967696179675E-4</v>
      </c>
      <c r="AK98" s="5">
        <f t="shared" si="250"/>
        <v>1.584046342977356E-4</v>
      </c>
      <c r="AL98" s="5">
        <f t="shared" si="251"/>
        <v>3.5335105165616103E-7</v>
      </c>
      <c r="AM98" s="5">
        <f t="shared" si="252"/>
        <v>4.9999359517267478E-5</v>
      </c>
      <c r="AN98" s="5">
        <f t="shared" si="253"/>
        <v>4.8378130284920076E-5</v>
      </c>
      <c r="AO98" s="5">
        <f t="shared" si="254"/>
        <v>2.3404734705215765E-5</v>
      </c>
      <c r="AP98" s="5">
        <f t="shared" si="255"/>
        <v>7.5486120607997153E-6</v>
      </c>
      <c r="AQ98" s="5">
        <f t="shared" si="256"/>
        <v>1.825962078682071E-6</v>
      </c>
      <c r="AR98" s="5">
        <f t="shared" si="257"/>
        <v>1.6615100336185228E-3</v>
      </c>
      <c r="AS98" s="5">
        <f t="shared" si="258"/>
        <v>7.9777404264193361E-4</v>
      </c>
      <c r="AT98" s="5">
        <f t="shared" si="259"/>
        <v>1.9152560328726214E-4</v>
      </c>
      <c r="AU98" s="5">
        <f t="shared" si="260"/>
        <v>3.0653672806126315E-5</v>
      </c>
      <c r="AV98" s="5">
        <f t="shared" si="261"/>
        <v>3.6795902494653857E-6</v>
      </c>
      <c r="AW98" s="5">
        <f t="shared" si="262"/>
        <v>4.5600064742653238E-9</v>
      </c>
      <c r="AX98" s="5">
        <f t="shared" si="263"/>
        <v>4.0011987453693291E-6</v>
      </c>
      <c r="AY98" s="5">
        <f t="shared" si="264"/>
        <v>3.8714598760507286E-6</v>
      </c>
      <c r="AZ98" s="5">
        <f t="shared" si="265"/>
        <v>1.8729638947848916E-6</v>
      </c>
      <c r="BA98" s="5">
        <f t="shared" si="266"/>
        <v>6.0407768016549721E-7</v>
      </c>
      <c r="BB98" s="5">
        <f t="shared" si="267"/>
        <v>1.4612261534653272E-7</v>
      </c>
      <c r="BC98" s="5">
        <f t="shared" si="268"/>
        <v>2.8276917908784285E-8</v>
      </c>
      <c r="BD98" s="5">
        <f t="shared" si="269"/>
        <v>2.679392617964069E-4</v>
      </c>
      <c r="BE98" s="5">
        <f t="shared" si="270"/>
        <v>1.2865103655154475E-4</v>
      </c>
      <c r="BF98" s="5">
        <f t="shared" si="271"/>
        <v>3.0885897600112096E-5</v>
      </c>
      <c r="BG98" s="5">
        <f t="shared" si="272"/>
        <v>4.9432879108979423E-6</v>
      </c>
      <c r="BH98" s="5">
        <f t="shared" si="273"/>
        <v>5.933799226044115E-7</v>
      </c>
      <c r="BI98" s="5">
        <f t="shared" si="274"/>
        <v>5.6982273967701643E-8</v>
      </c>
      <c r="BJ98" s="8">
        <f t="shared" si="275"/>
        <v>0.17826187018236575</v>
      </c>
      <c r="BK98" s="8">
        <f t="shared" si="276"/>
        <v>0.3576937545395491</v>
      </c>
      <c r="BL98" s="8">
        <f t="shared" si="277"/>
        <v>0.42848479703127157</v>
      </c>
      <c r="BM98" s="8">
        <f t="shared" si="278"/>
        <v>0.17808129372088563</v>
      </c>
      <c r="BN98" s="8">
        <f t="shared" si="279"/>
        <v>0.82184997558178019</v>
      </c>
    </row>
    <row r="99" spans="1:66" x14ac:dyDescent="0.25">
      <c r="A99" t="s">
        <v>91</v>
      </c>
      <c r="B99" t="s">
        <v>100</v>
      </c>
      <c r="C99" t="s">
        <v>101</v>
      </c>
      <c r="D99" s="11">
        <v>44385</v>
      </c>
      <c r="E99">
        <f>VLOOKUP(A99,home!$A$2:$E$405,3,FALSE)</f>
        <v>1.375</v>
      </c>
      <c r="F99">
        <f>VLOOKUP(B99,home!$B$2:$E$405,3,FALSE)</f>
        <v>1.0900000000000001</v>
      </c>
      <c r="G99">
        <f>VLOOKUP(C99,away!$B$2:$E$405,4,FALSE)</f>
        <v>0.24</v>
      </c>
      <c r="H99">
        <f>VLOOKUP(A99,away!$A$2:$E$405,3,FALSE)</f>
        <v>0.875</v>
      </c>
      <c r="I99">
        <f>VLOOKUP(C99,away!$B$2:$E$405,3,FALSE)</f>
        <v>0.24</v>
      </c>
      <c r="J99">
        <f>VLOOKUP(B99,home!$B$2:$E$405,4,FALSE)</f>
        <v>1.71</v>
      </c>
      <c r="K99" s="3">
        <f t="shared" si="224"/>
        <v>0.35970000000000002</v>
      </c>
      <c r="L99" s="3">
        <f t="shared" si="225"/>
        <v>0.35909999999999997</v>
      </c>
      <c r="M99" s="5">
        <f t="shared" si="226"/>
        <v>0.4873367092689746</v>
      </c>
      <c r="N99" s="5">
        <f t="shared" si="227"/>
        <v>0.17529501432405012</v>
      </c>
      <c r="O99" s="5">
        <f t="shared" si="228"/>
        <v>0.17500261229848882</v>
      </c>
      <c r="P99" s="5">
        <f t="shared" si="229"/>
        <v>6.294843964376641E-2</v>
      </c>
      <c r="Q99" s="5">
        <f t="shared" si="230"/>
        <v>3.1526808326180412E-2</v>
      </c>
      <c r="R99" s="5">
        <f t="shared" si="231"/>
        <v>3.1421719038193664E-2</v>
      </c>
      <c r="S99" s="5">
        <f t="shared" si="232"/>
        <v>2.0327352619961808E-3</v>
      </c>
      <c r="T99" s="5">
        <f t="shared" si="233"/>
        <v>1.1321276869931389E-2</v>
      </c>
      <c r="U99" s="5">
        <f t="shared" si="234"/>
        <v>1.1302392338038258E-2</v>
      </c>
      <c r="V99" s="5">
        <f t="shared" si="235"/>
        <v>2.9173877462227051E-5</v>
      </c>
      <c r="W99" s="5">
        <f t="shared" si="236"/>
        <v>3.7800643183090316E-3</v>
      </c>
      <c r="X99" s="5">
        <f t="shared" si="237"/>
        <v>1.3574210967047735E-3</v>
      </c>
      <c r="Y99" s="5">
        <f t="shared" si="238"/>
        <v>2.4372495791334203E-4</v>
      </c>
      <c r="Z99" s="5">
        <f t="shared" si="239"/>
        <v>3.7611797688717826E-3</v>
      </c>
      <c r="AA99" s="5">
        <f t="shared" si="240"/>
        <v>1.3528963628631797E-3</v>
      </c>
      <c r="AB99" s="5">
        <f t="shared" si="241"/>
        <v>2.4331841086094289E-4</v>
      </c>
      <c r="AC99" s="5">
        <f t="shared" si="242"/>
        <v>2.3552120506174106E-7</v>
      </c>
      <c r="AD99" s="5">
        <f t="shared" si="243"/>
        <v>3.3992228382393965E-4</v>
      </c>
      <c r="AE99" s="5">
        <f t="shared" si="244"/>
        <v>1.2206609212117674E-4</v>
      </c>
      <c r="AF99" s="5">
        <f t="shared" si="245"/>
        <v>2.1916966840357281E-5</v>
      </c>
      <c r="AG99" s="5">
        <f t="shared" si="246"/>
        <v>2.6234609307907674E-6</v>
      </c>
      <c r="AH99" s="5">
        <f t="shared" si="247"/>
        <v>3.3765991375046416E-4</v>
      </c>
      <c r="AI99" s="5">
        <f t="shared" si="248"/>
        <v>1.2145627097604194E-4</v>
      </c>
      <c r="AJ99" s="5">
        <f t="shared" si="249"/>
        <v>2.1843910335041141E-5</v>
      </c>
      <c r="AK99" s="5">
        <f t="shared" si="250"/>
        <v>2.6190848491714327E-6</v>
      </c>
      <c r="AL99" s="5">
        <f t="shared" si="251"/>
        <v>1.2168746642456143E-9</v>
      </c>
      <c r="AM99" s="5">
        <f t="shared" si="252"/>
        <v>2.4454009098294231E-5</v>
      </c>
      <c r="AN99" s="5">
        <f t="shared" si="253"/>
        <v>8.7814346671974594E-6</v>
      </c>
      <c r="AO99" s="5">
        <f t="shared" si="254"/>
        <v>1.5767065944953036E-6</v>
      </c>
      <c r="AP99" s="5">
        <f t="shared" si="255"/>
        <v>1.8873177936108789E-7</v>
      </c>
      <c r="AQ99" s="5">
        <f t="shared" si="256"/>
        <v>1.6943395492141662E-8</v>
      </c>
      <c r="AR99" s="5">
        <f t="shared" si="257"/>
        <v>2.4250735005558343E-5</v>
      </c>
      <c r="AS99" s="5">
        <f t="shared" si="258"/>
        <v>8.7229893814993341E-6</v>
      </c>
      <c r="AT99" s="5">
        <f t="shared" si="259"/>
        <v>1.5688296402626552E-6</v>
      </c>
      <c r="AU99" s="5">
        <f t="shared" si="260"/>
        <v>1.8810267386749235E-7</v>
      </c>
      <c r="AV99" s="5">
        <f t="shared" si="261"/>
        <v>1.6915132947534249E-8</v>
      </c>
      <c r="AW99" s="5">
        <f t="shared" si="262"/>
        <v>4.3661554218732402E-12</v>
      </c>
      <c r="AX99" s="5">
        <f t="shared" si="263"/>
        <v>1.4660178454427374E-6</v>
      </c>
      <c r="AY99" s="5">
        <f t="shared" si="264"/>
        <v>5.2644700829848711E-7</v>
      </c>
      <c r="AZ99" s="5">
        <f t="shared" si="265"/>
        <v>9.4523560339993346E-8</v>
      </c>
      <c r="BA99" s="5">
        <f t="shared" si="266"/>
        <v>1.1314470172697207E-8</v>
      </c>
      <c r="BB99" s="5">
        <f t="shared" si="267"/>
        <v>1.0157565597538914E-9</v>
      </c>
      <c r="BC99" s="5">
        <f t="shared" si="268"/>
        <v>7.2951636121524508E-11</v>
      </c>
      <c r="BD99" s="5">
        <f t="shared" si="269"/>
        <v>1.4514064900826664E-6</v>
      </c>
      <c r="BE99" s="5">
        <f t="shared" si="270"/>
        <v>5.2207091448273498E-7</v>
      </c>
      <c r="BF99" s="5">
        <f t="shared" si="271"/>
        <v>9.3894453969719882E-8</v>
      </c>
      <c r="BG99" s="5">
        <f t="shared" si="272"/>
        <v>1.1257945030969413E-8</v>
      </c>
      <c r="BH99" s="5">
        <f t="shared" si="273"/>
        <v>1.0123707069099245E-9</v>
      </c>
      <c r="BI99" s="5">
        <f t="shared" si="274"/>
        <v>7.2829948655099998E-11</v>
      </c>
      <c r="BJ99" s="8">
        <f t="shared" si="275"/>
        <v>0.22404795591393264</v>
      </c>
      <c r="BK99" s="8">
        <f t="shared" si="276"/>
        <v>0.55234782123728765</v>
      </c>
      <c r="BL99" s="8">
        <f t="shared" si="277"/>
        <v>0.21984334491519389</v>
      </c>
      <c r="BM99" s="8">
        <f t="shared" si="278"/>
        <v>3.6468472492989623E-2</v>
      </c>
      <c r="BN99" s="8">
        <f t="shared" si="279"/>
        <v>0.96353130289965394</v>
      </c>
    </row>
    <row r="100" spans="1:66" s="15" customFormat="1" x14ac:dyDescent="0.25">
      <c r="A100" t="s">
        <v>91</v>
      </c>
      <c r="B100" t="s">
        <v>95</v>
      </c>
      <c r="C100" t="s">
        <v>351</v>
      </c>
      <c r="D100" s="11">
        <v>44385</v>
      </c>
      <c r="E100">
        <f>VLOOKUP(A100,home!$A$2:$E$405,3,FALSE)</f>
        <v>1.375</v>
      </c>
      <c r="F100">
        <f>VLOOKUP(B100,home!$B$2:$E$405,3,FALSE)</f>
        <v>1.0900000000000001</v>
      </c>
      <c r="G100">
        <f>VLOOKUP(C100,away!$B$2:$E$405,4,FALSE)</f>
        <v>1.21</v>
      </c>
      <c r="H100">
        <f>VLOOKUP(A100,away!$A$2:$E$405,3,FALSE)</f>
        <v>0.875</v>
      </c>
      <c r="I100">
        <f>VLOOKUP(C100,away!$B$2:$E$405,3,FALSE)</f>
        <v>0.48</v>
      </c>
      <c r="J100">
        <f>VLOOKUP(B100,home!$B$2:$E$405,4,FALSE)</f>
        <v>1.1399999999999999</v>
      </c>
      <c r="K100" s="3">
        <f t="shared" si="224"/>
        <v>1.8134874999999999</v>
      </c>
      <c r="L100" s="3">
        <f t="shared" si="225"/>
        <v>0.47879999999999995</v>
      </c>
      <c r="M100" s="5">
        <f t="shared" si="226"/>
        <v>0.10103507956677885</v>
      </c>
      <c r="N100" s="5">
        <f t="shared" si="227"/>
        <v>0.18322585385585885</v>
      </c>
      <c r="O100" s="5">
        <f t="shared" si="228"/>
        <v>4.8375596096573714E-2</v>
      </c>
      <c r="P100" s="5">
        <f t="shared" si="229"/>
        <v>8.7728538826185212E-2</v>
      </c>
      <c r="Q100" s="5">
        <f t="shared" si="230"/>
        <v>0.16613889782221342</v>
      </c>
      <c r="R100" s="5">
        <f t="shared" si="231"/>
        <v>1.1581117705519745E-2</v>
      </c>
      <c r="S100" s="5">
        <f t="shared" si="232"/>
        <v>1.9043624643979819E-2</v>
      </c>
      <c r="T100" s="5">
        <f t="shared" si="233"/>
        <v>7.9547304277275785E-2</v>
      </c>
      <c r="U100" s="5">
        <f t="shared" si="234"/>
        <v>2.1002212194988736E-2</v>
      </c>
      <c r="V100" s="5">
        <f t="shared" si="235"/>
        <v>1.837281963116425E-3</v>
      </c>
      <c r="W100" s="5">
        <f t="shared" si="236"/>
        <v>0.10043027148812039</v>
      </c>
      <c r="X100" s="5">
        <f t="shared" si="237"/>
        <v>4.8086013988512047E-2</v>
      </c>
      <c r="Y100" s="5">
        <f t="shared" si="238"/>
        <v>1.1511791748849781E-2</v>
      </c>
      <c r="Z100" s="5">
        <f t="shared" si="239"/>
        <v>1.8483463858009509E-3</v>
      </c>
      <c r="AA100" s="5">
        <f t="shared" si="240"/>
        <v>3.3519530663202019E-3</v>
      </c>
      <c r="AB100" s="5">
        <f t="shared" si="241"/>
        <v>3.0393624931791788E-3</v>
      </c>
      <c r="AC100" s="5">
        <f t="shared" si="242"/>
        <v>9.9706744632056438E-5</v>
      </c>
      <c r="AD100" s="5">
        <f t="shared" si="243"/>
        <v>4.5532260491328212E-2</v>
      </c>
      <c r="AE100" s="5">
        <f t="shared" si="244"/>
        <v>2.1800846323247948E-2</v>
      </c>
      <c r="AF100" s="5">
        <f t="shared" si="245"/>
        <v>5.2191226097855585E-3</v>
      </c>
      <c r="AG100" s="5">
        <f t="shared" si="246"/>
        <v>8.3297196852177499E-4</v>
      </c>
      <c r="AH100" s="5">
        <f t="shared" si="247"/>
        <v>2.2124706238037378E-4</v>
      </c>
      <c r="AI100" s="5">
        <f t="shared" si="248"/>
        <v>4.0122878203852812E-4</v>
      </c>
      <c r="AJ100" s="5">
        <f t="shared" si="249"/>
        <v>3.6381169043354765E-4</v>
      </c>
      <c r="AK100" s="5">
        <f t="shared" si="250"/>
        <v>2.19922650985036E-4</v>
      </c>
      <c r="AL100" s="5">
        <f t="shared" si="251"/>
        <v>3.4630059401911017E-6</v>
      </c>
      <c r="AM100" s="5">
        <f t="shared" si="252"/>
        <v>1.6514437049553504E-2</v>
      </c>
      <c r="AN100" s="5">
        <f t="shared" si="253"/>
        <v>7.9071124593262185E-3</v>
      </c>
      <c r="AO100" s="5">
        <f t="shared" si="254"/>
        <v>1.8929627227626965E-3</v>
      </c>
      <c r="AP100" s="5">
        <f t="shared" si="255"/>
        <v>3.0211685055292633E-4</v>
      </c>
      <c r="AQ100" s="5">
        <f t="shared" si="256"/>
        <v>3.6163387011185271E-5</v>
      </c>
      <c r="AR100" s="5">
        <f t="shared" si="257"/>
        <v>2.1186618693544594E-5</v>
      </c>
      <c r="AS100" s="5">
        <f t="shared" si="258"/>
        <v>3.8421668168009457E-5</v>
      </c>
      <c r="AT100" s="5">
        <f t="shared" si="259"/>
        <v>3.4838607475916522E-5</v>
      </c>
      <c r="AU100" s="5">
        <f t="shared" si="260"/>
        <v>2.105979305832705E-5</v>
      </c>
      <c r="AV100" s="5">
        <f t="shared" si="261"/>
        <v>9.5479178659657264E-6</v>
      </c>
      <c r="AW100" s="5">
        <f t="shared" si="262"/>
        <v>8.3525569199998681E-8</v>
      </c>
      <c r="AX100" s="5">
        <f t="shared" si="263"/>
        <v>4.9914541931503588E-3</v>
      </c>
      <c r="AY100" s="5">
        <f t="shared" si="264"/>
        <v>2.3899082676803922E-3</v>
      </c>
      <c r="AZ100" s="5">
        <f t="shared" si="265"/>
        <v>5.7214403928268574E-4</v>
      </c>
      <c r="BA100" s="5">
        <f t="shared" si="266"/>
        <v>9.1314188669516628E-5</v>
      </c>
      <c r="BB100" s="5">
        <f t="shared" si="267"/>
        <v>1.0930308383741139E-5</v>
      </c>
      <c r="BC100" s="5">
        <f t="shared" si="268"/>
        <v>1.0466863308270515E-6</v>
      </c>
      <c r="BD100" s="5">
        <f t="shared" si="269"/>
        <v>1.6906921717448582E-6</v>
      </c>
      <c r="BE100" s="5">
        <f t="shared" si="270"/>
        <v>3.0660491198071533E-6</v>
      </c>
      <c r="BF100" s="5">
        <f t="shared" si="271"/>
        <v>2.7801208765781375E-6</v>
      </c>
      <c r="BG100" s="5">
        <f t="shared" si="272"/>
        <v>1.6805714860544981E-6</v>
      </c>
      <c r="BH100" s="5">
        <f t="shared" si="273"/>
        <v>7.6192384570406465E-7</v>
      </c>
      <c r="BI100" s="5">
        <f t="shared" si="274"/>
        <v>2.7634787402724982E-7</v>
      </c>
      <c r="BJ100" s="8">
        <f t="shared" si="275"/>
        <v>0.6970349247264177</v>
      </c>
      <c r="BK100" s="8">
        <f t="shared" si="276"/>
        <v>0.21213760301831297</v>
      </c>
      <c r="BL100" s="8">
        <f t="shared" si="277"/>
        <v>8.8691762053054762E-2</v>
      </c>
      <c r="BM100" s="8">
        <f t="shared" si="278"/>
        <v>0.39923772756834536</v>
      </c>
      <c r="BN100" s="8">
        <f t="shared" si="279"/>
        <v>0.59808508387312975</v>
      </c>
    </row>
    <row r="101" spans="1:66" x14ac:dyDescent="0.25">
      <c r="A101" t="s">
        <v>91</v>
      </c>
      <c r="B101" t="s">
        <v>99</v>
      </c>
      <c r="C101" t="s">
        <v>129</v>
      </c>
      <c r="D101" s="11">
        <v>44385</v>
      </c>
      <c r="E101">
        <f>VLOOKUP(A101,home!$A$2:$E$405,3,FALSE)</f>
        <v>1.375</v>
      </c>
      <c r="F101">
        <f>VLOOKUP(B101,home!$B$2:$E$405,3,FALSE)</f>
        <v>1.45</v>
      </c>
      <c r="G101">
        <f>VLOOKUP(C101,away!$B$2:$E$405,4,FALSE)</f>
        <v>1.45</v>
      </c>
      <c r="H101">
        <f>VLOOKUP(A101,away!$A$2:$E$405,3,FALSE)</f>
        <v>0.875</v>
      </c>
      <c r="I101">
        <f>VLOOKUP(C101,away!$B$2:$E$405,3,FALSE)</f>
        <v>1.0900000000000001</v>
      </c>
      <c r="J101">
        <f>VLOOKUP(B101,home!$B$2:$E$405,4,FALSE)</f>
        <v>2.29</v>
      </c>
      <c r="K101" s="3">
        <f t="shared" si="224"/>
        <v>2.8909374999999997</v>
      </c>
      <c r="L101" s="3">
        <f t="shared" si="225"/>
        <v>2.1840875000000004</v>
      </c>
      <c r="M101" s="5">
        <f t="shared" si="226"/>
        <v>6.2509301644210194E-3</v>
      </c>
      <c r="N101" s="5">
        <f t="shared" si="227"/>
        <v>1.8071048422205888E-2</v>
      </c>
      <c r="O101" s="5">
        <f t="shared" si="228"/>
        <v>1.3652578435484895E-2</v>
      </c>
      <c r="P101" s="5">
        <f t="shared" si="229"/>
        <v>3.9468750970834611E-2</v>
      </c>
      <c r="Q101" s="5">
        <f t="shared" si="230"/>
        <v>2.6121135774035416E-2</v>
      </c>
      <c r="R101" s="5">
        <f t="shared" si="231"/>
        <v>1.4909212951856063E-2</v>
      </c>
      <c r="S101" s="5">
        <f t="shared" si="232"/>
        <v>6.2302019948340157E-2</v>
      </c>
      <c r="T101" s="5">
        <f t="shared" si="233"/>
        <v>5.7050846129873586E-2</v>
      </c>
      <c r="U101" s="5">
        <f t="shared" si="234"/>
        <v>4.3101602818006381E-2</v>
      </c>
      <c r="V101" s="5">
        <f t="shared" si="235"/>
        <v>4.3708746727665199E-2</v>
      </c>
      <c r="W101" s="5">
        <f t="shared" si="236"/>
        <v>2.5171523650583501E-2</v>
      </c>
      <c r="X101" s="5">
        <f t="shared" si="237"/>
        <v>5.4976810161193802E-2</v>
      </c>
      <c r="Y101" s="5">
        <f t="shared" si="238"/>
        <v>6.00370819314682E-2</v>
      </c>
      <c r="Z101" s="5">
        <f t="shared" si="239"/>
        <v>1.0854341880995646E-2</v>
      </c>
      <c r="AA101" s="5">
        <f t="shared" si="240"/>
        <v>3.1379223981590848E-2</v>
      </c>
      <c r="AB101" s="5">
        <f t="shared" si="241"/>
        <v>4.5357687664640142E-2</v>
      </c>
      <c r="AC101" s="5">
        <f t="shared" si="242"/>
        <v>1.7248729333721562E-2</v>
      </c>
      <c r="AD101" s="5">
        <f t="shared" si="243"/>
        <v>1.8192325413402186E-2</v>
      </c>
      <c r="AE101" s="5">
        <f t="shared" si="244"/>
        <v>3.9733630531344051E-2</v>
      </c>
      <c r="AF101" s="5">
        <f t="shared" si="245"/>
        <v>4.3390862886563464E-2</v>
      </c>
      <c r="AG101" s="5">
        <f t="shared" si="246"/>
        <v>3.1589813748252406E-2</v>
      </c>
      <c r="AH101" s="5">
        <f t="shared" si="247"/>
        <v>5.9267081057522717E-3</v>
      </c>
      <c r="AI101" s="5">
        <f t="shared" si="248"/>
        <v>1.7133742714473207E-2</v>
      </c>
      <c r="AJ101" s="5">
        <f t="shared" si="249"/>
        <v>2.476628966431119E-2</v>
      </c>
      <c r="AK101" s="5">
        <f t="shared" si="250"/>
        <v>2.3865931842139875E-2</v>
      </c>
      <c r="AL101" s="5">
        <f t="shared" si="251"/>
        <v>4.3563807928034505E-3</v>
      </c>
      <c r="AM101" s="5">
        <f t="shared" si="252"/>
        <v>1.0518575149961474E-2</v>
      </c>
      <c r="AN101" s="5">
        <f t="shared" si="253"/>
        <v>2.2973488502841484E-2</v>
      </c>
      <c r="AO101" s="5">
        <f t="shared" si="254"/>
        <v>2.5088054535224905E-2</v>
      </c>
      <c r="AP101" s="5">
        <f t="shared" si="255"/>
        <v>1.8264835436567681E-2</v>
      </c>
      <c r="AQ101" s="5">
        <f t="shared" si="256"/>
        <v>9.972999691641133E-3</v>
      </c>
      <c r="AR101" s="5">
        <f t="shared" si="257"/>
        <v>2.5888898179844428E-3</v>
      </c>
      <c r="AS101" s="5">
        <f t="shared" si="258"/>
        <v>7.4843186581793984E-3</v>
      </c>
      <c r="AT101" s="5">
        <f t="shared" si="259"/>
        <v>1.0818348735440252E-2</v>
      </c>
      <c r="AU101" s="5">
        <f t="shared" si="260"/>
        <v>1.0425056682453934E-2</v>
      </c>
      <c r="AV101" s="5">
        <f t="shared" si="261"/>
        <v>7.5345468257329174E-3</v>
      </c>
      <c r="AW101" s="5">
        <f t="shared" si="262"/>
        <v>7.6406810276696368E-4</v>
      </c>
      <c r="AX101" s="5">
        <f t="shared" si="263"/>
        <v>5.0680905579319558E-3</v>
      </c>
      <c r="AY101" s="5">
        <f t="shared" si="264"/>
        <v>1.1069153236447211E-2</v>
      </c>
      <c r="AZ101" s="5">
        <f t="shared" si="265"/>
        <v>1.2087999609654452E-2</v>
      </c>
      <c r="BA101" s="5">
        <f t="shared" si="266"/>
        <v>8.8004162824837258E-3</v>
      </c>
      <c r="BB101" s="5">
        <f t="shared" si="267"/>
        <v>4.8052197993422958E-3</v>
      </c>
      <c r="BC101" s="5">
        <f t="shared" si="268"/>
        <v>2.0990040996992031E-3</v>
      </c>
      <c r="BD101" s="5">
        <f t="shared" si="269"/>
        <v>9.4239364838951593E-4</v>
      </c>
      <c r="BE101" s="5">
        <f t="shared" si="270"/>
        <v>2.7244011378910657E-3</v>
      </c>
      <c r="BF101" s="5">
        <f t="shared" si="271"/>
        <v>3.9380367072859761E-3</v>
      </c>
      <c r="BG101" s="5">
        <f t="shared" si="272"/>
        <v>3.7948726644898506E-3</v>
      </c>
      <c r="BH101" s="5">
        <f t="shared" si="273"/>
        <v>2.7426849233746567E-3</v>
      </c>
      <c r="BI101" s="5">
        <f t="shared" si="274"/>
        <v>1.585786139133684E-3</v>
      </c>
      <c r="BJ101" s="8">
        <f t="shared" si="275"/>
        <v>0.50508291555071805</v>
      </c>
      <c r="BK101" s="8">
        <f t="shared" si="276"/>
        <v>0.18440471117423324</v>
      </c>
      <c r="BL101" s="8">
        <f t="shared" si="277"/>
        <v>0.27467231411861048</v>
      </c>
      <c r="BM101" s="8">
        <f t="shared" si="278"/>
        <v>0.84623554087203978</v>
      </c>
      <c r="BN101" s="8">
        <f t="shared" si="279"/>
        <v>0.11847365671883787</v>
      </c>
    </row>
    <row r="102" spans="1:66" x14ac:dyDescent="0.25">
      <c r="A102" t="s">
        <v>91</v>
      </c>
      <c r="B102" t="s">
        <v>84</v>
      </c>
      <c r="C102" t="s">
        <v>108</v>
      </c>
      <c r="D102" s="11">
        <v>44385</v>
      </c>
      <c r="E102">
        <f>VLOOKUP(A102,home!$A$2:$E$405,3,FALSE)</f>
        <v>1.375</v>
      </c>
      <c r="F102">
        <f>VLOOKUP(B102,home!$B$2:$E$405,3,FALSE)</f>
        <v>0.97</v>
      </c>
      <c r="G102">
        <f>VLOOKUP(C102,away!$B$2:$E$405,4,FALSE)</f>
        <v>0.73</v>
      </c>
      <c r="H102">
        <f>VLOOKUP(A102,away!$A$2:$E$405,3,FALSE)</f>
        <v>0.875</v>
      </c>
      <c r="I102">
        <f>VLOOKUP(C102,away!$B$2:$E$405,3,FALSE)</f>
        <v>1.0900000000000001</v>
      </c>
      <c r="J102">
        <f>VLOOKUP(B102,home!$B$2:$E$405,4,FALSE)</f>
        <v>0.76</v>
      </c>
      <c r="K102" s="3">
        <f t="shared" si="224"/>
        <v>0.97363749999999993</v>
      </c>
      <c r="L102" s="3">
        <f t="shared" si="225"/>
        <v>0.72485000000000011</v>
      </c>
      <c r="M102" s="5">
        <f t="shared" si="226"/>
        <v>0.18296004194680698</v>
      </c>
      <c r="N102" s="5">
        <f t="shared" si="227"/>
        <v>0.17813675784098426</v>
      </c>
      <c r="O102" s="5">
        <f t="shared" si="228"/>
        <v>0.13261858640514307</v>
      </c>
      <c r="P102" s="5">
        <f t="shared" si="229"/>
        <v>0.12912242892103748</v>
      </c>
      <c r="Q102" s="5">
        <f t="shared" si="230"/>
        <v>8.6720313781200653E-2</v>
      </c>
      <c r="R102" s="5">
        <f t="shared" si="231"/>
        <v>4.8064291177883967E-2</v>
      </c>
      <c r="S102" s="5">
        <f t="shared" si="232"/>
        <v>2.2781752607101621E-2</v>
      </c>
      <c r="T102" s="5">
        <f t="shared" si="233"/>
        <v>6.2859219444303296E-2</v>
      </c>
      <c r="U102" s="5">
        <f t="shared" si="234"/>
        <v>4.6797196301707006E-2</v>
      </c>
      <c r="V102" s="5">
        <f t="shared" si="235"/>
        <v>1.7864466776499625E-3</v>
      </c>
      <c r="W102" s="5">
        <f t="shared" si="236"/>
        <v>2.8144716503047916E-2</v>
      </c>
      <c r="X102" s="5">
        <f t="shared" si="237"/>
        <v>2.0400697757234285E-2</v>
      </c>
      <c r="Y102" s="5">
        <f t="shared" si="238"/>
        <v>7.3937228846656352E-3</v>
      </c>
      <c r="Z102" s="5">
        <f t="shared" si="239"/>
        <v>1.1613133820096402E-2</v>
      </c>
      <c r="AA102" s="5">
        <f t="shared" si="240"/>
        <v>1.130698257976411E-2</v>
      </c>
      <c r="AB102" s="5">
        <f t="shared" si="241"/>
        <v>5.5044511257525382E-3</v>
      </c>
      <c r="AC102" s="5">
        <f t="shared" si="242"/>
        <v>7.8798057386467757E-5</v>
      </c>
      <c r="AD102" s="5">
        <f t="shared" si="243"/>
        <v>6.850687853559077E-3</v>
      </c>
      <c r="AE102" s="5">
        <f t="shared" si="244"/>
        <v>4.9657210906522975E-3</v>
      </c>
      <c r="AF102" s="5">
        <f t="shared" si="245"/>
        <v>1.7997014662796589E-3</v>
      </c>
      <c r="AG102" s="5">
        <f t="shared" si="246"/>
        <v>4.3483786927760371E-4</v>
      </c>
      <c r="AH102" s="5">
        <f t="shared" si="247"/>
        <v>2.1044450123742192E-3</v>
      </c>
      <c r="AI102" s="5">
        <f t="shared" si="248"/>
        <v>2.0489665807355037E-3</v>
      </c>
      <c r="AJ102" s="5">
        <f t="shared" si="249"/>
        <v>9.9747534962543174E-4</v>
      </c>
      <c r="AK102" s="5">
        <f t="shared" si="250"/>
        <v>3.2372646857364379E-4</v>
      </c>
      <c r="AL102" s="5">
        <f t="shared" si="251"/>
        <v>2.2244412398983026E-6</v>
      </c>
      <c r="AM102" s="5">
        <f t="shared" si="252"/>
        <v>1.3340173190039255E-3</v>
      </c>
      <c r="AN102" s="5">
        <f t="shared" si="253"/>
        <v>9.6696245367999551E-4</v>
      </c>
      <c r="AO102" s="5">
        <f t="shared" si="254"/>
        <v>3.5045136727497237E-4</v>
      </c>
      <c r="AP102" s="5">
        <f t="shared" si="255"/>
        <v>8.4674891189754598E-5</v>
      </c>
      <c r="AQ102" s="5">
        <f t="shared" si="256"/>
        <v>1.5344148719723403E-5</v>
      </c>
      <c r="AR102" s="5">
        <f t="shared" si="257"/>
        <v>3.0508139344389066E-4</v>
      </c>
      <c r="AS102" s="5">
        <f t="shared" si="258"/>
        <v>2.9703868520922607E-4</v>
      </c>
      <c r="AT102" s="5">
        <f t="shared" si="259"/>
        <v>1.4460400143519891E-4</v>
      </c>
      <c r="AU102" s="5">
        <f t="shared" si="260"/>
        <v>4.6930626149121159E-5</v>
      </c>
      <c r="AV102" s="5">
        <f t="shared" si="261"/>
        <v>1.1423354379316235E-5</v>
      </c>
      <c r="AW102" s="5">
        <f t="shared" si="262"/>
        <v>4.3607769463324115E-8</v>
      </c>
      <c r="AX102" s="5">
        <f t="shared" si="263"/>
        <v>2.1647488123861398E-4</v>
      </c>
      <c r="AY102" s="5">
        <f t="shared" si="264"/>
        <v>1.5691181766580936E-4</v>
      </c>
      <c r="AZ102" s="5">
        <f t="shared" si="265"/>
        <v>5.6868765517530955E-5</v>
      </c>
      <c r="BA102" s="5">
        <f t="shared" si="266"/>
        <v>1.3740441561794108E-5</v>
      </c>
      <c r="BB102" s="5">
        <f t="shared" si="267"/>
        <v>2.4899397665166148E-6</v>
      </c>
      <c r="BC102" s="5">
        <f t="shared" si="268"/>
        <v>3.6096656795191375E-7</v>
      </c>
      <c r="BD102" s="5">
        <f t="shared" si="269"/>
        <v>3.6856374672967355E-5</v>
      </c>
      <c r="BE102" s="5">
        <f t="shared" si="270"/>
        <v>3.5884748495651253E-5</v>
      </c>
      <c r="BF102" s="5">
        <f t="shared" si="271"/>
        <v>1.7469368406717322E-5</v>
      </c>
      <c r="BG102" s="5">
        <f t="shared" si="272"/>
        <v>5.6696107273650783E-6</v>
      </c>
      <c r="BH102" s="5">
        <f t="shared" si="273"/>
        <v>1.3800364036412287E-6</v>
      </c>
      <c r="BI102" s="5">
        <f t="shared" si="274"/>
        <v>2.6873103879004743E-7</v>
      </c>
      <c r="BJ102" s="8">
        <f t="shared" si="275"/>
        <v>0.40090467348339121</v>
      </c>
      <c r="BK102" s="8">
        <f t="shared" si="276"/>
        <v>0.33688860446888824</v>
      </c>
      <c r="BL102" s="8">
        <f t="shared" si="277"/>
        <v>0.25066872793192146</v>
      </c>
      <c r="BM102" s="8">
        <f t="shared" si="278"/>
        <v>0.24229585142134455</v>
      </c>
      <c r="BN102" s="8">
        <f t="shared" si="279"/>
        <v>0.75762242007305636</v>
      </c>
    </row>
    <row r="103" spans="1:66" x14ac:dyDescent="0.25">
      <c r="A103" t="s">
        <v>91</v>
      </c>
      <c r="B103" t="s">
        <v>371</v>
      </c>
      <c r="C103" t="s">
        <v>98</v>
      </c>
      <c r="D103" s="11">
        <v>44385</v>
      </c>
      <c r="E103">
        <f>VLOOKUP(A103,home!$A$2:$E$405,3,FALSE)</f>
        <v>1.375</v>
      </c>
      <c r="F103">
        <f>VLOOKUP(B103,home!$B$2:$E$405,3,FALSE)</f>
        <v>0.48</v>
      </c>
      <c r="G103">
        <f>VLOOKUP(C103,away!$B$2:$E$405,4,FALSE)</f>
        <v>0.73</v>
      </c>
      <c r="H103">
        <f>VLOOKUP(A103,away!$A$2:$E$405,3,FALSE)</f>
        <v>0.875</v>
      </c>
      <c r="I103">
        <f>VLOOKUP(C103,away!$B$2:$E$405,3,FALSE)</f>
        <v>0.24</v>
      </c>
      <c r="J103">
        <f>VLOOKUP(B103,home!$B$2:$E$405,4,FALSE)</f>
        <v>1.9</v>
      </c>
      <c r="K103" s="3">
        <f t="shared" si="224"/>
        <v>0.48179999999999995</v>
      </c>
      <c r="L103" s="3">
        <f t="shared" si="225"/>
        <v>0.39899999999999997</v>
      </c>
      <c r="M103" s="5">
        <f t="shared" si="226"/>
        <v>0.41445121804738017</v>
      </c>
      <c r="N103" s="5">
        <f t="shared" si="227"/>
        <v>0.19968259685522774</v>
      </c>
      <c r="O103" s="5">
        <f t="shared" si="228"/>
        <v>0.16536603600090469</v>
      </c>
      <c r="P103" s="5">
        <f t="shared" si="229"/>
        <v>7.9673356145235866E-2</v>
      </c>
      <c r="Q103" s="5">
        <f t="shared" si="230"/>
        <v>4.8103537582424354E-2</v>
      </c>
      <c r="R103" s="5">
        <f t="shared" si="231"/>
        <v>3.2990524182180472E-2</v>
      </c>
      <c r="S103" s="5">
        <f t="shared" si="232"/>
        <v>3.8290656433297683E-3</v>
      </c>
      <c r="T103" s="5">
        <f t="shared" si="233"/>
        <v>1.9193311495387316E-2</v>
      </c>
      <c r="U103" s="5">
        <f t="shared" si="234"/>
        <v>1.5894834550974551E-2</v>
      </c>
      <c r="V103" s="5">
        <f t="shared" si="235"/>
        <v>8.1788076328395194E-5</v>
      </c>
      <c r="W103" s="5">
        <f t="shared" si="236"/>
        <v>7.7254281357373522E-3</v>
      </c>
      <c r="X103" s="5">
        <f t="shared" si="237"/>
        <v>3.0824458261592032E-3</v>
      </c>
      <c r="Y103" s="5">
        <f t="shared" si="238"/>
        <v>6.149479423187608E-4</v>
      </c>
      <c r="Z103" s="5">
        <f t="shared" si="239"/>
        <v>4.3877397162300031E-3</v>
      </c>
      <c r="AA103" s="5">
        <f t="shared" si="240"/>
        <v>2.114012995279615E-3</v>
      </c>
      <c r="AB103" s="5">
        <f t="shared" si="241"/>
        <v>5.0926573056285919E-4</v>
      </c>
      <c r="AC103" s="5">
        <f t="shared" si="242"/>
        <v>9.8267453592708093E-7</v>
      </c>
      <c r="AD103" s="5">
        <f t="shared" si="243"/>
        <v>9.3052781894956377E-4</v>
      </c>
      <c r="AE103" s="5">
        <f t="shared" si="244"/>
        <v>3.7128059976087593E-4</v>
      </c>
      <c r="AF103" s="5">
        <f t="shared" si="245"/>
        <v>7.4070479652294731E-5</v>
      </c>
      <c r="AG103" s="5">
        <f t="shared" si="246"/>
        <v>9.851373793755198E-6</v>
      </c>
      <c r="AH103" s="5">
        <f t="shared" si="247"/>
        <v>4.3767703669394273E-4</v>
      </c>
      <c r="AI103" s="5">
        <f t="shared" si="248"/>
        <v>2.1087279627914158E-4</v>
      </c>
      <c r="AJ103" s="5">
        <f t="shared" si="249"/>
        <v>5.0799256623645198E-5</v>
      </c>
      <c r="AK103" s="5">
        <f t="shared" si="250"/>
        <v>8.1583606137574192E-6</v>
      </c>
      <c r="AL103" s="5">
        <f t="shared" si="251"/>
        <v>7.5563033588982994E-9</v>
      </c>
      <c r="AM103" s="5">
        <f t="shared" si="252"/>
        <v>8.9665660633979978E-5</v>
      </c>
      <c r="AN103" s="5">
        <f t="shared" si="253"/>
        <v>3.5776598592958008E-5</v>
      </c>
      <c r="AO103" s="5">
        <f t="shared" si="254"/>
        <v>7.1374314192951209E-6</v>
      </c>
      <c r="AP103" s="5">
        <f t="shared" si="255"/>
        <v>9.4927837876625108E-7</v>
      </c>
      <c r="AQ103" s="5">
        <f t="shared" si="256"/>
        <v>9.4690518281933536E-8</v>
      </c>
      <c r="AR103" s="5">
        <f t="shared" si="257"/>
        <v>3.4926627528176643E-5</v>
      </c>
      <c r="AS103" s="5">
        <f t="shared" si="258"/>
        <v>1.6827649143075505E-5</v>
      </c>
      <c r="AT103" s="5">
        <f t="shared" si="259"/>
        <v>4.0537806785668883E-6</v>
      </c>
      <c r="AU103" s="5">
        <f t="shared" si="260"/>
        <v>6.5103717697784232E-7</v>
      </c>
      <c r="AV103" s="5">
        <f t="shared" si="261"/>
        <v>7.8417427966981078E-8</v>
      </c>
      <c r="AW103" s="5">
        <f t="shared" si="262"/>
        <v>4.035028212134893E-11</v>
      </c>
      <c r="AX103" s="5">
        <f t="shared" si="263"/>
        <v>7.2001525489085897E-6</v>
      </c>
      <c r="AY103" s="5">
        <f t="shared" si="264"/>
        <v>2.8728608670145271E-6</v>
      </c>
      <c r="AZ103" s="5">
        <f t="shared" si="265"/>
        <v>5.73135742969398E-7</v>
      </c>
      <c r="BA103" s="5">
        <f t="shared" si="266"/>
        <v>7.6227053814929927E-8</v>
      </c>
      <c r="BB103" s="5">
        <f t="shared" si="267"/>
        <v>7.6036486180392593E-9</v>
      </c>
      <c r="BC103" s="5">
        <f t="shared" si="268"/>
        <v>6.0677115971953321E-10</v>
      </c>
      <c r="BD103" s="5">
        <f t="shared" si="269"/>
        <v>2.3226207306237454E-6</v>
      </c>
      <c r="BE103" s="5">
        <f t="shared" si="270"/>
        <v>1.1190386680145201E-6</v>
      </c>
      <c r="BF103" s="5">
        <f t="shared" si="271"/>
        <v>2.6957641512469789E-7</v>
      </c>
      <c r="BG103" s="5">
        <f t="shared" si="272"/>
        <v>4.3293972269026487E-8</v>
      </c>
      <c r="BH103" s="5">
        <f t="shared" si="273"/>
        <v>5.2147589598042384E-9</v>
      </c>
      <c r="BI103" s="5">
        <f t="shared" si="274"/>
        <v>5.0249417336673651E-10</v>
      </c>
      <c r="BJ103" s="8">
        <f t="shared" si="275"/>
        <v>0.27993235235558694</v>
      </c>
      <c r="BK103" s="8">
        <f t="shared" si="276"/>
        <v>0.49803929100398048</v>
      </c>
      <c r="BL103" s="8">
        <f t="shared" si="277"/>
        <v>0.21764247866910666</v>
      </c>
      <c r="BM103" s="8">
        <f t="shared" si="278"/>
        <v>5.9731720111034059E-2</v>
      </c>
      <c r="BN103" s="8">
        <f t="shared" si="279"/>
        <v>0.94026726881335332</v>
      </c>
    </row>
    <row r="104" spans="1:66" s="10" customFormat="1" x14ac:dyDescent="0.25">
      <c r="A104" t="s">
        <v>91</v>
      </c>
      <c r="B104" t="s">
        <v>93</v>
      </c>
      <c r="C104" t="s">
        <v>111</v>
      </c>
      <c r="D104" s="11">
        <v>44385</v>
      </c>
      <c r="E104">
        <f>VLOOKUP(A104,home!$A$2:$E$405,3,FALSE)</f>
        <v>1.375</v>
      </c>
      <c r="F104">
        <f>VLOOKUP(B104,home!$B$2:$E$405,3,FALSE)</f>
        <v>1.45</v>
      </c>
      <c r="G104">
        <f>VLOOKUP(C104,away!$B$2:$E$405,4,FALSE)</f>
        <v>0.73</v>
      </c>
      <c r="H104">
        <f>VLOOKUP(A104,away!$A$2:$E$405,3,FALSE)</f>
        <v>0.875</v>
      </c>
      <c r="I104">
        <f>VLOOKUP(C104,away!$B$2:$E$405,3,FALSE)</f>
        <v>1.0900000000000001</v>
      </c>
      <c r="J104">
        <f>VLOOKUP(B104,home!$B$2:$E$405,4,FALSE)</f>
        <v>0.76</v>
      </c>
      <c r="K104" s="3">
        <f t="shared" si="224"/>
        <v>1.4554374999999999</v>
      </c>
      <c r="L104" s="3">
        <f t="shared" si="225"/>
        <v>0.72485000000000011</v>
      </c>
      <c r="M104" s="5">
        <f t="shared" si="226"/>
        <v>0.11300903587173756</v>
      </c>
      <c r="N104" s="5">
        <f t="shared" si="227"/>
        <v>0.16447758864657203</v>
      </c>
      <c r="O104" s="5">
        <f t="shared" si="228"/>
        <v>8.1914599651628978E-2</v>
      </c>
      <c r="P104" s="5">
        <f t="shared" si="229"/>
        <v>0.11922158013046774</v>
      </c>
      <c r="Q104" s="5">
        <f t="shared" si="230"/>
        <v>0.11969342521289759</v>
      </c>
      <c r="R104" s="5">
        <f t="shared" si="231"/>
        <v>2.9687898778741631E-2</v>
      </c>
      <c r="S104" s="5">
        <f t="shared" si="232"/>
        <v>3.1443913000323787E-2</v>
      </c>
      <c r="T104" s="5">
        <f t="shared" si="233"/>
        <v>8.675977926556884E-2</v>
      </c>
      <c r="U104" s="5">
        <f t="shared" si="234"/>
        <v>4.3208881178784769E-2</v>
      </c>
      <c r="V104" s="5">
        <f t="shared" si="235"/>
        <v>3.685834071650248E-3</v>
      </c>
      <c r="W104" s="5">
        <f t="shared" si="236"/>
        <v>5.8068766519432206E-2</v>
      </c>
      <c r="X104" s="5">
        <f t="shared" si="237"/>
        <v>4.2091145411610444E-2</v>
      </c>
      <c r="Y104" s="5">
        <f t="shared" si="238"/>
        <v>1.5254883375802913E-2</v>
      </c>
      <c r="Z104" s="5">
        <f t="shared" si="239"/>
        <v>7.1730911432569596E-3</v>
      </c>
      <c r="AA104" s="5">
        <f t="shared" si="240"/>
        <v>1.0439985840814049E-2</v>
      </c>
      <c r="AB104" s="5">
        <f t="shared" si="241"/>
        <v>7.5973734460948999E-3</v>
      </c>
      <c r="AC104" s="5">
        <f t="shared" si="242"/>
        <v>2.4302866510360371E-4</v>
      </c>
      <c r="AD104" s="5">
        <f t="shared" si="243"/>
        <v>2.1128865092781533E-2</v>
      </c>
      <c r="AE104" s="5">
        <f t="shared" si="244"/>
        <v>1.5315257862502697E-2</v>
      </c>
      <c r="AF104" s="5">
        <f t="shared" si="245"/>
        <v>5.5506323308175398E-3</v>
      </c>
      <c r="AG104" s="5">
        <f t="shared" si="246"/>
        <v>1.3411252816643649E-3</v>
      </c>
      <c r="AH104" s="5">
        <f t="shared" si="247"/>
        <v>1.2998537787974518E-3</v>
      </c>
      <c r="AI104" s="5">
        <f t="shared" si="248"/>
        <v>1.8918559341785158E-3</v>
      </c>
      <c r="AJ104" s="5">
        <f t="shared" si="249"/>
        <v>1.3767390356004721E-3</v>
      </c>
      <c r="AK104" s="5">
        <f t="shared" si="250"/>
        <v>6.679192067089206E-4</v>
      </c>
      <c r="AL104" s="5">
        <f t="shared" si="251"/>
        <v>1.0255555672038464E-5</v>
      </c>
      <c r="AM104" s="5">
        <f t="shared" si="252"/>
        <v>6.1503485176950447E-3</v>
      </c>
      <c r="AN104" s="5">
        <f t="shared" si="253"/>
        <v>4.4580801230512538E-3</v>
      </c>
      <c r="AO104" s="5">
        <f t="shared" si="254"/>
        <v>1.6157196885968506E-3</v>
      </c>
      <c r="AP104" s="5">
        <f t="shared" si="255"/>
        <v>3.9038480542647581E-4</v>
      </c>
      <c r="AQ104" s="5">
        <f t="shared" si="256"/>
        <v>7.0742606553345251E-5</v>
      </c>
      <c r="AR104" s="5">
        <f t="shared" si="257"/>
        <v>1.8843980231226663E-4</v>
      </c>
      <c r="AS104" s="5">
        <f t="shared" si="258"/>
        <v>2.7426235477785954E-4</v>
      </c>
      <c r="AT104" s="5">
        <f t="shared" si="259"/>
        <v>1.9958585799100049E-4</v>
      </c>
      <c r="AU104" s="5">
        <f t="shared" si="260"/>
        <v>9.6828247396592255E-5</v>
      </c>
      <c r="AV104" s="5">
        <f t="shared" si="261"/>
        <v>3.5231865580069441E-5</v>
      </c>
      <c r="AW104" s="5">
        <f t="shared" si="262"/>
        <v>3.0053731321000076E-7</v>
      </c>
      <c r="AX104" s="5">
        <f t="shared" si="263"/>
        <v>1.4919079784537958E-3</v>
      </c>
      <c r="AY104" s="5">
        <f t="shared" si="264"/>
        <v>1.0814094981822342E-3</v>
      </c>
      <c r="AZ104" s="5">
        <f t="shared" si="265"/>
        <v>3.9192983737869618E-4</v>
      </c>
      <c r="BA104" s="5">
        <f t="shared" si="266"/>
        <v>9.4696780874649328E-5</v>
      </c>
      <c r="BB104" s="5">
        <f t="shared" si="267"/>
        <v>1.716024040424739E-5</v>
      </c>
      <c r="BC104" s="5">
        <f t="shared" si="268"/>
        <v>2.4877200514037454E-6</v>
      </c>
      <c r="BD104" s="5">
        <f t="shared" si="269"/>
        <v>2.2765098451007746E-5</v>
      </c>
      <c r="BE104" s="5">
        <f t="shared" si="270"/>
        <v>3.3133177976788583E-5</v>
      </c>
      <c r="BF104" s="5">
        <f t="shared" si="271"/>
        <v>2.4111634860796119E-5</v>
      </c>
      <c r="BG104" s="5">
        <f t="shared" si="272"/>
        <v>1.1697659187569982E-5</v>
      </c>
      <c r="BH104" s="5">
        <f t="shared" si="273"/>
        <v>4.2563029609522225E-6</v>
      </c>
      <c r="BI104" s="5">
        <f t="shared" si="274"/>
        <v>1.2389565881461801E-6</v>
      </c>
      <c r="BJ104" s="8">
        <f t="shared" si="275"/>
        <v>0.54544633679631827</v>
      </c>
      <c r="BK104" s="8">
        <f t="shared" si="276"/>
        <v>0.26869505679313721</v>
      </c>
      <c r="BL104" s="8">
        <f t="shared" si="277"/>
        <v>0.17897665780943275</v>
      </c>
      <c r="BM104" s="8">
        <f t="shared" si="278"/>
        <v>0.37120590528923059</v>
      </c>
      <c r="BN104" s="8">
        <f t="shared" si="279"/>
        <v>0.62800412829204555</v>
      </c>
    </row>
    <row r="105" spans="1:66" x14ac:dyDescent="0.25">
      <c r="A105" t="s">
        <v>91</v>
      </c>
      <c r="B105" t="s">
        <v>389</v>
      </c>
      <c r="C105" t="s">
        <v>94</v>
      </c>
      <c r="D105" s="11">
        <v>44385</v>
      </c>
      <c r="E105">
        <f>VLOOKUP(A105,home!$A$2:$E$405,3,FALSE)</f>
        <v>1.375</v>
      </c>
      <c r="F105">
        <f>VLOOKUP(B105,home!$B$2:$E$405,3,FALSE)</f>
        <v>1.0900000000000001</v>
      </c>
      <c r="G105">
        <f>VLOOKUP(C105,away!$B$2:$E$405,4,FALSE)</f>
        <v>0.97</v>
      </c>
      <c r="H105">
        <f>VLOOKUP(A105,away!$A$2:$E$405,3,FALSE)</f>
        <v>0.875</v>
      </c>
      <c r="I105">
        <f>VLOOKUP(C105,away!$B$2:$E$405,3,FALSE)</f>
        <v>0.48</v>
      </c>
      <c r="J105">
        <f>VLOOKUP(B105,home!$B$2:$E$405,4,FALSE)</f>
        <v>0.56999999999999995</v>
      </c>
      <c r="K105" s="3">
        <f t="shared" si="224"/>
        <v>1.4537875</v>
      </c>
      <c r="L105" s="3">
        <f t="shared" si="225"/>
        <v>0.23939999999999997</v>
      </c>
      <c r="M105" s="5">
        <f t="shared" si="226"/>
        <v>0.18393230438869279</v>
      </c>
      <c r="N105" s="5">
        <f t="shared" si="227"/>
        <v>0.26739848496647678</v>
      </c>
      <c r="O105" s="5">
        <f t="shared" si="228"/>
        <v>4.4033393670653037E-2</v>
      </c>
      <c r="P105" s="5">
        <f t="shared" si="229"/>
        <v>6.4015197300974519E-2</v>
      </c>
      <c r="Q105" s="5">
        <f t="shared" si="230"/>
        <v>0.19437028748160093</v>
      </c>
      <c r="R105" s="5">
        <f t="shared" si="231"/>
        <v>5.2707972223771677E-3</v>
      </c>
      <c r="S105" s="5">
        <f t="shared" si="232"/>
        <v>5.5699099447244996E-3</v>
      </c>
      <c r="T105" s="5">
        <f t="shared" si="233"/>
        <v>4.6532246823095251E-2</v>
      </c>
      <c r="U105" s="5">
        <f t="shared" si="234"/>
        <v>7.6626191169266479E-3</v>
      </c>
      <c r="V105" s="5">
        <f t="shared" si="235"/>
        <v>2.1539258107018013E-4</v>
      </c>
      <c r="W105" s="5">
        <f t="shared" si="236"/>
        <v>9.4191031437385997E-2</v>
      </c>
      <c r="X105" s="5">
        <f t="shared" si="237"/>
        <v>2.2549332926110197E-2</v>
      </c>
      <c r="Y105" s="5">
        <f t="shared" si="238"/>
        <v>2.6991551512553901E-3</v>
      </c>
      <c r="Z105" s="5">
        <f t="shared" si="239"/>
        <v>4.2060961834569795E-4</v>
      </c>
      <c r="AA105" s="5">
        <f t="shared" si="240"/>
        <v>6.1147700553074646E-4</v>
      </c>
      <c r="AB105" s="5">
        <f t="shared" si="241"/>
        <v>4.4447881358901511E-4</v>
      </c>
      <c r="AC105" s="5">
        <f t="shared" si="242"/>
        <v>4.6852830652152469E-6</v>
      </c>
      <c r="AD105" s="5">
        <f t="shared" si="243"/>
        <v>3.4233436028944721E-2</v>
      </c>
      <c r="AE105" s="5">
        <f t="shared" si="244"/>
        <v>8.1954845853293625E-3</v>
      </c>
      <c r="AF105" s="5">
        <f t="shared" si="245"/>
        <v>9.8099950486392451E-4</v>
      </c>
      <c r="AG105" s="5">
        <f t="shared" si="246"/>
        <v>7.8283760488141179E-5</v>
      </c>
      <c r="AH105" s="5">
        <f t="shared" si="247"/>
        <v>2.5173485657990011E-5</v>
      </c>
      <c r="AI105" s="5">
        <f t="shared" si="248"/>
        <v>3.6596898781015155E-5</v>
      </c>
      <c r="AJ105" s="5">
        <f t="shared" si="249"/>
        <v>2.6602056993302541E-5</v>
      </c>
      <c r="AK105" s="5">
        <f t="shared" si="250"/>
        <v>1.2891245977050275E-5</v>
      </c>
      <c r="AL105" s="5">
        <f t="shared" si="251"/>
        <v>6.5226023417147244E-8</v>
      </c>
      <c r="AM105" s="5">
        <f t="shared" si="252"/>
        <v>9.9536282761858771E-3</v>
      </c>
      <c r="AN105" s="5">
        <f t="shared" si="253"/>
        <v>2.3828986093188979E-3</v>
      </c>
      <c r="AO105" s="5">
        <f t="shared" si="254"/>
        <v>2.8523296353547201E-4</v>
      </c>
      <c r="AP105" s="5">
        <f t="shared" si="255"/>
        <v>2.2761590490130667E-5</v>
      </c>
      <c r="AQ105" s="5">
        <f t="shared" si="256"/>
        <v>1.3622811908343199E-6</v>
      </c>
      <c r="AR105" s="5">
        <f t="shared" si="257"/>
        <v>1.205306493304562E-6</v>
      </c>
      <c r="AS105" s="5">
        <f t="shared" si="258"/>
        <v>1.7522595136350061E-6</v>
      </c>
      <c r="AT105" s="5">
        <f t="shared" si="259"/>
        <v>1.273706488839326E-6</v>
      </c>
      <c r="AU105" s="5">
        <f t="shared" si="260"/>
        <v>6.1723285738116733E-7</v>
      </c>
      <c r="AV105" s="5">
        <f t="shared" si="261"/>
        <v>2.2433135316250609E-7</v>
      </c>
      <c r="AW105" s="5">
        <f t="shared" si="262"/>
        <v>6.3058477049839789E-10</v>
      </c>
      <c r="AX105" s="5">
        <f t="shared" si="263"/>
        <v>2.411743394594267E-3</v>
      </c>
      <c r="AY105" s="5">
        <f t="shared" si="264"/>
        <v>5.7737136866586728E-4</v>
      </c>
      <c r="AZ105" s="5">
        <f t="shared" si="265"/>
        <v>6.9111352829304303E-5</v>
      </c>
      <c r="BA105" s="5">
        <f t="shared" si="266"/>
        <v>5.5150859557784833E-6</v>
      </c>
      <c r="BB105" s="5">
        <f t="shared" si="267"/>
        <v>3.3007789445334208E-7</v>
      </c>
      <c r="BC105" s="5">
        <f t="shared" si="268"/>
        <v>1.5804129586426021E-8</v>
      </c>
      <c r="BD105" s="5">
        <f t="shared" si="269"/>
        <v>4.8091729082851993E-8</v>
      </c>
      <c r="BE105" s="5">
        <f t="shared" si="270"/>
        <v>6.9915154594036703E-8</v>
      </c>
      <c r="BF105" s="5">
        <f t="shared" si="271"/>
        <v>5.082088890468907E-8</v>
      </c>
      <c r="BG105" s="5">
        <f t="shared" si="272"/>
        <v>2.4627591009508559E-8</v>
      </c>
      <c r="BH105" s="5">
        <f t="shared" si="273"/>
        <v>8.9508209911839878E-9</v>
      </c>
      <c r="BI105" s="5">
        <f t="shared" si="274"/>
        <v>2.6025183343441735E-9</v>
      </c>
      <c r="BJ105" s="8">
        <f t="shared" si="275"/>
        <v>0.68693871347034108</v>
      </c>
      <c r="BK105" s="8">
        <f t="shared" si="276"/>
        <v>0.25431492609321649</v>
      </c>
      <c r="BL105" s="8">
        <f t="shared" si="277"/>
        <v>5.8129307361895213E-2</v>
      </c>
      <c r="BM105" s="8">
        <f t="shared" si="278"/>
        <v>0.24020572077494226</v>
      </c>
      <c r="BN105" s="8">
        <f t="shared" si="279"/>
        <v>0.75902046503077525</v>
      </c>
    </row>
    <row r="106" spans="1:66" x14ac:dyDescent="0.25">
      <c r="A106" t="s">
        <v>91</v>
      </c>
      <c r="B106" t="s">
        <v>97</v>
      </c>
      <c r="C106" t="s">
        <v>370</v>
      </c>
      <c r="D106" s="11">
        <v>44385</v>
      </c>
      <c r="E106">
        <f>VLOOKUP(A106,home!$A$2:$E$405,3,FALSE)</f>
        <v>1.375</v>
      </c>
      <c r="F106">
        <f>VLOOKUP(B106,home!$B$2:$E$405,3,FALSE)</f>
        <v>0.48</v>
      </c>
      <c r="G106">
        <f>VLOOKUP(C106,away!$B$2:$E$405,4,FALSE)</f>
        <v>0.24</v>
      </c>
      <c r="H106">
        <f>VLOOKUP(A106,away!$A$2:$E$405,3,FALSE)</f>
        <v>0.875</v>
      </c>
      <c r="I106">
        <f>VLOOKUP(C106,away!$B$2:$E$405,3,FALSE)</f>
        <v>0.48</v>
      </c>
      <c r="J106">
        <f>VLOOKUP(B106,home!$B$2:$E$405,4,FALSE)</f>
        <v>0.76</v>
      </c>
      <c r="K106" s="3">
        <f t="shared" si="224"/>
        <v>0.15839999999999999</v>
      </c>
      <c r="L106" s="3">
        <f t="shared" si="225"/>
        <v>0.31919999999999998</v>
      </c>
      <c r="M106" s="5">
        <f t="shared" si="226"/>
        <v>0.6202702554691768</v>
      </c>
      <c r="N106" s="5">
        <f t="shared" si="227"/>
        <v>9.8250808466317591E-2</v>
      </c>
      <c r="O106" s="5">
        <f t="shared" si="228"/>
        <v>0.19799026554576121</v>
      </c>
      <c r="P106" s="5">
        <f t="shared" si="229"/>
        <v>3.1361658062448575E-2</v>
      </c>
      <c r="Q106" s="5">
        <f t="shared" si="230"/>
        <v>7.7814640305323528E-3</v>
      </c>
      <c r="R106" s="5">
        <f t="shared" si="231"/>
        <v>3.1599246381103487E-2</v>
      </c>
      <c r="S106" s="5">
        <f t="shared" si="232"/>
        <v>3.9642139363992983E-4</v>
      </c>
      <c r="T106" s="5">
        <f t="shared" si="233"/>
        <v>2.483843318545927E-3</v>
      </c>
      <c r="U106" s="5">
        <f t="shared" si="234"/>
        <v>5.0053206267667918E-3</v>
      </c>
      <c r="V106" s="5">
        <f t="shared" si="235"/>
        <v>2.2270636757576348E-6</v>
      </c>
      <c r="W106" s="5">
        <f t="shared" si="236"/>
        <v>4.1086130081210818E-4</v>
      </c>
      <c r="X106" s="5">
        <f t="shared" si="237"/>
        <v>1.3114692721922494E-4</v>
      </c>
      <c r="Y106" s="5">
        <f t="shared" si="238"/>
        <v>2.0931049584188294E-5</v>
      </c>
      <c r="Z106" s="5">
        <f t="shared" si="239"/>
        <v>3.3621598149494113E-3</v>
      </c>
      <c r="AA106" s="5">
        <f t="shared" si="240"/>
        <v>5.325661146879867E-4</v>
      </c>
      <c r="AB106" s="5">
        <f t="shared" si="241"/>
        <v>4.2179236283288539E-5</v>
      </c>
      <c r="AC106" s="5">
        <f t="shared" si="242"/>
        <v>7.0376993804881866E-9</v>
      </c>
      <c r="AD106" s="5">
        <f t="shared" si="243"/>
        <v>1.6270107512159489E-5</v>
      </c>
      <c r="AE106" s="5">
        <f t="shared" si="244"/>
        <v>5.1934183178813085E-6</v>
      </c>
      <c r="AF106" s="5">
        <f t="shared" si="245"/>
        <v>8.2886956353385674E-7</v>
      </c>
      <c r="AG106" s="5">
        <f t="shared" si="246"/>
        <v>8.8191721560002367E-8</v>
      </c>
      <c r="AH106" s="5">
        <f t="shared" si="247"/>
        <v>2.6830035323296292E-4</v>
      </c>
      <c r="AI106" s="5">
        <f t="shared" si="248"/>
        <v>4.2498775952101325E-5</v>
      </c>
      <c r="AJ106" s="5">
        <f t="shared" si="249"/>
        <v>3.3659030554064246E-6</v>
      </c>
      <c r="AK106" s="5">
        <f t="shared" si="250"/>
        <v>1.7771968132545921E-7</v>
      </c>
      <c r="AL106" s="5">
        <f t="shared" si="251"/>
        <v>1.4233403557307582E-11</v>
      </c>
      <c r="AM106" s="5">
        <f t="shared" si="252"/>
        <v>5.1543700598521235E-7</v>
      </c>
      <c r="AN106" s="5">
        <f t="shared" si="253"/>
        <v>1.6452749231047978E-7</v>
      </c>
      <c r="AO106" s="5">
        <f t="shared" si="254"/>
        <v>2.6258587772752569E-8</v>
      </c>
      <c r="AP106" s="5">
        <f t="shared" si="255"/>
        <v>2.7939137390208738E-9</v>
      </c>
      <c r="AQ106" s="5">
        <f t="shared" si="256"/>
        <v>2.2295431637386566E-10</v>
      </c>
      <c r="AR106" s="5">
        <f t="shared" si="257"/>
        <v>1.7128294550392353E-5</v>
      </c>
      <c r="AS106" s="5">
        <f t="shared" si="258"/>
        <v>2.7131218567821485E-6</v>
      </c>
      <c r="AT106" s="5">
        <f t="shared" si="259"/>
        <v>2.1487925105714615E-7</v>
      </c>
      <c r="AU106" s="5">
        <f t="shared" si="260"/>
        <v>1.1345624455817316E-8</v>
      </c>
      <c r="AV106" s="5">
        <f t="shared" si="261"/>
        <v>4.4928672845036586E-10</v>
      </c>
      <c r="AW106" s="5">
        <f t="shared" si="262"/>
        <v>1.9990530628167352E-14</v>
      </c>
      <c r="AX106" s="5">
        <f t="shared" si="263"/>
        <v>1.3607536958009607E-8</v>
      </c>
      <c r="AY106" s="5">
        <f t="shared" si="264"/>
        <v>4.3435257969966661E-9</v>
      </c>
      <c r="AZ106" s="5">
        <f t="shared" si="265"/>
        <v>6.9322671720066784E-10</v>
      </c>
      <c r="BA106" s="5">
        <f t="shared" si="266"/>
        <v>7.3759322710151069E-11</v>
      </c>
      <c r="BB106" s="5">
        <f t="shared" si="267"/>
        <v>5.8859939522700529E-12</v>
      </c>
      <c r="BC106" s="5">
        <f t="shared" si="268"/>
        <v>3.757618539129202E-13</v>
      </c>
      <c r="BD106" s="5">
        <f t="shared" si="269"/>
        <v>9.1122527008087305E-7</v>
      </c>
      <c r="BE106" s="5">
        <f t="shared" si="270"/>
        <v>1.4433808278081028E-7</v>
      </c>
      <c r="BF106" s="5">
        <f t="shared" si="271"/>
        <v>1.1431576156240174E-8</v>
      </c>
      <c r="BG106" s="5">
        <f t="shared" si="272"/>
        <v>6.0358722104948117E-10</v>
      </c>
      <c r="BH106" s="5">
        <f t="shared" si="273"/>
        <v>2.3902053953559459E-11</v>
      </c>
      <c r="BI106" s="5">
        <f t="shared" si="274"/>
        <v>7.5721706924876336E-13</v>
      </c>
      <c r="BJ106" s="8">
        <f t="shared" si="275"/>
        <v>0.10910216364439122</v>
      </c>
      <c r="BK106" s="8">
        <f t="shared" si="276"/>
        <v>0.65203057338439974</v>
      </c>
      <c r="BL106" s="8">
        <f t="shared" si="277"/>
        <v>0.23550505637026953</v>
      </c>
      <c r="BM106" s="8">
        <f t="shared" si="278"/>
        <v>1.2746250915163921E-2</v>
      </c>
      <c r="BN106" s="8">
        <f t="shared" si="279"/>
        <v>0.98725369795534013</v>
      </c>
    </row>
    <row r="107" spans="1:66" x14ac:dyDescent="0.25">
      <c r="A107" t="s">
        <v>114</v>
      </c>
      <c r="B107" t="s">
        <v>320</v>
      </c>
      <c r="C107" t="s">
        <v>121</v>
      </c>
      <c r="D107" s="11">
        <v>44385</v>
      </c>
      <c r="E107">
        <f>VLOOKUP(A107,home!$A$2:$E$405,3,FALSE)</f>
        <v>1.22058823529412</v>
      </c>
      <c r="F107">
        <f>VLOOKUP(B107,home!$B$2:$E$405,3,FALSE)</f>
        <v>0.82</v>
      </c>
      <c r="G107">
        <f>VLOOKUP(C107,away!$B$2:$E$405,4,FALSE)</f>
        <v>0.55000000000000004</v>
      </c>
      <c r="H107">
        <f>VLOOKUP(A107,away!$A$2:$E$405,3,FALSE)</f>
        <v>1.01470588235294</v>
      </c>
      <c r="I107">
        <f>VLOOKUP(C107,away!$B$2:$E$405,3,FALSE)</f>
        <v>0.82</v>
      </c>
      <c r="J107">
        <f>VLOOKUP(B107,home!$B$2:$E$405,4,FALSE)</f>
        <v>0.66</v>
      </c>
      <c r="K107" s="3">
        <f t="shared" si="224"/>
        <v>0.55048529411764813</v>
      </c>
      <c r="L107" s="3">
        <f t="shared" si="225"/>
        <v>0.54915882352941114</v>
      </c>
      <c r="M107" s="5">
        <f t="shared" si="226"/>
        <v>0.3329895677245085</v>
      </c>
      <c r="N107" s="5">
        <f t="shared" si="227"/>
        <v>0.18330586012693453</v>
      </c>
      <c r="O107" s="5">
        <f t="shared" si="228"/>
        <v>0.18286415925915828</v>
      </c>
      <c r="P107" s="5">
        <f t="shared" si="229"/>
        <v>0.10066403049335416</v>
      </c>
      <c r="Q107" s="5">
        <f t="shared" si="230"/>
        <v>5.0453590162732015E-2</v>
      </c>
      <c r="R107" s="5">
        <f t="shared" si="231"/>
        <v>5.021073328222711E-2</v>
      </c>
      <c r="S107" s="5">
        <f t="shared" si="232"/>
        <v>7.6077811569388674E-3</v>
      </c>
      <c r="T107" s="5">
        <f t="shared" si="233"/>
        <v>2.7707034216600986E-2</v>
      </c>
      <c r="U107" s="5">
        <f t="shared" si="234"/>
        <v>2.7640270278729569E-2</v>
      </c>
      <c r="V107" s="5">
        <f t="shared" si="235"/>
        <v>2.5554017589539087E-4</v>
      </c>
      <c r="W107" s="5">
        <f t="shared" si="236"/>
        <v>9.2579864733409369E-3</v>
      </c>
      <c r="X107" s="5">
        <f t="shared" si="237"/>
        <v>5.0841049599511115E-3</v>
      </c>
      <c r="Y107" s="5">
        <f t="shared" si="238"/>
        <v>1.3959905492533979E-3</v>
      </c>
      <c r="Z107" s="5">
        <f t="shared" si="239"/>
        <v>9.1912224059389636E-3</v>
      </c>
      <c r="AA107" s="5">
        <f t="shared" si="240"/>
        <v>5.0596327694340266E-3</v>
      </c>
      <c r="AB107" s="5">
        <f t="shared" si="241"/>
        <v>1.3926267166045904E-3</v>
      </c>
      <c r="AC107" s="5">
        <f t="shared" si="242"/>
        <v>4.8281737912981405E-6</v>
      </c>
      <c r="AD107" s="5">
        <f t="shared" si="243"/>
        <v>1.2740963516785734E-3</v>
      </c>
      <c r="AE107" s="5">
        <f t="shared" si="244"/>
        <v>6.9968125355092023E-4</v>
      </c>
      <c r="AF107" s="5">
        <f t="shared" si="245"/>
        <v>1.9211806702280345E-4</v>
      </c>
      <c r="AG107" s="5">
        <f t="shared" si="246"/>
        <v>3.516777722166244E-5</v>
      </c>
      <c r="AH107" s="5">
        <f t="shared" si="247"/>
        <v>1.2618602208106509E-3</v>
      </c>
      <c r="AI107" s="5">
        <f t="shared" si="248"/>
        <v>6.9463549478831143E-4</v>
      </c>
      <c r="AJ107" s="5">
        <f t="shared" si="249"/>
        <v>1.9119331232655084E-4</v>
      </c>
      <c r="AK107" s="5">
        <f t="shared" si="250"/>
        <v>3.5083035589802897E-5</v>
      </c>
      <c r="AL107" s="5">
        <f t="shared" si="251"/>
        <v>5.8383022276127349E-8</v>
      </c>
      <c r="AM107" s="5">
        <f t="shared" si="252"/>
        <v>1.4027426097760042E-4</v>
      </c>
      <c r="AN107" s="5">
        <f t="shared" si="253"/>
        <v>7.7032848129916629E-5</v>
      </c>
      <c r="AO107" s="5">
        <f t="shared" si="254"/>
        <v>2.1151634126072406E-5</v>
      </c>
      <c r="AP107" s="5">
        <f t="shared" si="255"/>
        <v>3.8718688374661558E-6</v>
      </c>
      <c r="AQ107" s="5">
        <f t="shared" si="256"/>
        <v>5.3156773391077564E-7</v>
      </c>
      <c r="AR107" s="5">
        <f t="shared" si="257"/>
        <v>1.3859233486378806E-4</v>
      </c>
      <c r="AS107" s="5">
        <f t="shared" si="258"/>
        <v>7.6293042219943941E-5</v>
      </c>
      <c r="AT107" s="5">
        <f t="shared" si="259"/>
        <v>2.0999098892787991E-5</v>
      </c>
      <c r="AU107" s="5">
        <f t="shared" si="260"/>
        <v>3.8532317100673254E-6</v>
      </c>
      <c r="AV107" s="5">
        <f t="shared" si="261"/>
        <v>5.3028684780496491E-7</v>
      </c>
      <c r="AW107" s="5">
        <f t="shared" si="262"/>
        <v>4.9026146631921218E-10</v>
      </c>
      <c r="AX107" s="5">
        <f t="shared" si="263"/>
        <v>1.2869819635231676E-5</v>
      </c>
      <c r="AY107" s="5">
        <f t="shared" si="264"/>
        <v>7.0675750099195425E-6</v>
      </c>
      <c r="AZ107" s="5">
        <f t="shared" si="265"/>
        <v>1.940610588826641E-6</v>
      </c>
      <c r="BA107" s="5">
        <f t="shared" si="266"/>
        <v>3.5523447596291867E-7</v>
      </c>
      <c r="BB107" s="5">
        <f t="shared" si="267"/>
        <v>4.8770036724220817E-8</v>
      </c>
      <c r="BC107" s="5">
        <f t="shared" si="268"/>
        <v>5.3564991981918581E-9</v>
      </c>
      <c r="BD107" s="5">
        <f t="shared" si="269"/>
        <v>1.2684867260665332E-5</v>
      </c>
      <c r="BE107" s="5">
        <f t="shared" si="270"/>
        <v>6.9828328848306799E-6</v>
      </c>
      <c r="BF107" s="5">
        <f t="shared" si="271"/>
        <v>1.921973407190201E-6</v>
      </c>
      <c r="BG107" s="5">
        <f t="shared" si="272"/>
        <v>3.5267269878113202E-7</v>
      </c>
      <c r="BH107" s="5">
        <f t="shared" si="273"/>
        <v>4.8535283578949043E-8</v>
      </c>
      <c r="BI107" s="5">
        <f t="shared" si="274"/>
        <v>5.3435919712082462E-9</v>
      </c>
      <c r="BJ107" s="8">
        <f t="shared" si="275"/>
        <v>0.27967077948433772</v>
      </c>
      <c r="BK107" s="8">
        <f t="shared" si="276"/>
        <v>0.44152887368252036</v>
      </c>
      <c r="BL107" s="8">
        <f t="shared" si="277"/>
        <v>0.26961245858933042</v>
      </c>
      <c r="BM107" s="8">
        <f t="shared" si="278"/>
        <v>9.9508326028464378E-2</v>
      </c>
      <c r="BN107" s="8">
        <f t="shared" si="279"/>
        <v>0.90048794104891461</v>
      </c>
    </row>
    <row r="108" spans="1:66" x14ac:dyDescent="0.25">
      <c r="A108" t="s">
        <v>114</v>
      </c>
      <c r="B108" t="s">
        <v>127</v>
      </c>
      <c r="C108" t="s">
        <v>119</v>
      </c>
      <c r="D108" s="11">
        <v>44385</v>
      </c>
      <c r="E108">
        <f>VLOOKUP(A108,home!$A$2:$E$405,3,FALSE)</f>
        <v>1.22058823529412</v>
      </c>
      <c r="F108">
        <f>VLOOKUP(B108,home!$B$2:$E$405,3,FALSE)</f>
        <v>1.0900000000000001</v>
      </c>
      <c r="G108">
        <f>VLOOKUP(C108,away!$B$2:$E$405,4,FALSE)</f>
        <v>1.0900000000000001</v>
      </c>
      <c r="H108">
        <f>VLOOKUP(A108,away!$A$2:$E$405,3,FALSE)</f>
        <v>1.01470588235294</v>
      </c>
      <c r="I108">
        <f>VLOOKUP(C108,away!$B$2:$E$405,3,FALSE)</f>
        <v>0.82</v>
      </c>
      <c r="J108">
        <f>VLOOKUP(B108,home!$B$2:$E$405,4,FALSE)</f>
        <v>0.33</v>
      </c>
      <c r="K108" s="3">
        <f t="shared" si="224"/>
        <v>1.4501808823529441</v>
      </c>
      <c r="L108" s="3">
        <f t="shared" si="225"/>
        <v>0.27457941176470557</v>
      </c>
      <c r="M108" s="5">
        <f t="shared" si="226"/>
        <v>0.17821576602070843</v>
      </c>
      <c r="N108" s="5">
        <f t="shared" si="227"/>
        <v>0.25844509681711675</v>
      </c>
      <c r="O108" s="5">
        <f t="shared" si="228"/>
        <v>4.8934380201162524E-2</v>
      </c>
      <c r="P108" s="5">
        <f t="shared" si="229"/>
        <v>7.0963702657516295E-2</v>
      </c>
      <c r="Q108" s="5">
        <f t="shared" si="230"/>
        <v>0.18739606927101926</v>
      </c>
      <c r="R108" s="5">
        <f t="shared" si="231"/>
        <v>6.7181866653528302E-3</v>
      </c>
      <c r="S108" s="5">
        <f t="shared" si="232"/>
        <v>7.0642558839031514E-3</v>
      </c>
      <c r="T108" s="5">
        <f t="shared" si="233"/>
        <v>5.1455102467454487E-2</v>
      </c>
      <c r="U108" s="5">
        <f t="shared" si="234"/>
        <v>9.7425858661731504E-3</v>
      </c>
      <c r="V108" s="5">
        <f t="shared" si="235"/>
        <v>3.1254608153757864E-4</v>
      </c>
      <c r="W108" s="5">
        <f t="shared" si="236"/>
        <v>9.0586065694973378E-2</v>
      </c>
      <c r="X108" s="5">
        <f t="shared" si="237"/>
        <v>2.4873068632604765E-2</v>
      </c>
      <c r="Y108" s="5">
        <f t="shared" si="238"/>
        <v>3.4148162769618829E-3</v>
      </c>
      <c r="Z108" s="5">
        <f t="shared" si="239"/>
        <v>6.1489191423268977E-4</v>
      </c>
      <c r="AA108" s="5">
        <f t="shared" si="240"/>
        <v>8.9170449873365279E-4</v>
      </c>
      <c r="AB108" s="5">
        <f t="shared" si="241"/>
        <v>6.4656640838582928E-4</v>
      </c>
      <c r="AC108" s="5">
        <f t="shared" si="242"/>
        <v>7.7782916223680816E-6</v>
      </c>
      <c r="AD108" s="5">
        <f t="shared" si="243"/>
        <v>3.2841545169604573E-2</v>
      </c>
      <c r="AE108" s="5">
        <f t="shared" si="244"/>
        <v>9.0176121541140318E-3</v>
      </c>
      <c r="AF108" s="5">
        <f t="shared" si="245"/>
        <v>1.2380253203994453E-3</v>
      </c>
      <c r="AG108" s="5">
        <f t="shared" si="246"/>
        <v>1.133120880750303E-4</v>
      </c>
      <c r="AH108" s="5">
        <f t="shared" si="247"/>
        <v>4.2209165027221437E-5</v>
      </c>
      <c r="AI108" s="5">
        <f t="shared" si="248"/>
        <v>6.1210924182556999E-5</v>
      </c>
      <c r="AJ108" s="5">
        <f t="shared" si="249"/>
        <v>4.4383456020349844E-5</v>
      </c>
      <c r="AK108" s="5">
        <f t="shared" si="250"/>
        <v>2.1454679804488009E-5</v>
      </c>
      <c r="AL108" s="5">
        <f t="shared" si="251"/>
        <v>1.2388945965847712E-7</v>
      </c>
      <c r="AM108" s="5">
        <f t="shared" si="252"/>
        <v>9.5252361903782456E-3</v>
      </c>
      <c r="AN108" s="5">
        <f t="shared" si="253"/>
        <v>2.6154337500739438E-3</v>
      </c>
      <c r="AO108" s="5">
        <f t="shared" si="254"/>
        <v>3.5907213030243073E-4</v>
      </c>
      <c r="AP108" s="5">
        <f t="shared" si="255"/>
        <v>3.2864604773180383E-5</v>
      </c>
      <c r="AQ108" s="5">
        <f t="shared" si="256"/>
        <v>2.255985961624851E-6</v>
      </c>
      <c r="AR108" s="5">
        <f t="shared" si="257"/>
        <v>2.3179535408507702E-6</v>
      </c>
      <c r="AS108" s="5">
        <f t="shared" si="258"/>
        <v>3.3614519111241006E-6</v>
      </c>
      <c r="AT108" s="5">
        <f t="shared" si="259"/>
        <v>2.4373566492304695E-6</v>
      </c>
      <c r="AU108" s="5">
        <f t="shared" si="260"/>
        <v>1.1782026720632858E-6</v>
      </c>
      <c r="AV108" s="5">
        <f t="shared" si="261"/>
        <v>4.2715174764083325E-7</v>
      </c>
      <c r="AW108" s="5">
        <f t="shared" si="262"/>
        <v>1.3703200236664774E-9</v>
      </c>
      <c r="AX108" s="5">
        <f t="shared" si="263"/>
        <v>2.3022192371971507E-3</v>
      </c>
      <c r="AY108" s="5">
        <f t="shared" si="264"/>
        <v>6.3214200390298279E-4</v>
      </c>
      <c r="AZ108" s="5">
        <f t="shared" si="265"/>
        <v>8.6786589791721611E-5</v>
      </c>
      <c r="BA108" s="5">
        <f t="shared" si="266"/>
        <v>7.9432702580252417E-6</v>
      </c>
      <c r="BB108" s="5">
        <f t="shared" si="267"/>
        <v>5.4526461873416292E-7</v>
      </c>
      <c r="BC108" s="5">
        <f t="shared" si="268"/>
        <v>2.9943687653626602E-8</v>
      </c>
      <c r="BD108" s="5">
        <f t="shared" si="269"/>
        <v>1.0607705329078677E-7</v>
      </c>
      <c r="BE108" s="5">
        <f t="shared" si="270"/>
        <v>1.538309147386334E-7</v>
      </c>
      <c r="BF108" s="5">
        <f t="shared" si="271"/>
        <v>1.1154132583441597E-7</v>
      </c>
      <c r="BG108" s="5">
        <f t="shared" si="272"/>
        <v>5.3918366105790197E-8</v>
      </c>
      <c r="BH108" s="5">
        <f t="shared" si="273"/>
        <v>1.9547845933580985E-8</v>
      </c>
      <c r="BI108" s="5">
        <f t="shared" si="274"/>
        <v>5.6695824928119748E-9</v>
      </c>
      <c r="BJ108" s="8">
        <f t="shared" si="275"/>
        <v>0.67494524286326907</v>
      </c>
      <c r="BK108" s="8">
        <f t="shared" si="276"/>
        <v>0.25719631482865041</v>
      </c>
      <c r="BL108" s="8">
        <f t="shared" si="277"/>
        <v>6.7112854566451927E-2</v>
      </c>
      <c r="BM108" s="8">
        <f t="shared" si="278"/>
        <v>0.24856396190614533</v>
      </c>
      <c r="BN108" s="8">
        <f t="shared" si="279"/>
        <v>0.7506732016328761</v>
      </c>
    </row>
    <row r="109" spans="1:66" x14ac:dyDescent="0.25">
      <c r="A109" t="s">
        <v>114</v>
      </c>
      <c r="B109" t="s">
        <v>123</v>
      </c>
      <c r="C109" t="s">
        <v>379</v>
      </c>
      <c r="D109" s="11">
        <v>44385</v>
      </c>
      <c r="E109">
        <f>VLOOKUP(A109,home!$A$2:$E$405,3,FALSE)</f>
        <v>1.22058823529412</v>
      </c>
      <c r="F109">
        <f>VLOOKUP(B109,home!$B$2:$E$405,3,FALSE)</f>
        <v>2.1800000000000002</v>
      </c>
      <c r="G109">
        <f>VLOOKUP(C109,away!$B$2:$E$405,4,FALSE)</f>
        <v>0</v>
      </c>
      <c r="H109">
        <f>VLOOKUP(A109,away!$A$2:$E$405,3,FALSE)</f>
        <v>1.01470588235294</v>
      </c>
      <c r="I109">
        <f>VLOOKUP(C109,away!$B$2:$E$405,3,FALSE)</f>
        <v>0</v>
      </c>
      <c r="J109">
        <f>VLOOKUP(B109,home!$B$2:$E$405,4,FALSE)</f>
        <v>1.97</v>
      </c>
      <c r="K109" s="3">
        <f t="shared" si="224"/>
        <v>0</v>
      </c>
      <c r="L109" s="3">
        <f t="shared" si="225"/>
        <v>0</v>
      </c>
      <c r="M109" s="5">
        <f t="shared" si="226"/>
        <v>1</v>
      </c>
      <c r="N109" s="5">
        <f t="shared" si="227"/>
        <v>0</v>
      </c>
      <c r="O109" s="5">
        <f t="shared" si="228"/>
        <v>0</v>
      </c>
      <c r="P109" s="5">
        <f t="shared" si="229"/>
        <v>0</v>
      </c>
      <c r="Q109" s="5">
        <f t="shared" si="230"/>
        <v>0</v>
      </c>
      <c r="R109" s="5">
        <f t="shared" si="231"/>
        <v>0</v>
      </c>
      <c r="S109" s="5">
        <f t="shared" si="232"/>
        <v>0</v>
      </c>
      <c r="T109" s="5">
        <f t="shared" si="233"/>
        <v>0</v>
      </c>
      <c r="U109" s="5">
        <f t="shared" si="234"/>
        <v>0</v>
      </c>
      <c r="V109" s="5">
        <f t="shared" si="235"/>
        <v>0</v>
      </c>
      <c r="W109" s="5">
        <f t="shared" si="236"/>
        <v>0</v>
      </c>
      <c r="X109" s="5">
        <f t="shared" si="237"/>
        <v>0</v>
      </c>
      <c r="Y109" s="5">
        <f t="shared" si="238"/>
        <v>0</v>
      </c>
      <c r="Z109" s="5">
        <f t="shared" si="239"/>
        <v>0</v>
      </c>
      <c r="AA109" s="5">
        <f t="shared" si="240"/>
        <v>0</v>
      </c>
      <c r="AB109" s="5">
        <f t="shared" si="241"/>
        <v>0</v>
      </c>
      <c r="AC109" s="5">
        <f t="shared" si="242"/>
        <v>0</v>
      </c>
      <c r="AD109" s="5">
        <f t="shared" si="243"/>
        <v>0</v>
      </c>
      <c r="AE109" s="5">
        <f t="shared" si="244"/>
        <v>0</v>
      </c>
      <c r="AF109" s="5">
        <f t="shared" si="245"/>
        <v>0</v>
      </c>
      <c r="AG109" s="5">
        <f t="shared" si="246"/>
        <v>0</v>
      </c>
      <c r="AH109" s="5">
        <f t="shared" si="247"/>
        <v>0</v>
      </c>
      <c r="AI109" s="5">
        <f t="shared" si="248"/>
        <v>0</v>
      </c>
      <c r="AJ109" s="5">
        <f t="shared" si="249"/>
        <v>0</v>
      </c>
      <c r="AK109" s="5">
        <f t="shared" si="250"/>
        <v>0</v>
      </c>
      <c r="AL109" s="5">
        <f t="shared" si="251"/>
        <v>0</v>
      </c>
      <c r="AM109" s="5">
        <f t="shared" si="252"/>
        <v>0</v>
      </c>
      <c r="AN109" s="5">
        <f t="shared" si="253"/>
        <v>0</v>
      </c>
      <c r="AO109" s="5">
        <f t="shared" si="254"/>
        <v>0</v>
      </c>
      <c r="AP109" s="5">
        <f t="shared" si="255"/>
        <v>0</v>
      </c>
      <c r="AQ109" s="5">
        <f t="shared" si="256"/>
        <v>0</v>
      </c>
      <c r="AR109" s="5">
        <f t="shared" si="257"/>
        <v>0</v>
      </c>
      <c r="AS109" s="5">
        <f t="shared" si="258"/>
        <v>0</v>
      </c>
      <c r="AT109" s="5">
        <f t="shared" si="259"/>
        <v>0</v>
      </c>
      <c r="AU109" s="5">
        <f t="shared" si="260"/>
        <v>0</v>
      </c>
      <c r="AV109" s="5">
        <f t="shared" si="261"/>
        <v>0</v>
      </c>
      <c r="AW109" s="5">
        <f t="shared" si="262"/>
        <v>0</v>
      </c>
      <c r="AX109" s="5">
        <f t="shared" si="263"/>
        <v>0</v>
      </c>
      <c r="AY109" s="5">
        <f t="shared" si="264"/>
        <v>0</v>
      </c>
      <c r="AZ109" s="5">
        <f t="shared" si="265"/>
        <v>0</v>
      </c>
      <c r="BA109" s="5">
        <f t="shared" si="266"/>
        <v>0</v>
      </c>
      <c r="BB109" s="5">
        <f t="shared" si="267"/>
        <v>0</v>
      </c>
      <c r="BC109" s="5">
        <f t="shared" si="268"/>
        <v>0</v>
      </c>
      <c r="BD109" s="5">
        <f t="shared" si="269"/>
        <v>0</v>
      </c>
      <c r="BE109" s="5">
        <f t="shared" si="270"/>
        <v>0</v>
      </c>
      <c r="BF109" s="5">
        <f t="shared" si="271"/>
        <v>0</v>
      </c>
      <c r="BG109" s="5">
        <f t="shared" si="272"/>
        <v>0</v>
      </c>
      <c r="BH109" s="5">
        <f t="shared" si="273"/>
        <v>0</v>
      </c>
      <c r="BI109" s="5">
        <f t="shared" si="274"/>
        <v>0</v>
      </c>
      <c r="BJ109" s="8">
        <f t="shared" si="275"/>
        <v>0</v>
      </c>
      <c r="BK109" s="8">
        <f t="shared" si="276"/>
        <v>1</v>
      </c>
      <c r="BL109" s="8">
        <f t="shared" si="277"/>
        <v>0</v>
      </c>
      <c r="BM109" s="8">
        <f t="shared" si="278"/>
        <v>0</v>
      </c>
      <c r="BN109" s="8">
        <f t="shared" si="279"/>
        <v>1</v>
      </c>
    </row>
    <row r="110" spans="1:66" x14ac:dyDescent="0.25">
      <c r="A110" t="s">
        <v>114</v>
      </c>
      <c r="B110" t="s">
        <v>126</v>
      </c>
      <c r="C110" t="s">
        <v>110</v>
      </c>
      <c r="D110" s="11">
        <v>44385</v>
      </c>
      <c r="E110">
        <f>VLOOKUP(A110,home!$A$2:$E$405,3,FALSE)</f>
        <v>1.22058823529412</v>
      </c>
      <c r="F110">
        <f>VLOOKUP(B110,home!$B$2:$E$405,3,FALSE)</f>
        <v>1.64</v>
      </c>
      <c r="G110">
        <f>VLOOKUP(C110,away!$B$2:$E$405,4,FALSE)</f>
        <v>1.64</v>
      </c>
      <c r="H110">
        <f>VLOOKUP(A110,away!$A$2:$E$405,3,FALSE)</f>
        <v>1.01470588235294</v>
      </c>
      <c r="I110">
        <f>VLOOKUP(C110,away!$B$2:$E$405,3,FALSE)</f>
        <v>2.1800000000000002</v>
      </c>
      <c r="J110">
        <f>VLOOKUP(B110,home!$B$2:$E$405,4,FALSE)</f>
        <v>1.31</v>
      </c>
      <c r="K110" s="3">
        <f t="shared" si="224"/>
        <v>3.2828941176470647</v>
      </c>
      <c r="L110" s="3">
        <f t="shared" si="225"/>
        <v>2.8977970588235262</v>
      </c>
      <c r="M110" s="5">
        <f t="shared" si="226"/>
        <v>2.06899731805664E-3</v>
      </c>
      <c r="N110" s="5">
        <f t="shared" si="227"/>
        <v>6.7922991248756974E-3</v>
      </c>
      <c r="O110" s="5">
        <f t="shared" si="228"/>
        <v>5.9955343429782945E-3</v>
      </c>
      <c r="P110" s="5">
        <f t="shared" si="229"/>
        <v>1.9682704426714406E-2</v>
      </c>
      <c r="Q110" s="5">
        <f t="shared" si="230"/>
        <v>1.1149199421176866E-2</v>
      </c>
      <c r="R110" s="5">
        <f t="shared" si="231"/>
        <v>8.686920892578975E-3</v>
      </c>
      <c r="S110" s="5">
        <f t="shared" si="232"/>
        <v>4.6811183630881506E-2</v>
      </c>
      <c r="T110" s="5">
        <f t="shared" si="233"/>
        <v>3.2308117290923283E-2</v>
      </c>
      <c r="U110" s="5">
        <f t="shared" si="234"/>
        <v>2.8518241498712908E-2</v>
      </c>
      <c r="V110" s="5">
        <f t="shared" si="235"/>
        <v>4.9480258074246219E-2</v>
      </c>
      <c r="W110" s="5">
        <f t="shared" si="236"/>
        <v>1.2200547065418533E-2</v>
      </c>
      <c r="X110" s="5">
        <f t="shared" si="237"/>
        <v>3.5354709402207828E-2</v>
      </c>
      <c r="Y110" s="5">
        <f t="shared" si="238"/>
        <v>5.1225386460639163E-2</v>
      </c>
      <c r="Z110" s="5">
        <f t="shared" si="239"/>
        <v>8.3909779375826651E-3</v>
      </c>
      <c r="AA110" s="5">
        <f t="shared" si="240"/>
        <v>2.7546692112596433E-2</v>
      </c>
      <c r="AB110" s="5">
        <f t="shared" si="241"/>
        <v>4.5216436748538806E-2</v>
      </c>
      <c r="AC110" s="5">
        <f t="shared" si="242"/>
        <v>2.9419603584470305E-2</v>
      </c>
      <c r="AD110" s="5">
        <f t="shared" si="243"/>
        <v>1.0013276048284664E-2</v>
      </c>
      <c r="AE110" s="5">
        <f t="shared" si="244"/>
        <v>2.901644188190736E-2</v>
      </c>
      <c r="AF110" s="5">
        <f t="shared" si="245"/>
        <v>4.2041879971457474E-2</v>
      </c>
      <c r="AG110" s="5">
        <f t="shared" si="246"/>
        <v>4.0609612042900395E-2</v>
      </c>
      <c r="AH110" s="5">
        <f t="shared" si="247"/>
        <v>6.078837797045036E-3</v>
      </c>
      <c r="AI110" s="5">
        <f t="shared" si="248"/>
        <v>1.9956180846049793E-2</v>
      </c>
      <c r="AJ110" s="5">
        <f t="shared" si="249"/>
        <v>3.2757014355098944E-2</v>
      </c>
      <c r="AK110" s="5">
        <f t="shared" si="250"/>
        <v>3.5845936579344928E-2</v>
      </c>
      <c r="AL110" s="5">
        <f t="shared" si="251"/>
        <v>1.1194936922356794E-2</v>
      </c>
      <c r="AM110" s="5">
        <f t="shared" si="252"/>
        <v>6.574505007457993E-3</v>
      </c>
      <c r="AN110" s="5">
        <f t="shared" si="253"/>
        <v>1.9051581273832316E-2</v>
      </c>
      <c r="AO110" s="5">
        <f t="shared" si="254"/>
        <v>2.7603808090624331E-2</v>
      </c>
      <c r="AP110" s="5">
        <f t="shared" si="255"/>
        <v>2.6663411299113416E-2</v>
      </c>
      <c r="AQ110" s="5">
        <f t="shared" si="256"/>
        <v>1.9316288710193207E-2</v>
      </c>
      <c r="AR110" s="5">
        <f t="shared" si="257"/>
        <v>3.5230476578684781E-3</v>
      </c>
      <c r="AS110" s="5">
        <f t="shared" si="258"/>
        <v>1.1565792432206698E-2</v>
      </c>
      <c r="AT110" s="5">
        <f t="shared" si="259"/>
        <v>1.8984635970809152E-2</v>
      </c>
      <c r="AU110" s="5">
        <f t="shared" si="260"/>
        <v>2.0774849918080082E-2</v>
      </c>
      <c r="AV110" s="5">
        <f t="shared" si="261"/>
        <v>1.7050408147766427E-2</v>
      </c>
      <c r="AW110" s="5">
        <f t="shared" si="262"/>
        <v>2.9583121226488974E-3</v>
      </c>
      <c r="AX110" s="5">
        <f t="shared" si="263"/>
        <v>3.5972339692375032E-3</v>
      </c>
      <c r="AY110" s="5">
        <f t="shared" si="264"/>
        <v>1.0424054015956514E-2</v>
      </c>
      <c r="AZ110" s="5">
        <f t="shared" si="265"/>
        <v>1.5103396534228181E-2</v>
      </c>
      <c r="BA110" s="5">
        <f t="shared" si="266"/>
        <v>1.4588859351710622E-2</v>
      </c>
      <c r="BB110" s="5">
        <f t="shared" si="267"/>
        <v>1.0568888430244283E-2</v>
      </c>
      <c r="BC110" s="5">
        <f t="shared" si="268"/>
        <v>6.1252987616391766E-3</v>
      </c>
      <c r="BD110" s="5">
        <f t="shared" si="269"/>
        <v>1.7015128568443974E-3</v>
      </c>
      <c r="BE110" s="5">
        <f t="shared" si="270"/>
        <v>5.5858865488353244E-3</v>
      </c>
      <c r="BF110" s="5">
        <f t="shared" si="271"/>
        <v>9.1689370465076747E-3</v>
      </c>
      <c r="BG110" s="5">
        <f t="shared" si="272"/>
        <v>1.0033549831685433E-2</v>
      </c>
      <c r="BH110" s="5">
        <f t="shared" si="273"/>
        <v>8.2347704303897019E-3</v>
      </c>
      <c r="BI110" s="5">
        <f t="shared" si="274"/>
        <v>5.4067758812200665E-3</v>
      </c>
      <c r="BJ110" s="8">
        <f t="shared" si="275"/>
        <v>0.43032879415402886</v>
      </c>
      <c r="BK110" s="8">
        <f t="shared" si="276"/>
        <v>0.16908173797268236</v>
      </c>
      <c r="BL110" s="8">
        <f t="shared" si="277"/>
        <v>0.32263196189515758</v>
      </c>
      <c r="BM110" s="8">
        <f t="shared" si="278"/>
        <v>0.86859207453976295</v>
      </c>
      <c r="BN110" s="8">
        <f t="shared" si="279"/>
        <v>5.4375655526380885E-2</v>
      </c>
    </row>
    <row r="111" spans="1:66" x14ac:dyDescent="0.25">
      <c r="A111" t="s">
        <v>114</v>
      </c>
      <c r="B111" t="s">
        <v>345</v>
      </c>
      <c r="C111" t="s">
        <v>120</v>
      </c>
      <c r="D111" s="11">
        <v>44385</v>
      </c>
      <c r="E111">
        <f>VLOOKUP(A111,home!$A$2:$E$405,3,FALSE)</f>
        <v>1.22058823529412</v>
      </c>
      <c r="F111">
        <f>VLOOKUP(B111,home!$B$2:$E$405,3,FALSE)</f>
        <v>1.37</v>
      </c>
      <c r="G111">
        <f>VLOOKUP(C111,away!$B$2:$E$405,4,FALSE)</f>
        <v>2.1800000000000002</v>
      </c>
      <c r="H111">
        <f>VLOOKUP(A111,away!$A$2:$E$405,3,FALSE)</f>
        <v>1.01470588235294</v>
      </c>
      <c r="I111">
        <f>VLOOKUP(C111,away!$B$2:$E$405,3,FALSE)</f>
        <v>0.82</v>
      </c>
      <c r="J111">
        <f>VLOOKUP(B111,home!$B$2:$E$405,4,FALSE)</f>
        <v>0.33</v>
      </c>
      <c r="K111" s="3">
        <f t="shared" si="224"/>
        <v>3.6454088235294191</v>
      </c>
      <c r="L111" s="3">
        <f t="shared" si="225"/>
        <v>0.27457941176470557</v>
      </c>
      <c r="M111" s="5">
        <f t="shared" si="226"/>
        <v>1.9841328170387289E-2</v>
      </c>
      <c r="N111" s="5">
        <f t="shared" si="227"/>
        <v>7.2329752782872653E-2</v>
      </c>
      <c r="O111" s="5">
        <f t="shared" si="228"/>
        <v>5.4480202176554245E-3</v>
      </c>
      <c r="P111" s="5">
        <f t="shared" si="229"/>
        <v>1.9860260972207749E-2</v>
      </c>
      <c r="Q111" s="5">
        <f t="shared" si="230"/>
        <v>0.13183575949919277</v>
      </c>
      <c r="R111" s="5">
        <f t="shared" si="231"/>
        <v>7.4795709332302481E-4</v>
      </c>
      <c r="S111" s="5">
        <f t="shared" si="232"/>
        <v>4.9698029599761833E-3</v>
      </c>
      <c r="T111" s="5">
        <f t="shared" si="233"/>
        <v>3.6199385292841543E-2</v>
      </c>
      <c r="U111" s="5">
        <f t="shared" si="234"/>
        <v>2.7266093876211722E-3</v>
      </c>
      <c r="V111" s="5">
        <f t="shared" si="235"/>
        <v>5.5272724418658028E-4</v>
      </c>
      <c r="W111" s="5">
        <f t="shared" si="236"/>
        <v>0.16019841364501994</v>
      </c>
      <c r="X111" s="5">
        <f t="shared" si="237"/>
        <v>4.3987186184288554E-2</v>
      </c>
      <c r="Y111" s="5">
        <f t="shared" si="238"/>
        <v>6.038987853833268E-3</v>
      </c>
      <c r="Z111" s="5">
        <f t="shared" si="239"/>
        <v>6.8457872903291735E-5</v>
      </c>
      <c r="AA111" s="5">
        <f t="shared" si="240"/>
        <v>2.495569339217152E-4</v>
      </c>
      <c r="AB111" s="5">
        <f t="shared" si="241"/>
        <v>4.5486852444558438E-4</v>
      </c>
      <c r="AC111" s="5">
        <f t="shared" si="242"/>
        <v>3.4578416392186295E-5</v>
      </c>
      <c r="AD111" s="5">
        <f t="shared" si="243"/>
        <v>0.14599717765424286</v>
      </c>
      <c r="AE111" s="5">
        <f t="shared" si="244"/>
        <v>4.0087819159609218E-2</v>
      </c>
      <c r="AF111" s="5">
        <f t="shared" si="245"/>
        <v>5.5036449018876967E-3</v>
      </c>
      <c r="AG111" s="5">
        <f t="shared" si="246"/>
        <v>5.0372919324071495E-4</v>
      </c>
      <c r="AH111" s="5">
        <f t="shared" si="247"/>
        <v>4.6992806181122046E-6</v>
      </c>
      <c r="AI111" s="5">
        <f t="shared" si="248"/>
        <v>1.7130799029507012E-5</v>
      </c>
      <c r="AJ111" s="5">
        <f t="shared" si="249"/>
        <v>3.1224382968137039E-5</v>
      </c>
      <c r="AK111" s="5">
        <f t="shared" si="250"/>
        <v>3.7941880393769492E-5</v>
      </c>
      <c r="AL111" s="5">
        <f t="shared" si="251"/>
        <v>1.3844564590780253E-6</v>
      </c>
      <c r="AM111" s="5">
        <f t="shared" si="252"/>
        <v>0.10644387992623379</v>
      </c>
      <c r="AN111" s="5">
        <f t="shared" si="253"/>
        <v>2.9227297936098229E-2</v>
      </c>
      <c r="AO111" s="5">
        <f t="shared" si="254"/>
        <v>4.0126071373828226E-3</v>
      </c>
      <c r="AP111" s="5">
        <f t="shared" si="255"/>
        <v>3.6725976914181154E-4</v>
      </c>
      <c r="AQ111" s="5">
        <f t="shared" si="256"/>
        <v>2.5210492843950046E-5</v>
      </c>
      <c r="AR111" s="5">
        <f t="shared" si="257"/>
        <v>2.5806514156770635E-7</v>
      </c>
      <c r="AS111" s="5">
        <f t="shared" si="258"/>
        <v>9.4075294411628549E-7</v>
      </c>
      <c r="AT111" s="5">
        <f t="shared" si="259"/>
        <v>1.7147145416213927E-6</v>
      </c>
      <c r="AU111" s="5">
        <f t="shared" si="260"/>
        <v>2.0836118399536097E-6</v>
      </c>
      <c r="AV111" s="5">
        <f t="shared" si="261"/>
        <v>1.8989042465443143E-6</v>
      </c>
      <c r="AW111" s="5">
        <f t="shared" si="262"/>
        <v>3.8493820051075765E-8</v>
      </c>
      <c r="AX111" s="5">
        <f t="shared" si="263"/>
        <v>6.4671909848966466E-2</v>
      </c>
      <c r="AY111" s="5">
        <f t="shared" si="264"/>
        <v>1.7757574964029282E-2</v>
      </c>
      <c r="AZ111" s="5">
        <f t="shared" si="265"/>
        <v>2.4379322439954118E-3</v>
      </c>
      <c r="BA111" s="5">
        <f t="shared" si="266"/>
        <v>2.2313533382615629E-4</v>
      </c>
      <c r="BB111" s="5">
        <f t="shared" si="267"/>
        <v>1.5317092176476801E-5</v>
      </c>
      <c r="BC111" s="5">
        <f t="shared" si="268"/>
        <v>8.4115163195255512E-7</v>
      </c>
      <c r="BD111" s="5">
        <f t="shared" si="269"/>
        <v>1.1809895794772708E-8</v>
      </c>
      <c r="BE111" s="5">
        <f t="shared" si="270"/>
        <v>4.3051898335227412E-8</v>
      </c>
      <c r="BF111" s="5">
        <f t="shared" si="271"/>
        <v>7.8470885030464752E-8</v>
      </c>
      <c r="BG111" s="5">
        <f t="shared" si="272"/>
        <v>9.5352818893406289E-8</v>
      </c>
      <c r="BH111" s="5">
        <f t="shared" si="273"/>
        <v>8.6900001835606507E-8</v>
      </c>
      <c r="BI111" s="5">
        <f t="shared" si="274"/>
        <v>6.3357206691248523E-8</v>
      </c>
      <c r="BJ111" s="8">
        <f t="shared" si="275"/>
        <v>0.86786482206335558</v>
      </c>
      <c r="BK111" s="8">
        <f t="shared" si="276"/>
        <v>6.3017657183638359E-2</v>
      </c>
      <c r="BL111" s="8">
        <f t="shared" si="277"/>
        <v>9.7252834913968307E-3</v>
      </c>
      <c r="BM111" s="8">
        <f t="shared" si="278"/>
        <v>0.67285560540544587</v>
      </c>
      <c r="BN111" s="8">
        <f t="shared" si="279"/>
        <v>0.25006307873563893</v>
      </c>
    </row>
    <row r="112" spans="1:66" x14ac:dyDescent="0.25">
      <c r="A112" t="s">
        <v>114</v>
      </c>
      <c r="B112" t="s">
        <v>356</v>
      </c>
      <c r="C112" t="s">
        <v>96</v>
      </c>
      <c r="D112" s="11">
        <v>44385</v>
      </c>
      <c r="E112">
        <f>VLOOKUP(A112,home!$A$2:$E$405,3,FALSE)</f>
        <v>1.22058823529412</v>
      </c>
      <c r="F112">
        <f>VLOOKUP(B112,home!$B$2:$E$405,3,FALSE)</f>
        <v>1.43</v>
      </c>
      <c r="G112">
        <f>VLOOKUP(C112,away!$B$2:$E$405,4,FALSE)</f>
        <v>1.91</v>
      </c>
      <c r="H112">
        <f>VLOOKUP(A112,away!$A$2:$E$405,3,FALSE)</f>
        <v>1.01470588235294</v>
      </c>
      <c r="I112">
        <f>VLOOKUP(C112,away!$B$2:$E$405,3,FALSE)</f>
        <v>0.82</v>
      </c>
      <c r="J112">
        <f>VLOOKUP(B112,home!$B$2:$E$405,4,FALSE)</f>
        <v>1.97</v>
      </c>
      <c r="K112" s="3">
        <f t="shared" si="224"/>
        <v>3.3337926470588295</v>
      </c>
      <c r="L112" s="3">
        <f t="shared" si="225"/>
        <v>1.6391558823529391</v>
      </c>
      <c r="M112" s="5">
        <f t="shared" si="226"/>
        <v>6.9227061101731933E-3</v>
      </c>
      <c r="N112" s="5">
        <f t="shared" si="227"/>
        <v>2.3078866727844625E-2</v>
      </c>
      <c r="O112" s="5">
        <f t="shared" si="228"/>
        <v>1.1347394442291023E-2</v>
      </c>
      <c r="P112" s="5">
        <f t="shared" si="229"/>
        <v>3.7829860154986045E-2</v>
      </c>
      <c r="Q112" s="5">
        <f t="shared" si="230"/>
        <v>3.8470078099869548E-2</v>
      </c>
      <c r="R112" s="5">
        <f t="shared" si="231"/>
        <v>9.3000741747301923E-3</v>
      </c>
      <c r="S112" s="5">
        <f t="shared" si="232"/>
        <v>5.16813185685705E-2</v>
      </c>
      <c r="T112" s="5">
        <f t="shared" si="233"/>
        <v>6.3058454811978151E-2</v>
      </c>
      <c r="U112" s="5">
        <f t="shared" si="234"/>
        <v>3.1004518900817232E-2</v>
      </c>
      <c r="V112" s="5">
        <f t="shared" si="235"/>
        <v>3.1379781627451094E-2</v>
      </c>
      <c r="W112" s="5">
        <f t="shared" si="236"/>
        <v>4.2750421167041336E-2</v>
      </c>
      <c r="X112" s="5">
        <f t="shared" si="237"/>
        <v>7.0074604329021406E-2</v>
      </c>
      <c r="Y112" s="5">
        <f t="shared" si="238"/>
        <v>5.7431599944735096E-2</v>
      </c>
      <c r="Z112" s="5">
        <f t="shared" si="239"/>
        <v>5.0814237632758842E-3</v>
      </c>
      <c r="AA112" s="5">
        <f t="shared" si="240"/>
        <v>1.6940413178599151E-2</v>
      </c>
      <c r="AB112" s="5">
        <f t="shared" si="241"/>
        <v>2.8237912446476176E-2</v>
      </c>
      <c r="AC112" s="5">
        <f t="shared" si="242"/>
        <v>1.0717383597615057E-2</v>
      </c>
      <c r="AD112" s="5">
        <f t="shared" si="243"/>
        <v>3.5630259936337637E-2</v>
      </c>
      <c r="AE112" s="5">
        <f t="shared" si="244"/>
        <v>5.8403550164412094E-2</v>
      </c>
      <c r="AF112" s="5">
        <f t="shared" si="245"/>
        <v>4.7866261401145534E-2</v>
      </c>
      <c r="AG112" s="5">
        <f t="shared" si="246"/>
        <v>2.6153421313977049E-2</v>
      </c>
      <c r="AH112" s="5">
        <f t="shared" si="247"/>
        <v>2.0823114130754192E-3</v>
      </c>
      <c r="AI112" s="5">
        <f t="shared" si="248"/>
        <v>6.9419944777975142E-3</v>
      </c>
      <c r="AJ112" s="5">
        <f t="shared" si="249"/>
        <v>1.1571585073002178E-2</v>
      </c>
      <c r="AK112" s="5">
        <f t="shared" si="250"/>
        <v>1.2859088410396789E-2</v>
      </c>
      <c r="AL112" s="5">
        <f t="shared" si="251"/>
        <v>2.3426510747253148E-3</v>
      </c>
      <c r="AM112" s="5">
        <f t="shared" si="252"/>
        <v>2.3756779717711434E-2</v>
      </c>
      <c r="AN112" s="5">
        <f t="shared" si="253"/>
        <v>3.8941065220049698E-2</v>
      </c>
      <c r="AO112" s="5">
        <f t="shared" si="254"/>
        <v>3.1915238060266957E-2</v>
      </c>
      <c r="AP112" s="5">
        <f t="shared" si="255"/>
        <v>1.7438016734393668E-2</v>
      </c>
      <c r="AQ112" s="5">
        <f t="shared" si="256"/>
        <v>7.1459069266875943E-3</v>
      </c>
      <c r="AR112" s="5">
        <f t="shared" si="257"/>
        <v>6.8264660032664633E-4</v>
      </c>
      <c r="AS112" s="5">
        <f t="shared" si="258"/>
        <v>2.2758022167086813E-3</v>
      </c>
      <c r="AT112" s="5">
        <f t="shared" si="259"/>
        <v>3.7935263481117944E-3</v>
      </c>
      <c r="AU112" s="5">
        <f t="shared" si="260"/>
        <v>4.2156100819196775E-3</v>
      </c>
      <c r="AV112" s="5">
        <f t="shared" si="261"/>
        <v>3.5134924734927225E-3</v>
      </c>
      <c r="AW112" s="5">
        <f t="shared" si="262"/>
        <v>3.5560179766243208E-4</v>
      </c>
      <c r="AX112" s="5">
        <f t="shared" si="263"/>
        <v>1.3200029590117119E-2</v>
      </c>
      <c r="AY112" s="5">
        <f t="shared" si="264"/>
        <v>2.1636906149873333E-2</v>
      </c>
      <c r="AZ112" s="5">
        <f t="shared" si="265"/>
        <v>1.773313099574168E-2</v>
      </c>
      <c r="BA112" s="5">
        <f t="shared" si="266"/>
        <v>9.6891219947350705E-3</v>
      </c>
      <c r="BB112" s="5">
        <f t="shared" si="267"/>
        <v>3.9704953281263101E-3</v>
      </c>
      <c r="BC112" s="5">
        <f t="shared" si="268"/>
        <v>1.30165215459062E-3</v>
      </c>
      <c r="BD112" s="5">
        <f t="shared" si="269"/>
        <v>1.8649403174894309E-4</v>
      </c>
      <c r="BE112" s="5">
        <f t="shared" si="270"/>
        <v>6.2173243176498244E-4</v>
      </c>
      <c r="BF112" s="5">
        <f t="shared" si="271"/>
        <v>1.0363635047280521E-3</v>
      </c>
      <c r="BG112" s="5">
        <f t="shared" si="272"/>
        <v>1.1516736772474994E-3</v>
      </c>
      <c r="BH112" s="5">
        <f t="shared" si="273"/>
        <v>9.5986030925472924E-4</v>
      </c>
      <c r="BI112" s="5">
        <f t="shared" si="274"/>
        <v>6.3999504823940593E-4</v>
      </c>
      <c r="BJ112" s="8">
        <f t="shared" si="275"/>
        <v>0.64964586076865605</v>
      </c>
      <c r="BK112" s="8">
        <f t="shared" si="276"/>
        <v>0.16251060728339456</v>
      </c>
      <c r="BL112" s="8">
        <f t="shared" si="277"/>
        <v>0.14936248924072881</v>
      </c>
      <c r="BM112" s="8">
        <f t="shared" si="278"/>
        <v>0.8183700969939498</v>
      </c>
      <c r="BN112" s="8">
        <f t="shared" si="279"/>
        <v>0.12694897970989463</v>
      </c>
    </row>
    <row r="113" spans="1:66" x14ac:dyDescent="0.25">
      <c r="A113" t="s">
        <v>114</v>
      </c>
      <c r="B113" t="s">
        <v>104</v>
      </c>
      <c r="C113" t="s">
        <v>124</v>
      </c>
      <c r="D113" s="11">
        <v>44385</v>
      </c>
      <c r="E113">
        <f>VLOOKUP(A113,home!$A$2:$E$405,3,FALSE)</f>
        <v>1.22058823529412</v>
      </c>
      <c r="F113">
        <f>VLOOKUP(B113,home!$B$2:$E$405,3,FALSE)</f>
        <v>1.0900000000000001</v>
      </c>
      <c r="G113">
        <f>VLOOKUP(C113,away!$B$2:$E$405,4,FALSE)</f>
        <v>0.55000000000000004</v>
      </c>
      <c r="H113">
        <f>VLOOKUP(A113,away!$A$2:$E$405,3,FALSE)</f>
        <v>1.01470588235294</v>
      </c>
      <c r="I113">
        <f>VLOOKUP(C113,away!$B$2:$E$405,3,FALSE)</f>
        <v>0.82</v>
      </c>
      <c r="J113">
        <f>VLOOKUP(B113,home!$B$2:$E$405,4,FALSE)</f>
        <v>0.99</v>
      </c>
      <c r="K113" s="3">
        <f t="shared" si="224"/>
        <v>0.73174264705882497</v>
      </c>
      <c r="L113" s="3">
        <f t="shared" si="225"/>
        <v>0.82373823529411661</v>
      </c>
      <c r="M113" s="5">
        <f t="shared" si="226"/>
        <v>0.21108784980836084</v>
      </c>
      <c r="N113" s="5">
        <f t="shared" si="227"/>
        <v>0.15446198198072564</v>
      </c>
      <c r="O113" s="5">
        <f t="shared" si="228"/>
        <v>0.17388113289316867</v>
      </c>
      <c r="P113" s="5">
        <f t="shared" si="229"/>
        <v>0.12723624045683454</v>
      </c>
      <c r="Q113" s="5">
        <f t="shared" si="230"/>
        <v>5.6513209782264338E-2</v>
      </c>
      <c r="R113" s="5">
        <f t="shared" si="231"/>
        <v>7.1616268780180264E-2</v>
      </c>
      <c r="S113" s="5">
        <f t="shared" si="232"/>
        <v>1.9173368931805993E-2</v>
      </c>
      <c r="T113" s="5">
        <f t="shared" si="233"/>
        <v>4.6552091696848631E-2</v>
      </c>
      <c r="U113" s="5">
        <f t="shared" si="234"/>
        <v>5.2404678089685387E-2</v>
      </c>
      <c r="V113" s="5">
        <f t="shared" si="235"/>
        <v>1.2841137953751105E-3</v>
      </c>
      <c r="W113" s="5">
        <f t="shared" si="236"/>
        <v>1.3784375239954934E-2</v>
      </c>
      <c r="X113" s="5">
        <f t="shared" si="237"/>
        <v>1.1354716934792392E-2</v>
      </c>
      <c r="Y113" s="5">
        <f t="shared" si="238"/>
        <v>4.6766572450650532E-3</v>
      </c>
      <c r="Z113" s="5">
        <f t="shared" si="239"/>
        <v>1.9664352954444943E-2</v>
      </c>
      <c r="AA113" s="5">
        <f t="shared" si="240"/>
        <v>1.4389245683584566E-2</v>
      </c>
      <c r="AB113" s="5">
        <f t="shared" si="241"/>
        <v>5.2646123628429702E-3</v>
      </c>
      <c r="AC113" s="5">
        <f t="shared" si="242"/>
        <v>4.837612982894863E-5</v>
      </c>
      <c r="AD113" s="5">
        <f t="shared" si="243"/>
        <v>2.5216538065341867E-3</v>
      </c>
      <c r="AE113" s="5">
        <f t="shared" si="244"/>
        <v>2.0771826566171625E-3</v>
      </c>
      <c r="AF113" s="5">
        <f t="shared" si="245"/>
        <v>8.5552738797268319E-4</v>
      </c>
      <c r="AG113" s="5">
        <f t="shared" si="246"/>
        <v>2.3491020693813437E-4</v>
      </c>
      <c r="AH113" s="5">
        <f t="shared" si="247"/>
        <v>4.0495698502237805E-3</v>
      </c>
      <c r="AI113" s="5">
        <f t="shared" si="248"/>
        <v>2.9632429616523585E-3</v>
      </c>
      <c r="AJ113" s="5">
        <f t="shared" si="249"/>
        <v>1.0841656243189644E-3</v>
      </c>
      <c r="AK113" s="5">
        <f t="shared" si="250"/>
        <v>2.6444340792978094E-4</v>
      </c>
      <c r="AL113" s="5">
        <f t="shared" si="251"/>
        <v>1.1663763485914028E-6</v>
      </c>
      <c r="AM113" s="5">
        <f t="shared" si="252"/>
        <v>3.6904032627185768E-4</v>
      </c>
      <c r="AN113" s="5">
        <f t="shared" si="253"/>
        <v>3.0399262711554504E-4</v>
      </c>
      <c r="AO113" s="5">
        <f t="shared" si="254"/>
        <v>1.2520517510129073E-4</v>
      </c>
      <c r="AP113" s="5">
        <f t="shared" si="255"/>
        <v>3.4378763329209366E-5</v>
      </c>
      <c r="AQ113" s="5">
        <f t="shared" si="256"/>
        <v>7.0797754590992523E-6</v>
      </c>
      <c r="AR113" s="5">
        <f t="shared" si="257"/>
        <v>6.6715710442471967E-4</v>
      </c>
      <c r="AS113" s="5">
        <f t="shared" si="258"/>
        <v>4.8818730559584519E-4</v>
      </c>
      <c r="AT113" s="5">
        <f t="shared" si="259"/>
        <v>1.7861373562860961E-4</v>
      </c>
      <c r="AU113" s="5">
        <f t="shared" si="260"/>
        <v>4.3566429236648005E-5</v>
      </c>
      <c r="AV113" s="5">
        <f t="shared" si="261"/>
        <v>7.9698535631314467E-6</v>
      </c>
      <c r="AW113" s="5">
        <f t="shared" si="262"/>
        <v>1.9529170449290327E-8</v>
      </c>
      <c r="AX113" s="5">
        <f t="shared" si="263"/>
        <v>4.5007090869603574E-5</v>
      </c>
      <c r="AY113" s="5">
        <f t="shared" si="264"/>
        <v>3.707406160864919E-5</v>
      </c>
      <c r="AZ113" s="5">
        <f t="shared" si="265"/>
        <v>1.5269661042347023E-5</v>
      </c>
      <c r="BA113" s="5">
        <f t="shared" si="266"/>
        <v>4.1927345468540856E-6</v>
      </c>
      <c r="BB113" s="5">
        <f t="shared" si="267"/>
        <v>8.6342893917056545E-7</v>
      </c>
      <c r="BC113" s="5">
        <f t="shared" si="268"/>
        <v>1.4224788613084658E-7</v>
      </c>
      <c r="BD113" s="5">
        <f t="shared" si="269"/>
        <v>9.1593802643791833E-5</v>
      </c>
      <c r="BE113" s="5">
        <f t="shared" si="270"/>
        <v>6.702309160075183E-5</v>
      </c>
      <c r="BF113" s="5">
        <f t="shared" si="271"/>
        <v>2.4521827231000118E-5</v>
      </c>
      <c r="BG113" s="5">
        <f t="shared" si="272"/>
        <v>5.9812222562437361E-6</v>
      </c>
      <c r="BH113" s="5">
        <f t="shared" si="273"/>
        <v>1.0941788516077371E-6</v>
      </c>
      <c r="BI113" s="5">
        <f t="shared" si="274"/>
        <v>1.6013146584624617E-7</v>
      </c>
      <c r="BJ113" s="8">
        <f t="shared" si="275"/>
        <v>0.293974552829883</v>
      </c>
      <c r="BK113" s="8">
        <f t="shared" si="276"/>
        <v>0.3588681895601627</v>
      </c>
      <c r="BL113" s="8">
        <f t="shared" si="277"/>
        <v>0.32749322833608496</v>
      </c>
      <c r="BM113" s="8">
        <f t="shared" si="278"/>
        <v>0.20516658544660302</v>
      </c>
      <c r="BN113" s="8">
        <f t="shared" si="279"/>
        <v>0.79479668370153433</v>
      </c>
    </row>
    <row r="114" spans="1:66" x14ac:dyDescent="0.25">
      <c r="A114" t="s">
        <v>114</v>
      </c>
      <c r="B114" t="s">
        <v>135</v>
      </c>
      <c r="C114" t="s">
        <v>130</v>
      </c>
      <c r="D114" s="11">
        <v>44385</v>
      </c>
      <c r="E114">
        <f>VLOOKUP(A114,home!$A$2:$E$405,3,FALSE)</f>
        <v>1.22058823529412</v>
      </c>
      <c r="F114">
        <f>VLOOKUP(B114,home!$B$2:$E$405,3,FALSE)</f>
        <v>0.27</v>
      </c>
      <c r="G114">
        <f>VLOOKUP(C114,away!$B$2:$E$405,4,FALSE)</f>
        <v>0</v>
      </c>
      <c r="H114">
        <f>VLOOKUP(A114,away!$A$2:$E$405,3,FALSE)</f>
        <v>1.01470588235294</v>
      </c>
      <c r="I114">
        <f>VLOOKUP(C114,away!$B$2:$E$405,3,FALSE)</f>
        <v>0</v>
      </c>
      <c r="J114">
        <f>VLOOKUP(B114,home!$B$2:$E$405,4,FALSE)</f>
        <v>1.97</v>
      </c>
      <c r="K114" s="3">
        <f t="shared" si="224"/>
        <v>0</v>
      </c>
      <c r="L114" s="3">
        <f t="shared" si="225"/>
        <v>0</v>
      </c>
      <c r="M114" s="5">
        <f t="shared" si="226"/>
        <v>1</v>
      </c>
      <c r="N114" s="5">
        <f t="shared" si="227"/>
        <v>0</v>
      </c>
      <c r="O114" s="5">
        <f t="shared" si="228"/>
        <v>0</v>
      </c>
      <c r="P114" s="5">
        <f t="shared" si="229"/>
        <v>0</v>
      </c>
      <c r="Q114" s="5">
        <f t="shared" si="230"/>
        <v>0</v>
      </c>
      <c r="R114" s="5">
        <f t="shared" si="231"/>
        <v>0</v>
      </c>
      <c r="S114" s="5">
        <f t="shared" si="232"/>
        <v>0</v>
      </c>
      <c r="T114" s="5">
        <f t="shared" si="233"/>
        <v>0</v>
      </c>
      <c r="U114" s="5">
        <f t="shared" si="234"/>
        <v>0</v>
      </c>
      <c r="V114" s="5">
        <f t="shared" si="235"/>
        <v>0</v>
      </c>
      <c r="W114" s="5">
        <f t="shared" si="236"/>
        <v>0</v>
      </c>
      <c r="X114" s="5">
        <f t="shared" si="237"/>
        <v>0</v>
      </c>
      <c r="Y114" s="5">
        <f t="shared" si="238"/>
        <v>0</v>
      </c>
      <c r="Z114" s="5">
        <f t="shared" si="239"/>
        <v>0</v>
      </c>
      <c r="AA114" s="5">
        <f t="shared" si="240"/>
        <v>0</v>
      </c>
      <c r="AB114" s="5">
        <f t="shared" si="241"/>
        <v>0</v>
      </c>
      <c r="AC114" s="5">
        <f t="shared" si="242"/>
        <v>0</v>
      </c>
      <c r="AD114" s="5">
        <f t="shared" si="243"/>
        <v>0</v>
      </c>
      <c r="AE114" s="5">
        <f t="shared" si="244"/>
        <v>0</v>
      </c>
      <c r="AF114" s="5">
        <f t="shared" si="245"/>
        <v>0</v>
      </c>
      <c r="AG114" s="5">
        <f t="shared" si="246"/>
        <v>0</v>
      </c>
      <c r="AH114" s="5">
        <f t="shared" si="247"/>
        <v>0</v>
      </c>
      <c r="AI114" s="5">
        <f t="shared" si="248"/>
        <v>0</v>
      </c>
      <c r="AJ114" s="5">
        <f t="shared" si="249"/>
        <v>0</v>
      </c>
      <c r="AK114" s="5">
        <f t="shared" si="250"/>
        <v>0</v>
      </c>
      <c r="AL114" s="5">
        <f t="shared" si="251"/>
        <v>0</v>
      </c>
      <c r="AM114" s="5">
        <f t="shared" si="252"/>
        <v>0</v>
      </c>
      <c r="AN114" s="5">
        <f t="shared" si="253"/>
        <v>0</v>
      </c>
      <c r="AO114" s="5">
        <f t="shared" si="254"/>
        <v>0</v>
      </c>
      <c r="AP114" s="5">
        <f t="shared" si="255"/>
        <v>0</v>
      </c>
      <c r="AQ114" s="5">
        <f t="shared" si="256"/>
        <v>0</v>
      </c>
      <c r="AR114" s="5">
        <f t="shared" si="257"/>
        <v>0</v>
      </c>
      <c r="AS114" s="5">
        <f t="shared" si="258"/>
        <v>0</v>
      </c>
      <c r="AT114" s="5">
        <f t="shared" si="259"/>
        <v>0</v>
      </c>
      <c r="AU114" s="5">
        <f t="shared" si="260"/>
        <v>0</v>
      </c>
      <c r="AV114" s="5">
        <f t="shared" si="261"/>
        <v>0</v>
      </c>
      <c r="AW114" s="5">
        <f t="shared" si="262"/>
        <v>0</v>
      </c>
      <c r="AX114" s="5">
        <f t="shared" si="263"/>
        <v>0</v>
      </c>
      <c r="AY114" s="5">
        <f t="shared" si="264"/>
        <v>0</v>
      </c>
      <c r="AZ114" s="5">
        <f t="shared" si="265"/>
        <v>0</v>
      </c>
      <c r="BA114" s="5">
        <f t="shared" si="266"/>
        <v>0</v>
      </c>
      <c r="BB114" s="5">
        <f t="shared" si="267"/>
        <v>0</v>
      </c>
      <c r="BC114" s="5">
        <f t="shared" si="268"/>
        <v>0</v>
      </c>
      <c r="BD114" s="5">
        <f t="shared" si="269"/>
        <v>0</v>
      </c>
      <c r="BE114" s="5">
        <f t="shared" si="270"/>
        <v>0</v>
      </c>
      <c r="BF114" s="5">
        <f t="shared" si="271"/>
        <v>0</v>
      </c>
      <c r="BG114" s="5">
        <f t="shared" si="272"/>
        <v>0</v>
      </c>
      <c r="BH114" s="5">
        <f t="shared" si="273"/>
        <v>0</v>
      </c>
      <c r="BI114" s="5">
        <f t="shared" si="274"/>
        <v>0</v>
      </c>
      <c r="BJ114" s="8">
        <f t="shared" si="275"/>
        <v>0</v>
      </c>
      <c r="BK114" s="8">
        <f t="shared" si="276"/>
        <v>1</v>
      </c>
      <c r="BL114" s="8">
        <f t="shared" si="277"/>
        <v>0</v>
      </c>
      <c r="BM114" s="8">
        <f t="shared" si="278"/>
        <v>0</v>
      </c>
      <c r="BN114" s="8">
        <f t="shared" si="279"/>
        <v>1</v>
      </c>
    </row>
    <row r="115" spans="1:66" x14ac:dyDescent="0.25">
      <c r="A115" t="s">
        <v>114</v>
      </c>
      <c r="B115" t="s">
        <v>131</v>
      </c>
      <c r="C115" t="s">
        <v>128</v>
      </c>
      <c r="D115" s="11">
        <v>44385</v>
      </c>
      <c r="E115">
        <f>VLOOKUP(A115,home!$A$2:$E$405,3,FALSE)</f>
        <v>1.22058823529412</v>
      </c>
      <c r="F115">
        <f>VLOOKUP(B115,home!$B$2:$E$405,3,FALSE)</f>
        <v>0.82</v>
      </c>
      <c r="G115">
        <f>VLOOKUP(C115,away!$B$2:$E$405,4,FALSE)</f>
        <v>1.0900000000000001</v>
      </c>
      <c r="H115">
        <f>VLOOKUP(A115,away!$A$2:$E$405,3,FALSE)</f>
        <v>1.01470588235294</v>
      </c>
      <c r="I115">
        <f>VLOOKUP(C115,away!$B$2:$E$405,3,FALSE)</f>
        <v>1.0900000000000001</v>
      </c>
      <c r="J115">
        <f>VLOOKUP(B115,home!$B$2:$E$405,4,FALSE)</f>
        <v>0.49</v>
      </c>
      <c r="K115" s="3">
        <f t="shared" si="224"/>
        <v>1.0909617647058845</v>
      </c>
      <c r="L115" s="3">
        <f t="shared" si="225"/>
        <v>0.54195441176470527</v>
      </c>
      <c r="M115" s="5">
        <f t="shared" si="226"/>
        <v>0.19535904120461128</v>
      </c>
      <c r="N115" s="5">
        <f t="shared" si="227"/>
        <v>0.21312924434383232</v>
      </c>
      <c r="O115" s="5">
        <f t="shared" si="228"/>
        <v>0.10587569425896193</v>
      </c>
      <c r="P115" s="5">
        <f t="shared" si="229"/>
        <v>0.11550633424821778</v>
      </c>
      <c r="Q115" s="5">
        <f t="shared" si="230"/>
        <v>0.11625792825988944</v>
      </c>
      <c r="R115" s="5">
        <f t="shared" si="231"/>
        <v>2.868989980114775E-2</v>
      </c>
      <c r="S115" s="5">
        <f t="shared" si="232"/>
        <v>1.7073324542844458E-2</v>
      </c>
      <c r="T115" s="5">
        <f t="shared" si="233"/>
        <v>6.30064971230717E-2</v>
      </c>
      <c r="U115" s="5">
        <f t="shared" si="234"/>
        <v>3.1299583716295154E-2</v>
      </c>
      <c r="V115" s="5">
        <f t="shared" si="235"/>
        <v>1.1216254948461326E-3</v>
      </c>
      <c r="W115" s="5">
        <f t="shared" si="236"/>
        <v>4.2277651525153052E-2</v>
      </c>
      <c r="X115" s="5">
        <f t="shared" si="237"/>
        <v>2.2912559763107517E-2</v>
      </c>
      <c r="Y115" s="5">
        <f t="shared" si="238"/>
        <v>6.2087814242192951E-3</v>
      </c>
      <c r="Z115" s="5">
        <f t="shared" si="239"/>
        <v>5.1828725901064557E-3</v>
      </c>
      <c r="AA115" s="5">
        <f t="shared" si="240"/>
        <v>5.6543158271482969E-3</v>
      </c>
      <c r="AB115" s="5">
        <f t="shared" si="241"/>
        <v>3.0843211864950587E-3</v>
      </c>
      <c r="AC115" s="5">
        <f t="shared" si="242"/>
        <v>4.1447675172264422E-5</v>
      </c>
      <c r="AD115" s="5">
        <f t="shared" si="243"/>
        <v>1.1530825328875347E-2</v>
      </c>
      <c r="AE115" s="5">
        <f t="shared" si="244"/>
        <v>6.2491816582722027E-3</v>
      </c>
      <c r="AF115" s="5">
        <f t="shared" si="245"/>
        <v>1.6933857848098488E-3</v>
      </c>
      <c r="AG115" s="5">
        <f t="shared" si="246"/>
        <v>3.0591263229911187E-4</v>
      </c>
      <c r="AH115" s="5">
        <f t="shared" si="247"/>
        <v>7.0222016645563946E-4</v>
      </c>
      <c r="AI115" s="5">
        <f t="shared" si="248"/>
        <v>7.6609535200850433E-4</v>
      </c>
      <c r="AJ115" s="5">
        <f t="shared" si="249"/>
        <v>4.1789036858008672E-4</v>
      </c>
      <c r="AK115" s="5">
        <f t="shared" si="250"/>
        <v>1.5196747131990802E-4</v>
      </c>
      <c r="AL115" s="5">
        <f t="shared" si="251"/>
        <v>9.8024007340308958E-7</v>
      </c>
      <c r="AM115" s="5">
        <f t="shared" si="252"/>
        <v>2.5159379098610326E-3</v>
      </c>
      <c r="AN115" s="5">
        <f t="shared" si="253"/>
        <v>1.363523649975258E-3</v>
      </c>
      <c r="AO115" s="5">
        <f t="shared" si="254"/>
        <v>3.6948382882480245E-4</v>
      </c>
      <c r="AP115" s="5">
        <f t="shared" si="255"/>
        <v>6.6747797035772305E-5</v>
      </c>
      <c r="AQ115" s="5">
        <f t="shared" si="256"/>
        <v>9.0435657697779777E-6</v>
      </c>
      <c r="AR115" s="5">
        <f t="shared" si="257"/>
        <v>7.6114263448155906E-5</v>
      </c>
      <c r="AS115" s="5">
        <f t="shared" si="258"/>
        <v>8.3037751170688773E-5</v>
      </c>
      <c r="AT115" s="5">
        <f t="shared" si="259"/>
        <v>4.5295505777191361E-5</v>
      </c>
      <c r="AU115" s="5">
        <f t="shared" si="260"/>
        <v>1.6471888305310096E-5</v>
      </c>
      <c r="AV115" s="5">
        <f t="shared" si="261"/>
        <v>4.4925500833998295E-6</v>
      </c>
      <c r="AW115" s="5">
        <f t="shared" si="262"/>
        <v>1.6099123733045014E-8</v>
      </c>
      <c r="AX115" s="5">
        <f t="shared" si="263"/>
        <v>4.5746534367207094E-4</v>
      </c>
      <c r="AY115" s="5">
        <f t="shared" si="264"/>
        <v>2.4792536123253599E-4</v>
      </c>
      <c r="AZ115" s="5">
        <f t="shared" si="265"/>
        <v>6.718212165416555E-5</v>
      </c>
      <c r="BA115" s="5">
        <f t="shared" si="266"/>
        <v>1.2136549074062722E-5</v>
      </c>
      <c r="BB115" s="5">
        <f t="shared" si="267"/>
        <v>1.6443640785717847E-6</v>
      </c>
      <c r="BC115" s="5">
        <f t="shared" si="268"/>
        <v>1.7823407338587667E-7</v>
      </c>
      <c r="BD115" s="5">
        <f t="shared" si="269"/>
        <v>6.8750768123248556E-6</v>
      </c>
      <c r="BE115" s="5">
        <f t="shared" si="270"/>
        <v>7.5004459316624315E-6</v>
      </c>
      <c r="BF115" s="5">
        <f t="shared" si="271"/>
        <v>4.091349864843758E-6</v>
      </c>
      <c r="BG115" s="5">
        <f t="shared" si="272"/>
        <v>1.4878354228597098E-6</v>
      </c>
      <c r="BH115" s="5">
        <f t="shared" si="273"/>
        <v>4.0579288962873861E-7</v>
      </c>
      <c r="BI115" s="5">
        <f t="shared" si="274"/>
        <v>8.8540905394893812E-8</v>
      </c>
      <c r="BJ115" s="8">
        <f t="shared" si="275"/>
        <v>0.48868323656878127</v>
      </c>
      <c r="BK115" s="8">
        <f t="shared" si="276"/>
        <v>0.32935067876699781</v>
      </c>
      <c r="BL115" s="8">
        <f t="shared" si="277"/>
        <v>0.17688784914902378</v>
      </c>
      <c r="BM115" s="8">
        <f t="shared" si="278"/>
        <v>0.22503858569614002</v>
      </c>
      <c r="BN115" s="8">
        <f t="shared" si="279"/>
        <v>0.77481814211666056</v>
      </c>
    </row>
    <row r="116" spans="1:66" x14ac:dyDescent="0.25">
      <c r="A116" t="s">
        <v>114</v>
      </c>
      <c r="B116" t="s">
        <v>116</v>
      </c>
      <c r="C116" t="s">
        <v>112</v>
      </c>
      <c r="D116" s="11">
        <v>44385</v>
      </c>
      <c r="E116">
        <f>VLOOKUP(A116,home!$A$2:$E$405,3,FALSE)</f>
        <v>1.22058823529412</v>
      </c>
      <c r="F116">
        <f>VLOOKUP(B116,home!$B$2:$E$405,3,FALSE)</f>
        <v>0.82</v>
      </c>
      <c r="G116">
        <f>VLOOKUP(C116,away!$B$2:$E$405,4,FALSE)</f>
        <v>0.55000000000000004</v>
      </c>
      <c r="H116">
        <f>VLOOKUP(A116,away!$A$2:$E$405,3,FALSE)</f>
        <v>1.01470588235294</v>
      </c>
      <c r="I116">
        <f>VLOOKUP(C116,away!$B$2:$E$405,3,FALSE)</f>
        <v>1.37</v>
      </c>
      <c r="J116">
        <f>VLOOKUP(B116,home!$B$2:$E$405,4,FALSE)</f>
        <v>1.31</v>
      </c>
      <c r="K116" s="3">
        <f t="shared" si="224"/>
        <v>0.55048529411764813</v>
      </c>
      <c r="L116" s="3">
        <f t="shared" si="225"/>
        <v>1.8210926470588216</v>
      </c>
      <c r="M116" s="5">
        <f t="shared" si="226"/>
        <v>9.3333335508422599E-2</v>
      </c>
      <c r="N116" s="5">
        <f t="shared" si="227"/>
        <v>5.1378628648335138E-2</v>
      </c>
      <c r="O116" s="5">
        <f t="shared" si="228"/>
        <v>0.16996865101986242</v>
      </c>
      <c r="P116" s="5">
        <f t="shared" si="229"/>
        <v>9.356524284744884E-2</v>
      </c>
      <c r="Q116" s="5">
        <f t="shared" si="230"/>
        <v>1.4141589751420094E-2</v>
      </c>
      <c r="R116" s="5">
        <f t="shared" si="231"/>
        <v>0.1547643303013892</v>
      </c>
      <c r="S116" s="5">
        <f t="shared" si="232"/>
        <v>2.3449431602902637E-2</v>
      </c>
      <c r="T116" s="5">
        <f t="shared" si="233"/>
        <v>2.5753145114033524E-2</v>
      </c>
      <c r="U116" s="5">
        <f t="shared" si="234"/>
        <v>8.5195487884881058E-2</v>
      </c>
      <c r="V116" s="5">
        <f t="shared" si="235"/>
        <v>2.6119663231296284E-3</v>
      </c>
      <c r="W116" s="5">
        <f t="shared" si="236"/>
        <v>2.5949123978672032E-3</v>
      </c>
      <c r="X116" s="5">
        <f t="shared" si="237"/>
        <v>4.7255758875177391E-3</v>
      </c>
      <c r="Y116" s="5">
        <f t="shared" si="238"/>
        <v>4.3028557509385106E-3</v>
      </c>
      <c r="Z116" s="5">
        <f t="shared" si="239"/>
        <v>9.3946727979614203E-2</v>
      </c>
      <c r="AA116" s="5">
        <f t="shared" si="240"/>
        <v>5.1716292183248601E-2</v>
      </c>
      <c r="AB116" s="5">
        <f t="shared" si="241"/>
        <v>1.4234529156584916E-2</v>
      </c>
      <c r="AC116" s="5">
        <f t="shared" si="242"/>
        <v>1.6365352073946789E-4</v>
      </c>
      <c r="AD116" s="5">
        <f t="shared" si="243"/>
        <v>3.5711527863736467E-4</v>
      </c>
      <c r="AE116" s="5">
        <f t="shared" si="244"/>
        <v>6.5034000807886712E-4</v>
      </c>
      <c r="AF116" s="5">
        <f t="shared" si="245"/>
        <v>5.9216470340029987E-4</v>
      </c>
      <c r="AG116" s="5">
        <f t="shared" si="246"/>
        <v>3.5946226240335128E-4</v>
      </c>
      <c r="AH116" s="5">
        <f t="shared" si="247"/>
        <v>4.2771423884727655E-2</v>
      </c>
      <c r="AI116" s="5">
        <f t="shared" si="248"/>
        <v>2.35450398570149E-2</v>
      </c>
      <c r="AJ116" s="5">
        <f t="shared" si="249"/>
        <v>6.4805990953502981E-3</v>
      </c>
      <c r="AK116" s="5">
        <f t="shared" si="250"/>
        <v>1.1891581663541577E-3</v>
      </c>
      <c r="AL116" s="5">
        <f t="shared" si="251"/>
        <v>6.5624061659926509E-6</v>
      </c>
      <c r="AM116" s="5">
        <f t="shared" si="252"/>
        <v>3.931734183891912E-5</v>
      </c>
      <c r="AN116" s="5">
        <f t="shared" si="253"/>
        <v>7.1600522124753784E-5</v>
      </c>
      <c r="AO116" s="5">
        <f t="shared" si="254"/>
        <v>6.5195592183480802E-5</v>
      </c>
      <c r="AP116" s="5">
        <f t="shared" si="255"/>
        <v>3.9575737848660825E-5</v>
      </c>
      <c r="AQ116" s="5">
        <f t="shared" si="256"/>
        <v>1.8017771299530928E-5</v>
      </c>
      <c r="AR116" s="5">
        <f t="shared" si="257"/>
        <v>1.5578145108142727E-2</v>
      </c>
      <c r="AS116" s="5">
        <f t="shared" si="258"/>
        <v>8.5755397916633495E-3</v>
      </c>
      <c r="AT116" s="5">
        <f t="shared" si="259"/>
        <v>2.3603542722156969E-3</v>
      </c>
      <c r="AU116" s="5">
        <f t="shared" si="260"/>
        <v>4.3311343858750171E-4</v>
      </c>
      <c r="AV116" s="5">
        <f t="shared" si="261"/>
        <v>5.9605644656786695E-5</v>
      </c>
      <c r="AW116" s="5">
        <f t="shared" si="262"/>
        <v>1.827419977010155E-7</v>
      </c>
      <c r="AX116" s="5">
        <f t="shared" si="263"/>
        <v>3.6072697476869156E-6</v>
      </c>
      <c r="AY116" s="5">
        <f t="shared" si="264"/>
        <v>6.569172413470373E-6</v>
      </c>
      <c r="AZ116" s="5">
        <f t="shared" si="265"/>
        <v>5.981535789716276E-6</v>
      </c>
      <c r="BA116" s="5">
        <f t="shared" si="266"/>
        <v>3.6309769482571633E-6</v>
      </c>
      <c r="BB116" s="5">
        <f t="shared" si="267"/>
        <v>1.6530863555277994E-6</v>
      </c>
      <c r="BC116" s="5">
        <f t="shared" si="268"/>
        <v>6.020846814009884E-7</v>
      </c>
      <c r="BD116" s="5">
        <f t="shared" si="269"/>
        <v>4.7282075852090114E-3</v>
      </c>
      <c r="BE116" s="5">
        <f t="shared" si="270"/>
        <v>2.6028087431930768E-3</v>
      </c>
      <c r="BF116" s="5">
        <f t="shared" si="271"/>
        <v>7.1640396826431346E-4</v>
      </c>
      <c r="BG116" s="5">
        <f t="shared" si="272"/>
        <v>1.3145661639234362E-4</v>
      </c>
      <c r="BH116" s="5">
        <f t="shared" si="273"/>
        <v>1.809123353461253E-5</v>
      </c>
      <c r="BI116" s="5">
        <f t="shared" si="274"/>
        <v>1.991791602650448E-6</v>
      </c>
      <c r="BJ116" s="8">
        <f t="shared" si="275"/>
        <v>0.10511154089386351</v>
      </c>
      <c r="BK116" s="8">
        <f t="shared" si="276"/>
        <v>0.21313676138122264</v>
      </c>
      <c r="BL116" s="8">
        <f t="shared" si="277"/>
        <v>0.58507122974287518</v>
      </c>
      <c r="BM116" s="8">
        <f t="shared" si="278"/>
        <v>0.42010809549028161</v>
      </c>
      <c r="BN116" s="8">
        <f t="shared" si="279"/>
        <v>0.57715177807687823</v>
      </c>
    </row>
    <row r="117" spans="1:66" x14ac:dyDescent="0.25">
      <c r="A117" t="s">
        <v>114</v>
      </c>
      <c r="B117" t="s">
        <v>132</v>
      </c>
      <c r="C117" t="s">
        <v>115</v>
      </c>
      <c r="D117" s="11">
        <v>44385</v>
      </c>
      <c r="E117">
        <f>VLOOKUP(A117,home!$A$2:$E$405,3,FALSE)</f>
        <v>1.22058823529412</v>
      </c>
      <c r="F117">
        <f>VLOOKUP(B117,home!$B$2:$E$405,3,FALSE)</f>
        <v>0.82</v>
      </c>
      <c r="G117">
        <f>VLOOKUP(C117,away!$B$2:$E$405,4,FALSE)</f>
        <v>0.82</v>
      </c>
      <c r="H117">
        <f>VLOOKUP(A117,away!$A$2:$E$405,3,FALSE)</f>
        <v>1.01470588235294</v>
      </c>
      <c r="I117">
        <f>VLOOKUP(C117,away!$B$2:$E$405,3,FALSE)</f>
        <v>1.0900000000000001</v>
      </c>
      <c r="J117">
        <f>VLOOKUP(B117,home!$B$2:$E$405,4,FALSE)</f>
        <v>0.66</v>
      </c>
      <c r="K117" s="3">
        <f t="shared" si="224"/>
        <v>0.82072352941176618</v>
      </c>
      <c r="L117" s="3">
        <f t="shared" si="225"/>
        <v>0.72997941176470516</v>
      </c>
      <c r="M117" s="5">
        <f t="shared" si="226"/>
        <v>0.21209882841268543</v>
      </c>
      <c r="N117" s="5">
        <f t="shared" si="227"/>
        <v>0.17407449903895977</v>
      </c>
      <c r="O117" s="5">
        <f t="shared" si="228"/>
        <v>0.15482777800067524</v>
      </c>
      <c r="P117" s="5">
        <f t="shared" si="229"/>
        <v>0.12707080041169558</v>
      </c>
      <c r="Q117" s="5">
        <f t="shared" si="230"/>
        <v>7.1433518615920066E-2</v>
      </c>
      <c r="R117" s="5">
        <f t="shared" si="231"/>
        <v>5.6510545154884621E-2</v>
      </c>
      <c r="S117" s="5">
        <f t="shared" si="232"/>
        <v>1.9032387446586238E-2</v>
      </c>
      <c r="T117" s="5">
        <f t="shared" si="233"/>
        <v>5.2144997899532447E-2</v>
      </c>
      <c r="U117" s="5">
        <f t="shared" si="234"/>
        <v>4.6379534068499893E-2</v>
      </c>
      <c r="V117" s="5">
        <f t="shared" si="235"/>
        <v>1.2669464433069581E-3</v>
      </c>
      <c r="W117" s="5">
        <f t="shared" si="236"/>
        <v>1.9542389838919677E-2</v>
      </c>
      <c r="X117" s="5">
        <f t="shared" si="237"/>
        <v>1.4265542239091138E-2</v>
      </c>
      <c r="Y117" s="5">
        <f t="shared" si="238"/>
        <v>5.206776066098151E-3</v>
      </c>
      <c r="Z117" s="5">
        <f t="shared" si="239"/>
        <v>1.3750511503555165E-2</v>
      </c>
      <c r="AA117" s="5">
        <f t="shared" si="240"/>
        <v>1.1285368332414886E-2</v>
      </c>
      <c r="AB117" s="5">
        <f t="shared" si="241"/>
        <v>4.6310836642456605E-3</v>
      </c>
      <c r="AC117" s="5">
        <f t="shared" si="242"/>
        <v>4.7440119022168897E-5</v>
      </c>
      <c r="AD117" s="5">
        <f t="shared" si="243"/>
        <v>4.009724790434697E-3</v>
      </c>
      <c r="AE117" s="5">
        <f t="shared" si="244"/>
        <v>2.9270165438598761E-3</v>
      </c>
      <c r="AF117" s="5">
        <f t="shared" si="245"/>
        <v>1.0683309074561961E-3</v>
      </c>
      <c r="AG117" s="5">
        <f t="shared" si="246"/>
        <v>2.5995318913164264E-4</v>
      </c>
      <c r="AH117" s="5">
        <f t="shared" si="247"/>
        <v>2.5093975747072523E-3</v>
      </c>
      <c r="AI117" s="5">
        <f t="shared" si="248"/>
        <v>2.0595216342110621E-3</v>
      </c>
      <c r="AJ117" s="5">
        <f t="shared" si="249"/>
        <v>8.4514893226479552E-4</v>
      </c>
      <c r="AK117" s="5">
        <f t="shared" si="250"/>
        <v>2.3121120485564961E-4</v>
      </c>
      <c r="AL117" s="5">
        <f t="shared" si="251"/>
        <v>1.1368764157515863E-6</v>
      </c>
      <c r="AM117" s="5">
        <f t="shared" si="252"/>
        <v>6.5817509639508418E-4</v>
      </c>
      <c r="AN117" s="5">
        <f t="shared" si="253"/>
        <v>4.8045426970466171E-4</v>
      </c>
      <c r="AO117" s="5">
        <f t="shared" si="254"/>
        <v>1.7536086258942494E-4</v>
      </c>
      <c r="AP117" s="5">
        <f t="shared" si="255"/>
        <v>4.2669939773193246E-5</v>
      </c>
      <c r="AQ117" s="5">
        <f t="shared" si="256"/>
        <v>7.7870443839177482E-6</v>
      </c>
      <c r="AR117" s="5">
        <f t="shared" si="257"/>
        <v>3.6636171309371564E-4</v>
      </c>
      <c r="AS117" s="5">
        <f t="shared" si="258"/>
        <v>3.0068167821161519E-4</v>
      </c>
      <c r="AT117" s="5">
        <f t="shared" si="259"/>
        <v>1.2338826408564486E-4</v>
      </c>
      <c r="AU117" s="5">
        <f t="shared" si="260"/>
        <v>3.3755883862787184E-5</v>
      </c>
      <c r="AV117" s="5">
        <f t="shared" si="261"/>
        <v>6.9260620355700922E-6</v>
      </c>
      <c r="AW117" s="5">
        <f t="shared" si="262"/>
        <v>1.8919874548823152E-8</v>
      </c>
      <c r="AX117" s="5">
        <f t="shared" si="263"/>
        <v>9.0029964680717105E-5</v>
      </c>
      <c r="AY117" s="5">
        <f t="shared" si="264"/>
        <v>6.5720020658827053E-5</v>
      </c>
      <c r="AZ117" s="5">
        <f t="shared" si="265"/>
        <v>2.3987131010847417E-5</v>
      </c>
      <c r="BA117" s="5">
        <f t="shared" si="266"/>
        <v>5.8367039284071054E-6</v>
      </c>
      <c r="BB117" s="5">
        <f t="shared" si="267"/>
        <v>1.0651684250758405E-6</v>
      </c>
      <c r="BC117" s="5">
        <f t="shared" si="268"/>
        <v>1.5551020407343995E-7</v>
      </c>
      <c r="BD117" s="5">
        <f t="shared" si="269"/>
        <v>4.4572751302876689E-5</v>
      </c>
      <c r="BE117" s="5">
        <f t="shared" si="270"/>
        <v>3.6581905764889857E-5</v>
      </c>
      <c r="BF117" s="5">
        <f t="shared" si="271"/>
        <v>1.5011815405984516E-5</v>
      </c>
      <c r="BG117" s="5">
        <f t="shared" si="272"/>
        <v>4.1068500409591806E-6</v>
      </c>
      <c r="BH117" s="5">
        <f t="shared" si="273"/>
        <v>8.4264711509521848E-7</v>
      </c>
      <c r="BI117" s="5">
        <f t="shared" si="274"/>
        <v>1.3831606286991816E-7</v>
      </c>
      <c r="BJ117" s="8">
        <f t="shared" si="275"/>
        <v>0.34648399084115777</v>
      </c>
      <c r="BK117" s="8">
        <f t="shared" si="276"/>
        <v>0.35958325973037092</v>
      </c>
      <c r="BL117" s="8">
        <f t="shared" si="277"/>
        <v>0.28021195645374108</v>
      </c>
      <c r="BM117" s="8">
        <f t="shared" si="278"/>
        <v>0.20394804779322004</v>
      </c>
      <c r="BN117" s="8">
        <f t="shared" si="279"/>
        <v>0.7960159696348208</v>
      </c>
    </row>
    <row r="118" spans="1:66" x14ac:dyDescent="0.25">
      <c r="A118" t="s">
        <v>114</v>
      </c>
      <c r="B118" t="s">
        <v>133</v>
      </c>
      <c r="C118" t="s">
        <v>134</v>
      </c>
      <c r="D118" s="11">
        <v>44385</v>
      </c>
      <c r="E118">
        <f>VLOOKUP(A118,home!$A$2:$E$405,3,FALSE)</f>
        <v>1.22058823529412</v>
      </c>
      <c r="F118">
        <f>VLOOKUP(B118,home!$B$2:$E$405,3,FALSE)</f>
        <v>0.55000000000000004</v>
      </c>
      <c r="G118">
        <f>VLOOKUP(C118,away!$B$2:$E$405,4,FALSE)</f>
        <v>1.0900000000000001</v>
      </c>
      <c r="H118">
        <f>VLOOKUP(A118,away!$A$2:$E$405,3,FALSE)</f>
        <v>1.01470588235294</v>
      </c>
      <c r="I118">
        <f>VLOOKUP(C118,away!$B$2:$E$405,3,FALSE)</f>
        <v>0.27</v>
      </c>
      <c r="J118">
        <f>VLOOKUP(B118,home!$B$2:$E$405,4,FALSE)</f>
        <v>0.33</v>
      </c>
      <c r="K118" s="3">
        <f t="shared" si="224"/>
        <v>0.73174264705882497</v>
      </c>
      <c r="L118" s="3">
        <f t="shared" si="225"/>
        <v>9.0410294117646964E-2</v>
      </c>
      <c r="M118" s="5">
        <f t="shared" si="226"/>
        <v>0.43948445106410755</v>
      </c>
      <c r="N118" s="5">
        <f t="shared" si="227"/>
        <v>0.32158951556284465</v>
      </c>
      <c r="O118" s="5">
        <f t="shared" si="228"/>
        <v>3.9733918480838577E-2</v>
      </c>
      <c r="P118" s="5">
        <f t="shared" si="229"/>
        <v>2.9075002687188382E-2</v>
      </c>
      <c r="Q118" s="5">
        <f t="shared" si="230"/>
        <v>0.11766038169216055</v>
      </c>
      <c r="R118" s="5">
        <f t="shared" si="231"/>
        <v>1.7961776281496115E-3</v>
      </c>
      <c r="S118" s="5">
        <f t="shared" si="232"/>
        <v>4.808792320258332E-4</v>
      </c>
      <c r="T118" s="5">
        <f t="shared" si="233"/>
        <v>1.0637709714782837E-2</v>
      </c>
      <c r="U118" s="5">
        <f t="shared" si="234"/>
        <v>1.3143397722100384E-3</v>
      </c>
      <c r="V118" s="5">
        <f t="shared" si="235"/>
        <v>3.5348400026215435E-6</v>
      </c>
      <c r="W118" s="5">
        <f t="shared" si="236"/>
        <v>2.86990397177911E-2</v>
      </c>
      <c r="X118" s="5">
        <f t="shared" si="237"/>
        <v>2.5946886217795245E-3</v>
      </c>
      <c r="Y118" s="5">
        <f t="shared" si="238"/>
        <v>1.172932807193994E-4</v>
      </c>
      <c r="Z118" s="5">
        <f t="shared" si="239"/>
        <v>5.4130982549514635E-5</v>
      </c>
      <c r="AA118" s="5">
        <f t="shared" si="240"/>
        <v>3.9609948458676899E-5</v>
      </c>
      <c r="AB118" s="5">
        <f t="shared" si="241"/>
        <v>1.4492144267507926E-5</v>
      </c>
      <c r="AC118" s="5">
        <f t="shared" si="242"/>
        <v>1.4615915637936086E-8</v>
      </c>
      <c r="AD118" s="5">
        <f t="shared" si="243"/>
        <v>5.2500778227857021E-3</v>
      </c>
      <c r="AE118" s="5">
        <f t="shared" si="244"/>
        <v>4.7466108009859082E-4</v>
      </c>
      <c r="AF118" s="5">
        <f t="shared" si="245"/>
        <v>2.1457123928956782E-5</v>
      </c>
      <c r="AG118" s="5">
        <f t="shared" si="246"/>
        <v>6.4664829511192783E-7</v>
      </c>
      <c r="AH118" s="5">
        <f t="shared" si="247"/>
        <v>1.2234995132947078E-6</v>
      </c>
      <c r="AI118" s="5">
        <f t="shared" si="248"/>
        <v>8.9528677253345342E-7</v>
      </c>
      <c r="AJ118" s="5">
        <f t="shared" si="249"/>
        <v>3.2755975640519062E-7</v>
      </c>
      <c r="AK118" s="5">
        <f t="shared" si="250"/>
        <v>7.9896481073959397E-8</v>
      </c>
      <c r="AL118" s="5">
        <f t="shared" si="251"/>
        <v>3.8677844953993344E-11</v>
      </c>
      <c r="AM118" s="5">
        <f t="shared" si="252"/>
        <v>7.6834116866200859E-4</v>
      </c>
      <c r="AN118" s="5">
        <f t="shared" si="253"/>
        <v>6.9465951041428769E-5</v>
      </c>
      <c r="AO118" s="5">
        <f t="shared" si="254"/>
        <v>3.1402185324088191E-6</v>
      </c>
      <c r="AP118" s="5">
        <f t="shared" si="255"/>
        <v>9.4636027036255677E-8</v>
      </c>
      <c r="AQ118" s="5">
        <f t="shared" si="256"/>
        <v>2.1390177596183656E-9</v>
      </c>
      <c r="AR118" s="5">
        <f t="shared" si="257"/>
        <v>2.2123390169954492E-8</v>
      </c>
      <c r="AS118" s="5">
        <f t="shared" si="258"/>
        <v>1.6188628084877685E-8</v>
      </c>
      <c r="AT118" s="5">
        <f t="shared" si="259"/>
        <v>5.9229547835396162E-9</v>
      </c>
      <c r="AU118" s="5">
        <f t="shared" si="260"/>
        <v>1.4446928705723367E-9</v>
      </c>
      <c r="AV118" s="5">
        <f t="shared" si="261"/>
        <v>2.6428584632490343E-10</v>
      </c>
      <c r="AW118" s="5">
        <f t="shared" si="262"/>
        <v>7.1078133787666141E-14</v>
      </c>
      <c r="AX118" s="5">
        <f t="shared" si="263"/>
        <v>9.3704666766834842E-5</v>
      </c>
      <c r="AY118" s="5">
        <f t="shared" si="264"/>
        <v>8.4718664825856338E-6</v>
      </c>
      <c r="AZ118" s="5">
        <f t="shared" si="265"/>
        <v>3.8297197020800111E-7</v>
      </c>
      <c r="BA118" s="5">
        <f t="shared" si="266"/>
        <v>1.1541536155106704E-8</v>
      </c>
      <c r="BB118" s="5">
        <f t="shared" si="267"/>
        <v>2.6086841958816326E-10</v>
      </c>
      <c r="BC118" s="5">
        <f t="shared" si="268"/>
        <v>4.7170381081943157E-12</v>
      </c>
      <c r="BD118" s="5">
        <f t="shared" si="269"/>
        <v>3.33363702024174E-10</v>
      </c>
      <c r="BE118" s="5">
        <f t="shared" si="270"/>
        <v>2.4393643775249842E-10</v>
      </c>
      <c r="BF118" s="5">
        <f t="shared" si="271"/>
        <v>8.9249347337556737E-11</v>
      </c>
      <c r="BG118" s="5">
        <f t="shared" si="272"/>
        <v>2.1769184556352093E-11</v>
      </c>
      <c r="BH118" s="5">
        <f t="shared" si="273"/>
        <v>3.982360182894292E-12</v>
      </c>
      <c r="BI118" s="5">
        <f t="shared" si="274"/>
        <v>5.8281255635454725E-13</v>
      </c>
      <c r="BJ118" s="8">
        <f t="shared" si="275"/>
        <v>0.48798908669080832</v>
      </c>
      <c r="BK118" s="8">
        <f t="shared" si="276"/>
        <v>0.4690523543444004</v>
      </c>
      <c r="BL118" s="8">
        <f t="shared" si="277"/>
        <v>4.2901110853283311E-2</v>
      </c>
      <c r="BM118" s="8">
        <f t="shared" si="278"/>
        <v>5.0648763889340746E-2</v>
      </c>
      <c r="BN118" s="8">
        <f t="shared" si="279"/>
        <v>0.94933944711528939</v>
      </c>
    </row>
    <row r="119" spans="1:66" x14ac:dyDescent="0.25">
      <c r="A119" t="s">
        <v>19</v>
      </c>
      <c r="B119" t="s">
        <v>253</v>
      </c>
      <c r="C119" t="s">
        <v>243</v>
      </c>
      <c r="D119" s="11">
        <v>44385</v>
      </c>
      <c r="E119">
        <f>VLOOKUP(A119,home!$A$2:$E$405,3,FALSE)</f>
        <v>1.5897435897435901</v>
      </c>
      <c r="F119">
        <f>VLOOKUP(B119,home!$B$2:$E$405,3,FALSE)</f>
        <v>1.26</v>
      </c>
      <c r="G119">
        <f>VLOOKUP(C119,away!$B$2:$E$405,4,FALSE)</f>
        <v>1.26</v>
      </c>
      <c r="H119">
        <f>VLOOKUP(A119,away!$A$2:$E$405,3,FALSE)</f>
        <v>1.4358974358974399</v>
      </c>
      <c r="I119">
        <f>VLOOKUP(C119,away!$B$2:$E$405,3,FALSE)</f>
        <v>0.63</v>
      </c>
      <c r="J119">
        <f>VLOOKUP(B119,home!$B$2:$E$405,4,FALSE)</f>
        <v>1.39</v>
      </c>
      <c r="K119" s="3">
        <f t="shared" si="224"/>
        <v>2.5238769230769234</v>
      </c>
      <c r="L119" s="3">
        <f t="shared" si="225"/>
        <v>1.2574153846153882</v>
      </c>
      <c r="M119" s="5">
        <f t="shared" si="226"/>
        <v>2.2793216534820856E-2</v>
      </c>
      <c r="N119" s="5">
        <f t="shared" si="227"/>
        <v>5.7527273214929717E-2</v>
      </c>
      <c r="O119" s="5">
        <f t="shared" si="228"/>
        <v>2.8660541135753597E-2</v>
      </c>
      <c r="P119" s="5">
        <f t="shared" si="229"/>
        <v>7.2335678375425386E-2</v>
      </c>
      <c r="Q119" s="5">
        <f t="shared" si="230"/>
        <v>7.2595878657351176E-2</v>
      </c>
      <c r="R119" s="5">
        <f t="shared" si="231"/>
        <v>1.8019102677749383E-2</v>
      </c>
      <c r="S119" s="5">
        <f t="shared" si="232"/>
        <v>5.7390434101736443E-2</v>
      </c>
      <c r="T119" s="5">
        <f t="shared" si="233"/>
        <v>9.1283174683425297E-2</v>
      </c>
      <c r="U119" s="5">
        <f t="shared" si="234"/>
        <v>4.5477997422925263E-2</v>
      </c>
      <c r="V119" s="5">
        <f t="shared" si="235"/>
        <v>2.0236898000221815E-2</v>
      </c>
      <c r="W119" s="5">
        <f t="shared" si="236"/>
        <v>6.1074354284593721E-2</v>
      </c>
      <c r="X119" s="5">
        <f t="shared" si="237"/>
        <v>7.6795832682898912E-2</v>
      </c>
      <c r="Y119" s="5">
        <f t="shared" si="238"/>
        <v>4.8282130744913165E-2</v>
      </c>
      <c r="Z119" s="5">
        <f t="shared" si="239"/>
        <v>7.5524989746554696E-3</v>
      </c>
      <c r="AA119" s="5">
        <f t="shared" si="240"/>
        <v>1.9061577873695067E-2</v>
      </c>
      <c r="AB119" s="5">
        <f t="shared" si="241"/>
        <v>2.4054538256426339E-2</v>
      </c>
      <c r="AC119" s="5">
        <f t="shared" si="242"/>
        <v>4.0139402407949774E-3</v>
      </c>
      <c r="AD119" s="5">
        <f t="shared" si="243"/>
        <v>3.8536038342677582E-2</v>
      </c>
      <c r="AE119" s="5">
        <f t="shared" si="244"/>
        <v>4.8455807474211278E-2</v>
      </c>
      <c r="AF119" s="5">
        <f t="shared" si="245"/>
        <v>3.0464538896017291E-2</v>
      </c>
      <c r="AG119" s="5">
        <f t="shared" si="246"/>
        <v>1.2768859964355344E-2</v>
      </c>
      <c r="AH119" s="5">
        <f t="shared" si="247"/>
        <v>2.3741571007559335E-3</v>
      </c>
      <c r="AI119" s="5">
        <f t="shared" si="248"/>
        <v>5.9920803183571153E-3</v>
      </c>
      <c r="AJ119" s="5">
        <f t="shared" si="249"/>
        <v>7.5616366183624759E-3</v>
      </c>
      <c r="AK119" s="5">
        <f t="shared" si="250"/>
        <v>6.361546720592825E-3</v>
      </c>
      <c r="AL119" s="5">
        <f t="shared" si="251"/>
        <v>5.0953947606781596E-4</v>
      </c>
      <c r="AM119" s="5">
        <f t="shared" si="252"/>
        <v>1.9452043575978281E-2</v>
      </c>
      <c r="AN119" s="5">
        <f t="shared" si="253"/>
        <v>2.4459298854644023E-2</v>
      </c>
      <c r="AO119" s="5">
        <f t="shared" si="254"/>
        <v>1.5377749338367469E-2</v>
      </c>
      <c r="AP119" s="5">
        <f t="shared" si="255"/>
        <v>6.4454061996074537E-3</v>
      </c>
      <c r="AQ119" s="5">
        <f t="shared" si="256"/>
        <v>2.0261382288704541E-3</v>
      </c>
      <c r="AR119" s="5">
        <f t="shared" si="257"/>
        <v>5.9706033279687465E-4</v>
      </c>
      <c r="AS119" s="5">
        <f t="shared" si="258"/>
        <v>1.50690679563066E-3</v>
      </c>
      <c r="AT119" s="5">
        <f t="shared" si="259"/>
        <v>1.9016236433600086E-3</v>
      </c>
      <c r="AU119" s="5">
        <f t="shared" si="260"/>
        <v>1.5998213432845954E-3</v>
      </c>
      <c r="AV119" s="5">
        <f t="shared" si="261"/>
        <v>1.0094380423404789E-3</v>
      </c>
      <c r="AW119" s="5">
        <f t="shared" si="262"/>
        <v>4.4918193099879632E-5</v>
      </c>
      <c r="AX119" s="5">
        <f t="shared" si="263"/>
        <v>8.1824273146830495E-3</v>
      </c>
      <c r="AY119" s="5">
        <f t="shared" si="264"/>
        <v>1.0288709988979646E-2</v>
      </c>
      <c r="AZ119" s="5">
        <f t="shared" si="265"/>
        <v>6.4685911139945144E-3</v>
      </c>
      <c r="BA119" s="5">
        <f t="shared" si="266"/>
        <v>2.7112353278410314E-3</v>
      </c>
      <c r="BB119" s="5">
        <f t="shared" si="267"/>
        <v>8.5228725313501487E-4</v>
      </c>
      <c r="BC119" s="5">
        <f t="shared" si="268"/>
        <v>2.143358208407112E-4</v>
      </c>
      <c r="BD119" s="5">
        <f t="shared" si="269"/>
        <v>1.2512547466706229E-4</v>
      </c>
      <c r="BE119" s="5">
        <f t="shared" si="270"/>
        <v>3.1580129800124471E-4</v>
      </c>
      <c r="BF119" s="5">
        <f t="shared" si="271"/>
        <v>3.985218041515401E-4</v>
      </c>
      <c r="BG119" s="5">
        <f t="shared" si="272"/>
        <v>3.3527332828035106E-4</v>
      </c>
      <c r="BH119" s="5">
        <f t="shared" si="273"/>
        <v>2.1154715404249293E-4</v>
      </c>
      <c r="BI119" s="5">
        <f t="shared" si="274"/>
        <v>1.0678379604608935E-4</v>
      </c>
      <c r="BJ119" s="8">
        <f t="shared" si="275"/>
        <v>0.63426211196231519</v>
      </c>
      <c r="BK119" s="8">
        <f t="shared" si="276"/>
        <v>0.18756841671804697</v>
      </c>
      <c r="BL119" s="8">
        <f t="shared" si="277"/>
        <v>0.1656710811372194</v>
      </c>
      <c r="BM119" s="8">
        <f t="shared" si="278"/>
        <v>0.71287862640032729</v>
      </c>
      <c r="BN119" s="8">
        <f t="shared" si="279"/>
        <v>0.27193169059603012</v>
      </c>
    </row>
    <row r="120" spans="1:66" x14ac:dyDescent="0.25">
      <c r="A120" t="s">
        <v>19</v>
      </c>
      <c r="B120" t="s">
        <v>146</v>
      </c>
      <c r="C120" t="s">
        <v>142</v>
      </c>
      <c r="D120" s="11">
        <v>44385</v>
      </c>
      <c r="E120">
        <f>VLOOKUP(A120,home!$A$2:$E$405,3,FALSE)</f>
        <v>1.5897435897435901</v>
      </c>
      <c r="F120">
        <f>VLOOKUP(B120,home!$B$2:$E$405,3,FALSE)</f>
        <v>0.63</v>
      </c>
      <c r="G120">
        <f>VLOOKUP(C120,away!$B$2:$E$405,4,FALSE)</f>
        <v>0.63</v>
      </c>
      <c r="H120">
        <f>VLOOKUP(A120,away!$A$2:$E$405,3,FALSE)</f>
        <v>1.4358974358974399</v>
      </c>
      <c r="I120">
        <f>VLOOKUP(C120,away!$B$2:$E$405,3,FALSE)</f>
        <v>1.68</v>
      </c>
      <c r="J120">
        <f>VLOOKUP(B120,home!$B$2:$E$405,4,FALSE)</f>
        <v>1.39</v>
      </c>
      <c r="K120" s="3">
        <f t="shared" si="224"/>
        <v>0.63096923076923084</v>
      </c>
      <c r="L120" s="3">
        <f t="shared" si="225"/>
        <v>3.3531076923077014</v>
      </c>
      <c r="M120" s="5">
        <f t="shared" si="226"/>
        <v>1.860961450251471E-2</v>
      </c>
      <c r="N120" s="5">
        <f t="shared" si="227"/>
        <v>1.174209414756363E-2</v>
      </c>
      <c r="O120" s="5">
        <f t="shared" si="228"/>
        <v>6.240004153926304E-2</v>
      </c>
      <c r="P120" s="5">
        <f t="shared" si="229"/>
        <v>3.9372506209996855E-2</v>
      </c>
      <c r="Q120" s="5">
        <f t="shared" si="230"/>
        <v>3.7044500559540549E-3</v>
      </c>
      <c r="R120" s="5">
        <f t="shared" si="231"/>
        <v>0.1046170296428115</v>
      </c>
      <c r="S120" s="5">
        <f t="shared" si="232"/>
        <v>2.0825179439460759E-2</v>
      </c>
      <c r="T120" s="5">
        <f t="shared" si="233"/>
        <v>1.2421419978389237E-2</v>
      </c>
      <c r="U120" s="5">
        <f t="shared" si="234"/>
        <v>6.6010126719086598E-2</v>
      </c>
      <c r="V120" s="5">
        <f t="shared" si="235"/>
        <v>4.8955549096747764E-3</v>
      </c>
      <c r="W120" s="5">
        <f t="shared" si="236"/>
        <v>7.7913133407612144E-4</v>
      </c>
      <c r="X120" s="5">
        <f t="shared" si="237"/>
        <v>2.6125112696086046E-3</v>
      </c>
      <c r="Y120" s="5">
        <f t="shared" si="238"/>
        <v>4.3800158171825856E-3</v>
      </c>
      <c r="Z120" s="5">
        <f t="shared" si="239"/>
        <v>0.11693072228056468</v>
      </c>
      <c r="AA120" s="5">
        <f t="shared" si="240"/>
        <v>7.377968789065846E-2</v>
      </c>
      <c r="AB120" s="5">
        <f t="shared" si="241"/>
        <v>2.327635645738135E-2</v>
      </c>
      <c r="AC120" s="5">
        <f t="shared" si="242"/>
        <v>6.4734772601181636E-4</v>
      </c>
      <c r="AD120" s="5">
        <f t="shared" si="243"/>
        <v>1.2290197463255369E-4</v>
      </c>
      <c r="AE120" s="5">
        <f t="shared" si="244"/>
        <v>4.1210355654022187E-4</v>
      </c>
      <c r="AF120" s="5">
        <f t="shared" si="245"/>
        <v>6.9091380273118982E-4</v>
      </c>
      <c r="AG120" s="5">
        <f t="shared" si="246"/>
        <v>7.7223612888650611E-4</v>
      </c>
      <c r="AH120" s="5">
        <f t="shared" si="247"/>
        <v>9.8020326086514245E-2</v>
      </c>
      <c r="AI120" s="5">
        <f t="shared" si="248"/>
        <v>6.1847809750557071E-2</v>
      </c>
      <c r="AJ120" s="5">
        <f t="shared" si="249"/>
        <v>1.9512032471535361E-2</v>
      </c>
      <c r="AK120" s="5">
        <f t="shared" si="250"/>
        <v>4.1038307064363072E-3</v>
      </c>
      <c r="AL120" s="5">
        <f t="shared" si="251"/>
        <v>5.4783944845248543E-5</v>
      </c>
      <c r="AM120" s="5">
        <f t="shared" si="252"/>
        <v>1.5509472878784392E-5</v>
      </c>
      <c r="AN120" s="5">
        <f t="shared" si="253"/>
        <v>5.2004932813489624E-5</v>
      </c>
      <c r="AO120" s="5">
        <f t="shared" si="254"/>
        <v>8.7189070127428626E-5</v>
      </c>
      <c r="AP120" s="5">
        <f t="shared" si="255"/>
        <v>9.7451447243145512E-5</v>
      </c>
      <c r="AQ120" s="5">
        <f t="shared" si="256"/>
        <v>8.1691299344377344E-5</v>
      </c>
      <c r="AR120" s="5">
        <f t="shared" si="257"/>
        <v>6.5734541880640027E-2</v>
      </c>
      <c r="AS120" s="5">
        <f t="shared" si="258"/>
        <v>4.1476473325395231E-2</v>
      </c>
      <c r="AT120" s="5">
        <f t="shared" si="259"/>
        <v>1.3085189234572572E-2</v>
      </c>
      <c r="AU120" s="5">
        <f t="shared" si="260"/>
        <v>2.7521172619360255E-3</v>
      </c>
      <c r="AV120" s="5">
        <f t="shared" si="261"/>
        <v>4.3412532793762388E-4</v>
      </c>
      <c r="AW120" s="5">
        <f t="shared" si="262"/>
        <v>3.2196338444305524E-6</v>
      </c>
      <c r="AX120" s="5">
        <f t="shared" si="263"/>
        <v>1.6310000286604721E-6</v>
      </c>
      <c r="AY120" s="5">
        <f t="shared" si="264"/>
        <v>5.4689187422555116E-6</v>
      </c>
      <c r="AZ120" s="5">
        <f t="shared" si="265"/>
        <v>9.1689367516313568E-6</v>
      </c>
      <c r="BA120" s="5">
        <f t="shared" si="266"/>
        <v>1.024814411739263E-5</v>
      </c>
      <c r="BB120" s="5">
        <f t="shared" si="267"/>
        <v>8.5907827179767881E-6</v>
      </c>
      <c r="BC120" s="5">
        <f t="shared" si="268"/>
        <v>5.761163922918405E-6</v>
      </c>
      <c r="BD120" s="5">
        <f t="shared" si="269"/>
        <v>3.673583300504947E-2</v>
      </c>
      <c r="BE120" s="5">
        <f t="shared" si="270"/>
        <v>2.3179180292862988E-2</v>
      </c>
      <c r="BF120" s="5">
        <f t="shared" si="271"/>
        <v>7.3126747796245358E-3</v>
      </c>
      <c r="BG120" s="5">
        <f t="shared" si="272"/>
        <v>1.538024260188416E-3</v>
      </c>
      <c r="BH120" s="5">
        <f t="shared" si="273"/>
        <v>2.42611496088875E-4</v>
      </c>
      <c r="BI120" s="5">
        <f t="shared" si="274"/>
        <v>3.0616077812593953E-5</v>
      </c>
      <c r="BJ120" s="8">
        <f t="shared" si="275"/>
        <v>3.8012493234252764E-2</v>
      </c>
      <c r="BK120" s="8">
        <f t="shared" si="276"/>
        <v>8.4410455651246413E-2</v>
      </c>
      <c r="BL120" s="8">
        <f t="shared" si="277"/>
        <v>0.70608862820635232</v>
      </c>
      <c r="BM120" s="8">
        <f t="shared" si="278"/>
        <v>0.70499431398941448</v>
      </c>
      <c r="BN120" s="8">
        <f t="shared" si="279"/>
        <v>0.24044573609810377</v>
      </c>
    </row>
    <row r="121" spans="1:66" x14ac:dyDescent="0.25">
      <c r="A121" t="s">
        <v>143</v>
      </c>
      <c r="B121" t="s">
        <v>149</v>
      </c>
      <c r="C121" t="s">
        <v>147</v>
      </c>
      <c r="D121" s="11">
        <v>44385</v>
      </c>
      <c r="E121">
        <f>VLOOKUP(A121,home!$A$2:$E$405,3,FALSE)</f>
        <v>0.98305084745762705</v>
      </c>
      <c r="F121">
        <f>VLOOKUP(B121,home!$B$2:$E$405,3,FALSE)</f>
        <v>2.0299999999999998</v>
      </c>
      <c r="G121">
        <f>VLOOKUP(C121,away!$B$2:$E$405,4,FALSE)</f>
        <v>0.68</v>
      </c>
      <c r="H121">
        <f>VLOOKUP(A121,away!$A$2:$E$405,3,FALSE)</f>
        <v>1.15254237288136</v>
      </c>
      <c r="I121">
        <f>VLOOKUP(C121,away!$B$2:$E$405,3,FALSE)</f>
        <v>1.7</v>
      </c>
      <c r="J121">
        <f>VLOOKUP(B121,home!$B$2:$E$405,4,FALSE)</f>
        <v>0.57999999999999996</v>
      </c>
      <c r="K121" s="3">
        <f t="shared" si="224"/>
        <v>1.3570033898305085</v>
      </c>
      <c r="L121" s="3">
        <f t="shared" si="225"/>
        <v>1.1364067796610209</v>
      </c>
      <c r="M121" s="5">
        <f t="shared" si="226"/>
        <v>8.2627711079689137E-2</v>
      </c>
      <c r="N121" s="5">
        <f t="shared" si="227"/>
        <v>0.11212608402907402</v>
      </c>
      <c r="O121" s="5">
        <f t="shared" si="228"/>
        <v>9.389869105883078E-2</v>
      </c>
      <c r="P121" s="5">
        <f t="shared" si="229"/>
        <v>0.12742084206748103</v>
      </c>
      <c r="Q121" s="5">
        <f t="shared" si="230"/>
        <v>7.6077738057936953E-2</v>
      </c>
      <c r="R121" s="5">
        <f t="shared" si="231"/>
        <v>5.3353554560275504E-2</v>
      </c>
      <c r="S121" s="5">
        <f t="shared" si="232"/>
        <v>4.9124170272389904E-2</v>
      </c>
      <c r="T121" s="5">
        <f t="shared" si="233"/>
        <v>8.6455257310314809E-2</v>
      </c>
      <c r="U121" s="5">
        <f t="shared" si="234"/>
        <v>7.2400954397800837E-2</v>
      </c>
      <c r="V121" s="5">
        <f t="shared" si="235"/>
        <v>8.417196523462003E-3</v>
      </c>
      <c r="W121" s="5">
        <f t="shared" si="236"/>
        <v>3.4412582811752648E-2</v>
      </c>
      <c r="X121" s="5">
        <f t="shared" si="237"/>
        <v>3.9106692412922021E-2</v>
      </c>
      <c r="Y121" s="5">
        <f t="shared" si="238"/>
        <v>2.2220555194081403E-2</v>
      </c>
      <c r="Z121" s="5">
        <f t="shared" si="239"/>
        <v>2.0210447040437084E-2</v>
      </c>
      <c r="AA121" s="5">
        <f t="shared" si="240"/>
        <v>2.7425645143863087E-2</v>
      </c>
      <c r="AB121" s="5">
        <f t="shared" si="241"/>
        <v>1.8608346714255417E-2</v>
      </c>
      <c r="AC121" s="5">
        <f t="shared" si="242"/>
        <v>8.1126405328520764E-4</v>
      </c>
      <c r="AD121" s="5">
        <f t="shared" si="243"/>
        <v>1.1674497882092861E-2</v>
      </c>
      <c r="AE121" s="5">
        <f t="shared" si="244"/>
        <v>1.3266978542348555E-2</v>
      </c>
      <c r="AF121" s="5">
        <f t="shared" si="245"/>
        <v>7.5383421805710954E-3</v>
      </c>
      <c r="AG121" s="5">
        <f t="shared" si="246"/>
        <v>2.855541053801878E-3</v>
      </c>
      <c r="AH121" s="5">
        <f t="shared" si="247"/>
        <v>5.741822259183179E-3</v>
      </c>
      <c r="AI121" s="5">
        <f t="shared" si="248"/>
        <v>7.7916722695158432E-3</v>
      </c>
      <c r="AJ121" s="5">
        <f t="shared" si="249"/>
        <v>5.2866628410906851E-3</v>
      </c>
      <c r="AK121" s="5">
        <f t="shared" si="250"/>
        <v>2.3913397987503494E-3</v>
      </c>
      <c r="AL121" s="5">
        <f t="shared" si="251"/>
        <v>5.0042266672004587E-5</v>
      </c>
      <c r="AM121" s="5">
        <f t="shared" si="252"/>
        <v>3.1684666401138161E-3</v>
      </c>
      <c r="AN121" s="5">
        <f t="shared" si="253"/>
        <v>3.6006669709551164E-3</v>
      </c>
      <c r="AO121" s="5">
        <f t="shared" si="254"/>
        <v>2.0459111785474538E-3</v>
      </c>
      <c r="AP121" s="5">
        <f t="shared" si="255"/>
        <v>7.7499577796186507E-4</v>
      </c>
      <c r="AQ121" s="5">
        <f t="shared" si="256"/>
        <v>2.201776140711327E-4</v>
      </c>
      <c r="AR121" s="5">
        <f t="shared" si="257"/>
        <v>1.3050091485888645E-3</v>
      </c>
      <c r="AS121" s="5">
        <f t="shared" si="258"/>
        <v>1.770901838394915E-3</v>
      </c>
      <c r="AT121" s="5">
        <f t="shared" si="259"/>
        <v>1.2015598988794896E-3</v>
      </c>
      <c r="AU121" s="5">
        <f t="shared" si="260"/>
        <v>5.4350695195462355E-4</v>
      </c>
      <c r="AV121" s="5">
        <f t="shared" si="261"/>
        <v>1.8438519404971791E-4</v>
      </c>
      <c r="AW121" s="5">
        <f t="shared" si="262"/>
        <v>2.1436270105029089E-6</v>
      </c>
      <c r="AX121" s="5">
        <f t="shared" si="263"/>
        <v>7.1660332853322288E-4</v>
      </c>
      <c r="AY121" s="5">
        <f t="shared" si="264"/>
        <v>8.1435288087280825E-4</v>
      </c>
      <c r="AZ121" s="5">
        <f t="shared" si="265"/>
        <v>4.6271806743017162E-4</v>
      </c>
      <c r="BA121" s="5">
        <f t="shared" si="266"/>
        <v>1.7527864963309744E-4</v>
      </c>
      <c r="BB121" s="5">
        <f t="shared" si="267"/>
        <v>4.9796961443220165E-5</v>
      </c>
      <c r="BC121" s="5">
        <f t="shared" si="268"/>
        <v>1.1317920918118768E-5</v>
      </c>
      <c r="BD121" s="5">
        <f t="shared" si="269"/>
        <v>2.4717020732934039E-4</v>
      </c>
      <c r="BE121" s="5">
        <f t="shared" si="270"/>
        <v>3.3541080921102448E-4</v>
      </c>
      <c r="BF121" s="5">
        <f t="shared" si="271"/>
        <v>2.275768025425771E-4</v>
      </c>
      <c r="BG121" s="5">
        <f t="shared" si="272"/>
        <v>1.0294083083235516E-4</v>
      </c>
      <c r="BH121" s="5">
        <f t="shared" si="273"/>
        <v>3.4922764097868726E-5</v>
      </c>
      <c r="BI121" s="5">
        <f t="shared" si="274"/>
        <v>9.4780618526117942E-6</v>
      </c>
      <c r="BJ121" s="8">
        <f t="shared" si="275"/>
        <v>0.41777455546537617</v>
      </c>
      <c r="BK121" s="8">
        <f t="shared" si="276"/>
        <v>0.26926557914385202</v>
      </c>
      <c r="BL121" s="8">
        <f t="shared" si="277"/>
        <v>0.292861551551299</v>
      </c>
      <c r="BM121" s="8">
        <f t="shared" si="278"/>
        <v>0.45379530309381461</v>
      </c>
      <c r="BN121" s="8">
        <f t="shared" si="279"/>
        <v>0.54550462085328744</v>
      </c>
    </row>
    <row r="122" spans="1:66" x14ac:dyDescent="0.25">
      <c r="A122" t="s">
        <v>143</v>
      </c>
      <c r="B122" t="s">
        <v>150</v>
      </c>
      <c r="C122" t="s">
        <v>452</v>
      </c>
      <c r="D122" s="11">
        <v>44385</v>
      </c>
      <c r="E122">
        <f>VLOOKUP(A122,home!$A$2:$E$405,3,FALSE)</f>
        <v>0.98305084745762705</v>
      </c>
      <c r="F122">
        <f>VLOOKUP(B122,home!$B$2:$E$405,3,FALSE)</f>
        <v>0.68</v>
      </c>
      <c r="G122">
        <f>VLOOKUP(C122,away!$B$2:$E$405,4,FALSE)</f>
        <v>1.36</v>
      </c>
      <c r="H122">
        <f>VLOOKUP(A122,away!$A$2:$E$405,3,FALSE)</f>
        <v>1.15254237288136</v>
      </c>
      <c r="I122">
        <f>VLOOKUP(C122,away!$B$2:$E$405,3,FALSE)</f>
        <v>1.36</v>
      </c>
      <c r="J122">
        <f>VLOOKUP(B122,home!$B$2:$E$405,4,FALSE)</f>
        <v>1.45</v>
      </c>
      <c r="K122" s="3">
        <f t="shared" si="224"/>
        <v>0.90912542372881366</v>
      </c>
      <c r="L122" s="3">
        <f t="shared" si="225"/>
        <v>2.2728135593220422</v>
      </c>
      <c r="M122" s="5">
        <f t="shared" si="226"/>
        <v>4.150509936409677E-2</v>
      </c>
      <c r="N122" s="5">
        <f t="shared" si="227"/>
        <v>3.7733341046290995E-2</v>
      </c>
      <c r="O122" s="5">
        <f t="shared" si="228"/>
        <v>9.4333352615727811E-2</v>
      </c>
      <c r="P122" s="5">
        <f t="shared" si="229"/>
        <v>8.5760849168533146E-2</v>
      </c>
      <c r="Q122" s="5">
        <f t="shared" si="230"/>
        <v>1.7152169833706567E-2</v>
      </c>
      <c r="R122" s="5">
        <f t="shared" si="231"/>
        <v>0.10720106146066682</v>
      </c>
      <c r="S122" s="5">
        <f t="shared" si="232"/>
        <v>4.4301322986773375E-2</v>
      </c>
      <c r="T122" s="5">
        <f t="shared" si="233"/>
        <v>3.8983684169842783E-2</v>
      </c>
      <c r="U122" s="5">
        <f t="shared" si="234"/>
        <v>9.7459210424607326E-2</v>
      </c>
      <c r="V122" s="5">
        <f t="shared" si="235"/>
        <v>1.0170956599563371E-2</v>
      </c>
      <c r="W122" s="5">
        <f t="shared" si="236"/>
        <v>5.19782455597902E-3</v>
      </c>
      <c r="X122" s="5">
        <f t="shared" si="237"/>
        <v>1.1813686129806189E-2</v>
      </c>
      <c r="Y122" s="5">
        <f t="shared" si="238"/>
        <v>1.3425153010699126E-2</v>
      </c>
      <c r="Z122" s="5">
        <f t="shared" si="239"/>
        <v>8.1216008687173061E-2</v>
      </c>
      <c r="AA122" s="5">
        <f t="shared" si="240"/>
        <v>7.3835538311289223E-2</v>
      </c>
      <c r="AB122" s="5">
        <f t="shared" si="241"/>
        <v>3.3562882526747932E-2</v>
      </c>
      <c r="AC122" s="5">
        <f t="shared" si="242"/>
        <v>1.3134980523462378E-3</v>
      </c>
      <c r="AD122" s="5">
        <f t="shared" si="243"/>
        <v>1.1813686129806145E-3</v>
      </c>
      <c r="AE122" s="5">
        <f t="shared" si="244"/>
        <v>2.6850306021398143E-3</v>
      </c>
      <c r="AF122" s="5">
        <f t="shared" si="245"/>
        <v>3.051286979869E-3</v>
      </c>
      <c r="AG122" s="5">
        <f t="shared" si="246"/>
        <v>2.3116688070763556E-3</v>
      </c>
      <c r="AH122" s="5">
        <f t="shared" si="247"/>
        <v>4.6147211444555927E-2</v>
      </c>
      <c r="AI122" s="5">
        <f t="shared" si="248"/>
        <v>4.195360315843507E-2</v>
      </c>
      <c r="AJ122" s="5">
        <f t="shared" si="249"/>
        <v>1.9070543624181386E-2</v>
      </c>
      <c r="AK122" s="5">
        <f t="shared" si="250"/>
        <v>5.7791720176909103E-3</v>
      </c>
      <c r="AL122" s="5">
        <f t="shared" si="251"/>
        <v>1.0856180091246403E-4</v>
      </c>
      <c r="AM122" s="5">
        <f t="shared" si="252"/>
        <v>2.1480244817118448E-4</v>
      </c>
      <c r="AN122" s="5">
        <f t="shared" si="253"/>
        <v>4.8820591677903828E-4</v>
      </c>
      <c r="AO122" s="5">
        <f t="shared" si="254"/>
        <v>5.548005136983235E-4</v>
      </c>
      <c r="AP122" s="5">
        <f t="shared" si="255"/>
        <v>4.2031937675079473E-4</v>
      </c>
      <c r="AQ122" s="5">
        <f t="shared" si="256"/>
        <v>2.3882689468124904E-4</v>
      </c>
      <c r="AR122" s="5">
        <f t="shared" si="257"/>
        <v>2.0976801579217608E-2</v>
      </c>
      <c r="AS122" s="5">
        <f t="shared" si="258"/>
        <v>1.9070543624181455E-2</v>
      </c>
      <c r="AT122" s="5">
        <f t="shared" si="259"/>
        <v>8.668758026536395E-3</v>
      </c>
      <c r="AU122" s="5">
        <f t="shared" si="260"/>
        <v>2.6269961046924851E-3</v>
      </c>
      <c r="AV122" s="5">
        <f t="shared" si="261"/>
        <v>5.970672367031245E-4</v>
      </c>
      <c r="AW122" s="5">
        <f t="shared" si="262"/>
        <v>6.2310631545968367E-6</v>
      </c>
      <c r="AX122" s="5">
        <f t="shared" si="263"/>
        <v>3.2547061118602426E-5</v>
      </c>
      <c r="AY122" s="5">
        <f t="shared" si="264"/>
        <v>7.3973401826442825E-5</v>
      </c>
      <c r="AZ122" s="5">
        <f t="shared" si="265"/>
        <v>8.4063875350158607E-5</v>
      </c>
      <c r="BA122" s="5">
        <f t="shared" si="266"/>
        <v>6.3687171914999491E-5</v>
      </c>
      <c r="BB122" s="5">
        <f t="shared" si="267"/>
        <v>3.61872669708212E-5</v>
      </c>
      <c r="BC122" s="5">
        <f t="shared" si="268"/>
        <v>1.6449382209217822E-5</v>
      </c>
      <c r="BD122" s="5">
        <f t="shared" si="269"/>
        <v>7.9460598434089643E-3</v>
      </c>
      <c r="BE122" s="5">
        <f t="shared" si="270"/>
        <v>7.2239650221136865E-3</v>
      </c>
      <c r="BF122" s="5">
        <f t="shared" si="271"/>
        <v>3.2837451308656168E-3</v>
      </c>
      <c r="BG122" s="5">
        <f t="shared" si="272"/>
        <v>9.951120611718775E-4</v>
      </c>
      <c r="BH122" s="5">
        <f t="shared" si="273"/>
        <v>2.2617041856763404E-4</v>
      </c>
      <c r="BI122" s="5">
        <f t="shared" si="274"/>
        <v>4.1123455523044705E-5</v>
      </c>
      <c r="BJ122" s="8">
        <f t="shared" si="275"/>
        <v>0.13575907705786128</v>
      </c>
      <c r="BK122" s="8">
        <f t="shared" si="276"/>
        <v>0.18323426137405177</v>
      </c>
      <c r="BL122" s="8">
        <f t="shared" si="277"/>
        <v>0.59099891808688454</v>
      </c>
      <c r="BM122" s="8">
        <f t="shared" si="278"/>
        <v>0.60745464937827676</v>
      </c>
      <c r="BN122" s="8">
        <f t="shared" si="279"/>
        <v>0.38368587348902211</v>
      </c>
    </row>
    <row r="123" spans="1:66" x14ac:dyDescent="0.25">
      <c r="A123" t="s">
        <v>143</v>
      </c>
      <c r="B123" t="s">
        <v>152</v>
      </c>
      <c r="C123" t="s">
        <v>148</v>
      </c>
      <c r="D123" s="11">
        <v>44385</v>
      </c>
      <c r="E123">
        <f>VLOOKUP(A123,home!$A$2:$E$405,3,FALSE)</f>
        <v>0.98305084745762705</v>
      </c>
      <c r="F123">
        <f>VLOOKUP(B123,home!$B$2:$E$405,3,FALSE)</f>
        <v>1.36</v>
      </c>
      <c r="G123">
        <f>VLOOKUP(C123,away!$B$2:$E$405,4,FALSE)</f>
        <v>1.02</v>
      </c>
      <c r="H123">
        <f>VLOOKUP(A123,away!$A$2:$E$405,3,FALSE)</f>
        <v>1.15254237288136</v>
      </c>
      <c r="I123">
        <f>VLOOKUP(C123,away!$B$2:$E$405,3,FALSE)</f>
        <v>1.02</v>
      </c>
      <c r="J123">
        <f>VLOOKUP(B123,home!$B$2:$E$405,4,FALSE)</f>
        <v>0.57999999999999996</v>
      </c>
      <c r="K123" s="3">
        <f t="shared" si="224"/>
        <v>1.3636881355932204</v>
      </c>
      <c r="L123" s="3">
        <f t="shared" si="225"/>
        <v>0.68184406779661255</v>
      </c>
      <c r="M123" s="5">
        <f t="shared" si="226"/>
        <v>0.1293113517212893</v>
      </c>
      <c r="N123" s="5">
        <f t="shared" si="227"/>
        <v>0.17634035613984422</v>
      </c>
      <c r="O123" s="5">
        <f t="shared" si="228"/>
        <v>8.8170178069922403E-2</v>
      </c>
      <c r="P123" s="5">
        <f t="shared" si="229"/>
        <v>0.12023662574709475</v>
      </c>
      <c r="Q123" s="5">
        <f t="shared" si="230"/>
        <v>0.12023662574709433</v>
      </c>
      <c r="R123" s="5">
        <f t="shared" si="231"/>
        <v>3.005915643677378E-2</v>
      </c>
      <c r="S123" s="5">
        <f t="shared" si="232"/>
        <v>2.7949684963092854E-2</v>
      </c>
      <c r="T123" s="5">
        <f t="shared" si="233"/>
        <v>8.198262999753772E-2</v>
      </c>
      <c r="U123" s="5">
        <f t="shared" si="234"/>
        <v>4.0991314998768999E-2</v>
      </c>
      <c r="V123" s="5">
        <f t="shared" si="235"/>
        <v>2.8875833971635984E-3</v>
      </c>
      <c r="W123" s="5">
        <f t="shared" si="236"/>
        <v>5.4655086665024978E-2</v>
      </c>
      <c r="X123" s="5">
        <f t="shared" si="237"/>
        <v>3.7266246617457026E-2</v>
      </c>
      <c r="Y123" s="5">
        <f t="shared" si="238"/>
        <v>1.2704884592579326E-2</v>
      </c>
      <c r="Z123" s="5">
        <f t="shared" si="239"/>
        <v>6.8318858331281882E-3</v>
      </c>
      <c r="AA123" s="5">
        <f t="shared" si="240"/>
        <v>9.3165616543643172E-3</v>
      </c>
      <c r="AB123" s="5">
        <f t="shared" si="241"/>
        <v>6.3524422962896818E-3</v>
      </c>
      <c r="AC123" s="5">
        <f t="shared" si="242"/>
        <v>1.6780878071449468E-4</v>
      </c>
      <c r="AD123" s="5">
        <f t="shared" si="243"/>
        <v>1.8633123308728437E-2</v>
      </c>
      <c r="AE123" s="5">
        <f t="shared" si="244"/>
        <v>1.2704884592579275E-2</v>
      </c>
      <c r="AF123" s="5">
        <f t="shared" si="245"/>
        <v>4.3313750957453805E-3</v>
      </c>
      <c r="AG123" s="5">
        <f t="shared" si="246"/>
        <v>9.8444080481199076E-4</v>
      </c>
      <c r="AH123" s="5">
        <f t="shared" si="247"/>
        <v>1.1645702067955431E-3</v>
      </c>
      <c r="AI123" s="5">
        <f t="shared" si="248"/>
        <v>1.5881105740724257E-3</v>
      </c>
      <c r="AJ123" s="5">
        <f t="shared" si="249"/>
        <v>1.0828437739363525E-3</v>
      </c>
      <c r="AK123" s="5">
        <f t="shared" si="250"/>
        <v>4.9222040240599722E-4</v>
      </c>
      <c r="AL123" s="5">
        <f t="shared" si="251"/>
        <v>6.2412963116595936E-6</v>
      </c>
      <c r="AM123" s="5">
        <f t="shared" si="252"/>
        <v>5.0819538370316915E-3</v>
      </c>
      <c r="AN123" s="5">
        <f t="shared" si="253"/>
        <v>3.4651000765962923E-3</v>
      </c>
      <c r="AO123" s="5">
        <f t="shared" si="254"/>
        <v>1.1813289657743849E-3</v>
      </c>
      <c r="AP123" s="5">
        <f t="shared" si="255"/>
        <v>2.6849404914319064E-4</v>
      </c>
      <c r="AQ123" s="5">
        <f t="shared" si="256"/>
        <v>4.5767768661744163E-5</v>
      </c>
      <c r="AR123" s="5">
        <f t="shared" si="257"/>
        <v>1.588110574072431E-4</v>
      </c>
      <c r="AS123" s="5">
        <f t="shared" si="258"/>
        <v>2.1656875478727128E-4</v>
      </c>
      <c r="AT123" s="5">
        <f t="shared" si="259"/>
        <v>1.4766612072179965E-4</v>
      </c>
      <c r="AU123" s="5">
        <f t="shared" si="260"/>
        <v>6.7123512285798147E-5</v>
      </c>
      <c r="AV123" s="5">
        <f t="shared" si="261"/>
        <v>2.2883884330872163E-5</v>
      </c>
      <c r="AW123" s="5">
        <f t="shared" si="262"/>
        <v>1.6120274369930107E-7</v>
      </c>
      <c r="AX123" s="5">
        <f t="shared" si="263"/>
        <v>1.1550333588654282E-3</v>
      </c>
      <c r="AY123" s="5">
        <f t="shared" si="264"/>
        <v>7.8755264384958829E-4</v>
      </c>
      <c r="AZ123" s="5">
        <f t="shared" si="265"/>
        <v>2.6849404914319004E-4</v>
      </c>
      <c r="BA123" s="5">
        <f t="shared" si="266"/>
        <v>6.1023691548992098E-5</v>
      </c>
      <c r="BB123" s="5">
        <f t="shared" si="267"/>
        <v>1.0402160519432634E-5</v>
      </c>
      <c r="BC123" s="5">
        <f t="shared" si="268"/>
        <v>1.4185302884886544E-6</v>
      </c>
      <c r="BD123" s="5">
        <f t="shared" si="269"/>
        <v>1.8047396232272665E-5</v>
      </c>
      <c r="BE123" s="5">
        <f t="shared" si="270"/>
        <v>2.4611020120300024E-5</v>
      </c>
      <c r="BF123" s="5">
        <f t="shared" si="271"/>
        <v>1.6780878071449588E-5</v>
      </c>
      <c r="BG123" s="5">
        <f t="shared" si="272"/>
        <v>7.627961443624085E-6</v>
      </c>
      <c r="BH123" s="5">
        <f t="shared" si="273"/>
        <v>2.6005401298581732E-6</v>
      </c>
      <c r="BI123" s="5">
        <f t="shared" si="274"/>
        <v>7.0926514424432868E-7</v>
      </c>
      <c r="BJ123" s="8">
        <f t="shared" si="275"/>
        <v>0.53216622269282499</v>
      </c>
      <c r="BK123" s="8">
        <f t="shared" si="276"/>
        <v>0.28134684854951625</v>
      </c>
      <c r="BL123" s="8">
        <f t="shared" si="277"/>
        <v>0.17990082880400421</v>
      </c>
      <c r="BM123" s="8">
        <f t="shared" si="278"/>
        <v>0.3351041005763491</v>
      </c>
      <c r="BN123" s="8">
        <f t="shared" si="279"/>
        <v>0.66435429386201883</v>
      </c>
    </row>
    <row r="124" spans="1:66" x14ac:dyDescent="0.25">
      <c r="A124" t="s">
        <v>143</v>
      </c>
      <c r="B124" t="s">
        <v>329</v>
      </c>
      <c r="C124" t="s">
        <v>158</v>
      </c>
      <c r="D124" s="11">
        <v>44385</v>
      </c>
      <c r="E124">
        <f>VLOOKUP(A124,home!$A$2:$E$405,3,FALSE)</f>
        <v>0.98305084745762705</v>
      </c>
      <c r="F124">
        <f>VLOOKUP(B124,home!$B$2:$E$405,3,FALSE)</f>
        <v>1.36</v>
      </c>
      <c r="G124">
        <f>VLOOKUP(C124,away!$B$2:$E$405,4,FALSE)</f>
        <v>2.0299999999999998</v>
      </c>
      <c r="H124">
        <f>VLOOKUP(A124,away!$A$2:$E$405,3,FALSE)</f>
        <v>1.15254237288136</v>
      </c>
      <c r="I124">
        <f>VLOOKUP(C124,away!$B$2:$E$405,3,FALSE)</f>
        <v>1.7</v>
      </c>
      <c r="J124">
        <f>VLOOKUP(B124,home!$B$2:$E$405,4,FALSE)</f>
        <v>2.31</v>
      </c>
      <c r="K124" s="3">
        <f t="shared" si="224"/>
        <v>2.7140067796610166</v>
      </c>
      <c r="L124" s="3">
        <f t="shared" si="225"/>
        <v>4.5260338983051005</v>
      </c>
      <c r="M124" s="5">
        <f t="shared" si="226"/>
        <v>7.1728258191929928E-4</v>
      </c>
      <c r="N124" s="5">
        <f t="shared" si="227"/>
        <v>1.9467097902617363E-3</v>
      </c>
      <c r="O124" s="5">
        <f t="shared" si="228"/>
        <v>3.2464452804305535E-3</v>
      </c>
      <c r="P124" s="5">
        <f t="shared" si="229"/>
        <v>8.8108745008870313E-3</v>
      </c>
      <c r="Q124" s="5">
        <f t="shared" si="230"/>
        <v>2.6416917844014147E-3</v>
      </c>
      <c r="R124" s="5">
        <f t="shared" si="231"/>
        <v>7.3467606941106482E-3</v>
      </c>
      <c r="S124" s="5">
        <f t="shared" si="232"/>
        <v>2.705750544738433E-2</v>
      </c>
      <c r="T124" s="5">
        <f t="shared" si="233"/>
        <v>1.1956386565074894E-2</v>
      </c>
      <c r="U124" s="5">
        <f t="shared" si="234"/>
        <v>1.9939158332363371E-2</v>
      </c>
      <c r="V124" s="5">
        <f t="shared" si="235"/>
        <v>3.6929546599187811E-2</v>
      </c>
      <c r="W124" s="5">
        <f t="shared" si="236"/>
        <v>2.3898564708800829E-3</v>
      </c>
      <c r="X124" s="5">
        <f t="shared" si="237"/>
        <v>1.0816571399287052E-2</v>
      </c>
      <c r="Y124" s="5">
        <f t="shared" si="238"/>
        <v>2.4478084408305317E-2</v>
      </c>
      <c r="Z124" s="5">
        <f t="shared" si="239"/>
        <v>1.108389598142677E-2</v>
      </c>
      <c r="AA124" s="5">
        <f t="shared" si="240"/>
        <v>3.0081768838649742E-2</v>
      </c>
      <c r="AB124" s="5">
        <f t="shared" si="241"/>
        <v>4.0821062286145467E-2</v>
      </c>
      <c r="AC124" s="5">
        <f t="shared" si="242"/>
        <v>2.8351936240164383E-2</v>
      </c>
      <c r="AD124" s="5">
        <f t="shared" si="243"/>
        <v>1.621521666096324E-3</v>
      </c>
      <c r="AE124" s="5">
        <f t="shared" si="244"/>
        <v>7.3390620275881275E-3</v>
      </c>
      <c r="AF124" s="5">
        <f t="shared" si="245"/>
        <v>1.6608421759313815E-2</v>
      </c>
      <c r="AG124" s="5">
        <f t="shared" si="246"/>
        <v>2.5056759960000792E-2</v>
      </c>
      <c r="AH124" s="5">
        <f t="shared" si="247"/>
        <v>1.2541522234306308E-2</v>
      </c>
      <c r="AI124" s="5">
        <f t="shared" si="248"/>
        <v>3.4037776371176692E-2</v>
      </c>
      <c r="AJ124" s="5">
        <f t="shared" si="249"/>
        <v>4.6189377917979571E-2</v>
      </c>
      <c r="AK124" s="5">
        <f t="shared" si="250"/>
        <v>4.1786094939240466E-2</v>
      </c>
      <c r="AL124" s="5">
        <f t="shared" si="251"/>
        <v>1.3930652067463399E-2</v>
      </c>
      <c r="AM124" s="5">
        <f t="shared" si="252"/>
        <v>8.8016415903053008E-4</v>
      </c>
      <c r="AN124" s="5">
        <f t="shared" si="253"/>
        <v>3.9836528198453807E-3</v>
      </c>
      <c r="AO124" s="5">
        <f t="shared" si="254"/>
        <v>9.0150738508494484E-3</v>
      </c>
      <c r="AP124" s="5">
        <f t="shared" si="255"/>
        <v>1.360084328155617E-2</v>
      </c>
      <c r="AQ124" s="5">
        <f t="shared" si="256"/>
        <v>1.5389469434464601E-2</v>
      </c>
      <c r="AR124" s="5">
        <f t="shared" si="257"/>
        <v>1.1352670953763494E-2</v>
      </c>
      <c r="AS124" s="5">
        <f t="shared" si="258"/>
        <v>3.0811225935774813E-2</v>
      </c>
      <c r="AT124" s="5">
        <f t="shared" si="259"/>
        <v>4.1810938039680112E-2</v>
      </c>
      <c r="AU124" s="5">
        <f t="shared" si="260"/>
        <v>3.7825056434559509E-2</v>
      </c>
      <c r="AV124" s="5">
        <f t="shared" si="261"/>
        <v>2.5664364901113765E-2</v>
      </c>
      <c r="AW124" s="5">
        <f t="shared" si="262"/>
        <v>4.7533268142813416E-3</v>
      </c>
      <c r="AX124" s="5">
        <f t="shared" si="263"/>
        <v>3.9812858247058265E-4</v>
      </c>
      <c r="AY124" s="5">
        <f t="shared" si="264"/>
        <v>1.8019434601460151E-3</v>
      </c>
      <c r="AZ124" s="5">
        <f t="shared" si="265"/>
        <v>4.0778285917250252E-3</v>
      </c>
      <c r="BA124" s="5">
        <f t="shared" si="266"/>
        <v>6.1521301458750729E-3</v>
      </c>
      <c r="BB124" s="5">
        <f t="shared" si="267"/>
        <v>6.9611873967538197E-3</v>
      </c>
      <c r="BC124" s="5">
        <f t="shared" si="268"/>
        <v>6.3013140260324042E-3</v>
      </c>
      <c r="BD124" s="5">
        <f t="shared" si="269"/>
        <v>8.563762262172878E-3</v>
      </c>
      <c r="BE124" s="5">
        <f t="shared" si="270"/>
        <v>2.3242108838942351E-2</v>
      </c>
      <c r="BF124" s="5">
        <f t="shared" si="271"/>
        <v>3.1539620481254402E-2</v>
      </c>
      <c r="BG124" s="5">
        <f t="shared" si="272"/>
        <v>2.853291460468663E-2</v>
      </c>
      <c r="BH124" s="5">
        <f t="shared" si="273"/>
        <v>1.9359630920152089E-2</v>
      </c>
      <c r="BI124" s="5">
        <f t="shared" si="274"/>
        <v>1.0508433913805564E-2</v>
      </c>
      <c r="BJ124" s="8">
        <f t="shared" si="275"/>
        <v>0.17341680157995859</v>
      </c>
      <c r="BK124" s="8">
        <f t="shared" si="276"/>
        <v>0.11759974089715228</v>
      </c>
      <c r="BL124" s="8">
        <f t="shared" si="277"/>
        <v>0.50520069418030844</v>
      </c>
      <c r="BM124" s="8">
        <f t="shared" si="278"/>
        <v>0.78554275136097074</v>
      </c>
      <c r="BN124" s="8">
        <f t="shared" si="279"/>
        <v>2.4709764632010682E-2</v>
      </c>
    </row>
    <row r="125" spans="1:66" x14ac:dyDescent="0.25">
      <c r="A125" t="s">
        <v>143</v>
      </c>
      <c r="B125" t="s">
        <v>155</v>
      </c>
      <c r="C125" t="s">
        <v>153</v>
      </c>
      <c r="D125" s="11">
        <v>44385</v>
      </c>
      <c r="E125">
        <f>VLOOKUP(A125,home!$A$2:$E$405,3,FALSE)</f>
        <v>0.98305084745762705</v>
      </c>
      <c r="F125">
        <f>VLOOKUP(B125,home!$B$2:$E$405,3,FALSE)</f>
        <v>0.68</v>
      </c>
      <c r="G125">
        <f>VLOOKUP(C125,away!$B$2:$E$405,4,FALSE)</f>
        <v>1.02</v>
      </c>
      <c r="H125">
        <f>VLOOKUP(A125,away!$A$2:$E$405,3,FALSE)</f>
        <v>1.15254237288136</v>
      </c>
      <c r="I125">
        <f>VLOOKUP(C125,away!$B$2:$E$405,3,FALSE)</f>
        <v>1.02</v>
      </c>
      <c r="J125">
        <f>VLOOKUP(B125,home!$B$2:$E$405,4,FALSE)</f>
        <v>1.45</v>
      </c>
      <c r="K125" s="3">
        <f t="shared" si="224"/>
        <v>0.68184406779661022</v>
      </c>
      <c r="L125" s="3">
        <f t="shared" si="225"/>
        <v>1.7046101694915314</v>
      </c>
      <c r="M125" s="5">
        <f t="shared" si="226"/>
        <v>9.1955157679332447E-2</v>
      </c>
      <c r="N125" s="5">
        <f t="shared" si="227"/>
        <v>6.2699078766954741E-2</v>
      </c>
      <c r="O125" s="5">
        <f t="shared" si="228"/>
        <v>0.15674769691738738</v>
      </c>
      <c r="P125" s="5">
        <f t="shared" si="229"/>
        <v>0.10687748728390158</v>
      </c>
      <c r="Q125" s="5">
        <f t="shared" si="230"/>
        <v>2.1375497456780242E-2</v>
      </c>
      <c r="R125" s="5">
        <f t="shared" si="231"/>
        <v>0.13359685910487748</v>
      </c>
      <c r="S125" s="5">
        <f t="shared" si="232"/>
        <v>3.1055346911465033E-2</v>
      </c>
      <c r="T125" s="5">
        <f t="shared" si="233"/>
        <v>3.6436890342767966E-2</v>
      </c>
      <c r="U125" s="5">
        <f t="shared" si="234"/>
        <v>9.109222585692027E-2</v>
      </c>
      <c r="V125" s="5">
        <f t="shared" si="235"/>
        <v>4.0105507563464775E-3</v>
      </c>
      <c r="W125" s="5">
        <f t="shared" si="236"/>
        <v>4.8582520457023798E-3</v>
      </c>
      <c r="X125" s="5">
        <f t="shared" si="237"/>
        <v>8.2814258430573117E-3</v>
      </c>
      <c r="Y125" s="5">
        <f t="shared" si="238"/>
        <v>7.0583013549827388E-3</v>
      </c>
      <c r="Z125" s="5">
        <f t="shared" si="239"/>
        <v>7.5910188214100491E-2</v>
      </c>
      <c r="AA125" s="5">
        <f t="shared" si="240"/>
        <v>5.1758911519108573E-2</v>
      </c>
      <c r="AB125" s="5">
        <f t="shared" si="241"/>
        <v>1.7645753387456903E-2</v>
      </c>
      <c r="AC125" s="5">
        <f t="shared" si="242"/>
        <v>2.9133601521135898E-4</v>
      </c>
      <c r="AD125" s="5">
        <f t="shared" si="243"/>
        <v>8.2814258430572829E-4</v>
      </c>
      <c r="AE125" s="5">
        <f t="shared" si="244"/>
        <v>1.4116602709965422E-3</v>
      </c>
      <c r="AF125" s="5">
        <f t="shared" si="245"/>
        <v>1.203165226903939E-3</v>
      </c>
      <c r="AG125" s="5">
        <f t="shared" si="246"/>
        <v>6.8364256045301336E-4</v>
      </c>
      <c r="AH125" s="5">
        <f t="shared" si="247"/>
        <v>3.2349319699442977E-2</v>
      </c>
      <c r="AI125" s="5">
        <f t="shared" si="248"/>
        <v>2.2057191734321212E-2</v>
      </c>
      <c r="AJ125" s="5">
        <f t="shared" si="249"/>
        <v>7.519782668149671E-3</v>
      </c>
      <c r="AK125" s="5">
        <f t="shared" si="250"/>
        <v>1.7091064011325397E-3</v>
      </c>
      <c r="AL125" s="5">
        <f t="shared" si="251"/>
        <v>1.3544541512147451E-5</v>
      </c>
      <c r="AM125" s="5">
        <f t="shared" si="252"/>
        <v>1.1293282167972304E-4</v>
      </c>
      <c r="AN125" s="5">
        <f t="shared" si="253"/>
        <v>1.9250643630462955E-4</v>
      </c>
      <c r="AO125" s="5">
        <f t="shared" si="254"/>
        <v>1.6407421450872269E-4</v>
      </c>
      <c r="AP125" s="5">
        <f t="shared" si="255"/>
        <v>9.3227524867634564E-5</v>
      </c>
      <c r="AQ125" s="5">
        <f t="shared" si="256"/>
        <v>3.9729146741473633E-5</v>
      </c>
      <c r="AR125" s="5">
        <f t="shared" si="257"/>
        <v>1.1028595867160639E-2</v>
      </c>
      <c r="AS125" s="5">
        <f t="shared" si="258"/>
        <v>7.5197826681496936E-3</v>
      </c>
      <c r="AT125" s="5">
        <f t="shared" si="259"/>
        <v>2.5636596016988169E-3</v>
      </c>
      <c r="AU125" s="5">
        <f t="shared" si="260"/>
        <v>5.8267203042271969E-4</v>
      </c>
      <c r="AV125" s="5">
        <f t="shared" si="261"/>
        <v>9.9322866853684342E-5</v>
      </c>
      <c r="AW125" s="5">
        <f t="shared" si="262"/>
        <v>4.3729241989126581E-7</v>
      </c>
      <c r="AX125" s="5">
        <f t="shared" si="263"/>
        <v>1.2833762420308587E-5</v>
      </c>
      <c r="AY125" s="5">
        <f t="shared" si="264"/>
        <v>2.1876561934496265E-5</v>
      </c>
      <c r="AZ125" s="5">
        <f t="shared" si="265"/>
        <v>1.8645504973526839E-5</v>
      </c>
      <c r="BA125" s="5">
        <f t="shared" si="266"/>
        <v>1.0594439131059592E-5</v>
      </c>
      <c r="BB125" s="5">
        <f t="shared" si="267"/>
        <v>4.5148471707158015E-6</v>
      </c>
      <c r="BC125" s="5">
        <f t="shared" si="268"/>
        <v>1.539210880180444E-6</v>
      </c>
      <c r="BD125" s="5">
        <f t="shared" si="269"/>
        <v>3.1332427783957156E-3</v>
      </c>
      <c r="BE125" s="5">
        <f t="shared" si="270"/>
        <v>2.1363830014156874E-3</v>
      </c>
      <c r="BF125" s="5">
        <f t="shared" si="271"/>
        <v>7.2834003802840178E-4</v>
      </c>
      <c r="BG125" s="5">
        <f t="shared" si="272"/>
        <v>1.6553811142280776E-4</v>
      </c>
      <c r="BH125" s="5">
        <f t="shared" si="273"/>
        <v>2.8217794816973936E-5</v>
      </c>
      <c r="BI125" s="5">
        <f t="shared" si="274"/>
        <v>3.8480272004511236E-6</v>
      </c>
      <c r="BJ125" s="8">
        <f t="shared" si="275"/>
        <v>0.14550853092351704</v>
      </c>
      <c r="BK125" s="8">
        <f t="shared" si="276"/>
        <v>0.23422529974970355</v>
      </c>
      <c r="BL125" s="8">
        <f t="shared" si="277"/>
        <v>0.54246645007436245</v>
      </c>
      <c r="BM125" s="8">
        <f t="shared" si="278"/>
        <v>0.42483725248293508</v>
      </c>
      <c r="BN125" s="8">
        <f t="shared" si="279"/>
        <v>0.57325177720923381</v>
      </c>
    </row>
    <row r="126" spans="1:66" x14ac:dyDescent="0.25">
      <c r="A126" t="s">
        <v>143</v>
      </c>
      <c r="B126" t="s">
        <v>145</v>
      </c>
      <c r="C126" t="s">
        <v>156</v>
      </c>
      <c r="D126" s="11">
        <v>44385</v>
      </c>
      <c r="E126">
        <f>VLOOKUP(A126,home!$A$2:$E$405,3,FALSE)</f>
        <v>0.98305084745762705</v>
      </c>
      <c r="F126">
        <f>VLOOKUP(B126,home!$B$2:$E$405,3,FALSE)</f>
        <v>0.68</v>
      </c>
      <c r="G126">
        <f>VLOOKUP(C126,away!$B$2:$E$405,4,FALSE)</f>
        <v>0.34</v>
      </c>
      <c r="H126">
        <f>VLOOKUP(A126,away!$A$2:$E$405,3,FALSE)</f>
        <v>1.15254237288136</v>
      </c>
      <c r="I126">
        <f>VLOOKUP(C126,away!$B$2:$E$405,3,FALSE)</f>
        <v>0.68</v>
      </c>
      <c r="J126">
        <f>VLOOKUP(B126,home!$B$2:$E$405,4,FALSE)</f>
        <v>1.1599999999999999</v>
      </c>
      <c r="K126" s="3">
        <f t="shared" si="224"/>
        <v>0.22728135593220342</v>
      </c>
      <c r="L126" s="3">
        <f t="shared" si="225"/>
        <v>0.90912542372881677</v>
      </c>
      <c r="M126" s="5">
        <f t="shared" si="226"/>
        <v>0.32097026913425769</v>
      </c>
      <c r="N126" s="5">
        <f t="shared" si="227"/>
        <v>7.2950557982758346E-2</v>
      </c>
      <c r="O126" s="5">
        <f t="shared" si="228"/>
        <v>0.29180223193103438</v>
      </c>
      <c r="P126" s="5">
        <f t="shared" si="229"/>
        <v>6.6321206937328792E-2</v>
      </c>
      <c r="Q126" s="5">
        <f t="shared" si="230"/>
        <v>8.2901508671660712E-3</v>
      </c>
      <c r="R126" s="5">
        <f t="shared" si="231"/>
        <v>0.13264241387465803</v>
      </c>
      <c r="S126" s="5">
        <f t="shared" si="232"/>
        <v>3.4259423010485684E-3</v>
      </c>
      <c r="T126" s="5">
        <f t="shared" si="233"/>
        <v>7.5367869198881719E-3</v>
      </c>
      <c r="U126" s="5">
        <f t="shared" si="234"/>
        <v>3.0147147679552788E-2</v>
      </c>
      <c r="V126" s="5">
        <f t="shared" si="235"/>
        <v>7.8654785246428519E-5</v>
      </c>
      <c r="W126" s="5">
        <f t="shared" si="236"/>
        <v>6.2806557665734581E-4</v>
      </c>
      <c r="X126" s="5">
        <f t="shared" si="237"/>
        <v>5.7099038350809307E-4</v>
      </c>
      <c r="Y126" s="5">
        <f t="shared" si="238"/>
        <v>2.5955093717593733E-4</v>
      </c>
      <c r="Z126" s="5">
        <f t="shared" si="239"/>
        <v>4.0196196906070528E-2</v>
      </c>
      <c r="AA126" s="5">
        <f t="shared" si="240"/>
        <v>9.1358461361295499E-3</v>
      </c>
      <c r="AB126" s="5">
        <f t="shared" si="241"/>
        <v>1.0382037487037526E-3</v>
      </c>
      <c r="AC126" s="5">
        <f t="shared" si="242"/>
        <v>1.0157639177550964E-6</v>
      </c>
      <c r="AD126" s="5">
        <f t="shared" si="243"/>
        <v>3.5686898969255688E-5</v>
      </c>
      <c r="AE126" s="5">
        <f t="shared" si="244"/>
        <v>3.244386714699205E-5</v>
      </c>
      <c r="AF126" s="5">
        <f t="shared" si="245"/>
        <v>1.474777223370529E-5</v>
      </c>
      <c r="AG126" s="5">
        <f t="shared" si="246"/>
        <v>4.4691915603411343E-6</v>
      </c>
      <c r="AH126" s="5">
        <f t="shared" si="247"/>
        <v>9.1358461361295794E-3</v>
      </c>
      <c r="AI126" s="5">
        <f t="shared" si="248"/>
        <v>2.0764074974075125E-3</v>
      </c>
      <c r="AJ126" s="5">
        <f t="shared" si="249"/>
        <v>2.3596435573928627E-4</v>
      </c>
      <c r="AK126" s="5">
        <f t="shared" si="250"/>
        <v>1.7876766241364605E-5</v>
      </c>
      <c r="AL126" s="5">
        <f t="shared" si="251"/>
        <v>8.3953805653855095E-9</v>
      </c>
      <c r="AM126" s="5">
        <f t="shared" si="252"/>
        <v>1.622193357349597E-6</v>
      </c>
      <c r="AN126" s="5">
        <f t="shared" si="253"/>
        <v>1.4747772233705243E-6</v>
      </c>
      <c r="AO126" s="5">
        <f t="shared" si="254"/>
        <v>6.7037873405116779E-7</v>
      </c>
      <c r="AP126" s="5">
        <f t="shared" si="255"/>
        <v>2.031527835510186E-7</v>
      </c>
      <c r="AQ126" s="5">
        <f t="shared" si="256"/>
        <v>4.617284010687709E-8</v>
      </c>
      <c r="AR126" s="5">
        <f t="shared" si="257"/>
        <v>1.6611259979260158E-3</v>
      </c>
      <c r="AS126" s="5">
        <f t="shared" si="258"/>
        <v>3.7754296918285937E-4</v>
      </c>
      <c r="AT126" s="5">
        <f t="shared" si="259"/>
        <v>4.2904238979275186E-5</v>
      </c>
      <c r="AU126" s="5">
        <f t="shared" si="260"/>
        <v>3.2504445368163208E-6</v>
      </c>
      <c r="AV126" s="5">
        <f t="shared" si="261"/>
        <v>1.8469136042750902E-7</v>
      </c>
      <c r="AW126" s="5">
        <f t="shared" si="262"/>
        <v>4.8186513184294529E-11</v>
      </c>
      <c r="AX126" s="5">
        <f t="shared" si="263"/>
        <v>6.1449050973771674E-8</v>
      </c>
      <c r="AY126" s="5">
        <f t="shared" si="264"/>
        <v>5.586489450426383E-8</v>
      </c>
      <c r="AZ126" s="5">
        <f t="shared" si="265"/>
        <v>2.5394097943877248E-8</v>
      </c>
      <c r="BA126" s="5">
        <f t="shared" si="266"/>
        <v>7.6954733511461612E-9</v>
      </c>
      <c r="BB126" s="5">
        <f t="shared" si="267"/>
        <v>1.7490376177886426E-9</v>
      </c>
      <c r="BC126" s="5">
        <f t="shared" si="268"/>
        <v>3.1801891307794806E-10</v>
      </c>
      <c r="BD126" s="5">
        <f t="shared" si="269"/>
        <v>2.5169531278857371E-4</v>
      </c>
      <c r="BE126" s="5">
        <f t="shared" si="270"/>
        <v>5.7205651972367091E-5</v>
      </c>
      <c r="BF126" s="5">
        <f t="shared" si="271"/>
        <v>6.5008890736326594E-6</v>
      </c>
      <c r="BG126" s="5">
        <f t="shared" si="272"/>
        <v>4.9251029447335908E-7</v>
      </c>
      <c r="BH126" s="5">
        <f t="shared" si="273"/>
        <v>2.798460188461845E-8</v>
      </c>
      <c r="BI126" s="5">
        <f t="shared" si="274"/>
        <v>1.2720756523117954E-9</v>
      </c>
      <c r="BJ126" s="8">
        <f t="shared" si="275"/>
        <v>9.0327619542575996E-2</v>
      </c>
      <c r="BK126" s="8">
        <f t="shared" si="276"/>
        <v>0.39079715318207431</v>
      </c>
      <c r="BL126" s="8">
        <f t="shared" si="277"/>
        <v>0.47863287008838817</v>
      </c>
      <c r="BM126" s="8">
        <f t="shared" si="278"/>
        <v>0.10697695317519776</v>
      </c>
      <c r="BN126" s="8">
        <f t="shared" si="279"/>
        <v>0.89297683072720335</v>
      </c>
    </row>
    <row r="127" spans="1:66" x14ac:dyDescent="0.25">
      <c r="A127" t="s">
        <v>143</v>
      </c>
      <c r="B127" t="s">
        <v>151</v>
      </c>
      <c r="C127" t="s">
        <v>161</v>
      </c>
      <c r="D127" s="11">
        <v>44385</v>
      </c>
      <c r="E127">
        <f>VLOOKUP(A127,home!$A$2:$E$405,3,FALSE)</f>
        <v>0.98305084745762705</v>
      </c>
      <c r="F127">
        <f>VLOOKUP(B127,home!$B$2:$E$405,3,FALSE)</f>
        <v>1.02</v>
      </c>
      <c r="G127">
        <f>VLOOKUP(C127,away!$B$2:$E$405,4,FALSE)</f>
        <v>0.34</v>
      </c>
      <c r="H127">
        <f>VLOOKUP(A127,away!$A$2:$E$405,3,FALSE)</f>
        <v>1.15254237288136</v>
      </c>
      <c r="I127">
        <f>VLOOKUP(C127,away!$B$2:$E$405,3,FALSE)</f>
        <v>2.37</v>
      </c>
      <c r="J127">
        <f>VLOOKUP(B127,home!$B$2:$E$405,4,FALSE)</f>
        <v>0.87</v>
      </c>
      <c r="K127" s="3">
        <f t="shared" si="224"/>
        <v>0.34092203389830511</v>
      </c>
      <c r="L127" s="3">
        <f t="shared" si="225"/>
        <v>2.376427118644076</v>
      </c>
      <c r="M127" s="5">
        <f t="shared" si="226"/>
        <v>6.6049610007038753E-2</v>
      </c>
      <c r="N127" s="5">
        <f t="shared" si="227"/>
        <v>2.2517767381789504E-2</v>
      </c>
      <c r="O127" s="5">
        <f t="shared" si="228"/>
        <v>0.15696208439659204</v>
      </c>
      <c r="P127" s="5">
        <f t="shared" si="229"/>
        <v>5.3511833057403591E-2</v>
      </c>
      <c r="Q127" s="5">
        <f t="shared" si="230"/>
        <v>3.8384015273242949E-3</v>
      </c>
      <c r="R127" s="5">
        <f t="shared" si="231"/>
        <v>0.18650447697948078</v>
      </c>
      <c r="S127" s="5">
        <f t="shared" si="232"/>
        <v>1.0838505620465712E-2</v>
      </c>
      <c r="T127" s="5">
        <f t="shared" si="233"/>
        <v>9.1216814817782956E-3</v>
      </c>
      <c r="U127" s="5">
        <f t="shared" si="234"/>
        <v>6.3583485622984215E-2</v>
      </c>
      <c r="V127" s="5">
        <f t="shared" si="235"/>
        <v>9.7567790044867384E-4</v>
      </c>
      <c r="W127" s="5">
        <f t="shared" si="236"/>
        <v>4.3619855187125318E-4</v>
      </c>
      <c r="X127" s="5">
        <f t="shared" si="237"/>
        <v>1.0365940677801208E-3</v>
      </c>
      <c r="Y127" s="5">
        <f t="shared" si="238"/>
        <v>1.2316951268491274E-3</v>
      </c>
      <c r="Z127" s="5">
        <f t="shared" si="239"/>
        <v>0.14773809894752266</v>
      </c>
      <c r="AA127" s="5">
        <f t="shared" si="240"/>
        <v>5.036717317745848E-2</v>
      </c>
      <c r="AB127" s="5">
        <f t="shared" si="241"/>
        <v>8.5856395606836514E-3</v>
      </c>
      <c r="AC127" s="5">
        <f t="shared" si="242"/>
        <v>4.9404448528389827E-5</v>
      </c>
      <c r="AD127" s="5">
        <f t="shared" si="243"/>
        <v>3.7177424371860752E-5</v>
      </c>
      <c r="AE127" s="5">
        <f t="shared" si="244"/>
        <v>8.8349439478629097E-5</v>
      </c>
      <c r="AF127" s="5">
        <f t="shared" si="245"/>
        <v>1.0497800194700888E-4</v>
      </c>
      <c r="AG127" s="5">
        <f t="shared" si="246"/>
        <v>8.3157523562647504E-5</v>
      </c>
      <c r="AH127" s="5">
        <f t="shared" si="247"/>
        <v>8.7772206198953678E-2</v>
      </c>
      <c r="AI127" s="5">
        <f t="shared" si="248"/>
        <v>2.9923479057088715E-2</v>
      </c>
      <c r="AJ127" s="5">
        <f t="shared" si="249"/>
        <v>5.1007866707280117E-3</v>
      </c>
      <c r="AK127" s="5">
        <f t="shared" si="250"/>
        <v>5.7965685542198607E-4</v>
      </c>
      <c r="AL127" s="5">
        <f t="shared" si="251"/>
        <v>1.6010526643003956E-6</v>
      </c>
      <c r="AM127" s="5">
        <f t="shared" si="252"/>
        <v>2.5349206263910384E-6</v>
      </c>
      <c r="AN127" s="5">
        <f t="shared" si="253"/>
        <v>6.0240541201658923E-6</v>
      </c>
      <c r="AO127" s="5">
        <f t="shared" si="254"/>
        <v>7.1578627876709038E-6</v>
      </c>
      <c r="AP127" s="5">
        <f t="shared" si="255"/>
        <v>5.6700464133848067E-6</v>
      </c>
      <c r="AQ127" s="5">
        <f t="shared" si="256"/>
        <v>3.3686130151845589E-6</v>
      </c>
      <c r="AR127" s="5">
        <f t="shared" si="257"/>
        <v>4.1716850214882653E-2</v>
      </c>
      <c r="AS127" s="5">
        <f t="shared" si="258"/>
        <v>1.4222193423088744E-2</v>
      </c>
      <c r="AT127" s="5">
        <f t="shared" si="259"/>
        <v>2.4243295541472565E-3</v>
      </c>
      <c r="AU127" s="5">
        <f t="shared" si="260"/>
        <v>2.7550245414655132E-4</v>
      </c>
      <c r="AV127" s="5">
        <f t="shared" si="261"/>
        <v>2.3481214252904207E-5</v>
      </c>
      <c r="AW127" s="5">
        <f t="shared" si="262"/>
        <v>3.6031528623805854E-8</v>
      </c>
      <c r="AX127" s="5">
        <f t="shared" si="263"/>
        <v>1.4403504928666636E-7</v>
      </c>
      <c r="AY127" s="5">
        <f t="shared" si="264"/>
        <v>3.4228879716007002E-7</v>
      </c>
      <c r="AZ127" s="5">
        <f t="shared" si="265"/>
        <v>4.0671218998962593E-7</v>
      </c>
      <c r="BA127" s="5">
        <f t="shared" si="266"/>
        <v>3.2217395925815626E-7</v>
      </c>
      <c r="BB127" s="5">
        <f t="shared" si="267"/>
        <v>1.9140573342550361E-7</v>
      </c>
      <c r="BC127" s="5">
        <f t="shared" si="268"/>
        <v>9.0972355115265163E-8</v>
      </c>
      <c r="BD127" s="5">
        <f t="shared" si="269"/>
        <v>1.6522842359176674E-2</v>
      </c>
      <c r="BE127" s="5">
        <f t="shared" si="270"/>
        <v>5.6330010228715817E-3</v>
      </c>
      <c r="BF127" s="5">
        <f t="shared" si="271"/>
        <v>9.602070828343065E-4</v>
      </c>
      <c r="BG127" s="5">
        <f t="shared" si="272"/>
        <v>1.0911858388114337E-4</v>
      </c>
      <c r="BH127" s="5">
        <f t="shared" si="273"/>
        <v>9.3002323882155543E-6</v>
      </c>
      <c r="BI127" s="5">
        <f t="shared" si="274"/>
        <v>6.3413082830346799E-7</v>
      </c>
      <c r="BJ127" s="8">
        <f t="shared" si="275"/>
        <v>3.8522253611799777E-2</v>
      </c>
      <c r="BK127" s="8">
        <f t="shared" si="276"/>
        <v>0.13142697437534659</v>
      </c>
      <c r="BL127" s="8">
        <f t="shared" si="277"/>
        <v>0.67127644879188975</v>
      </c>
      <c r="BM127" s="8">
        <f t="shared" si="278"/>
        <v>0.49957929611966112</v>
      </c>
      <c r="BN127" s="8">
        <f t="shared" si="279"/>
        <v>0.48938417334962891</v>
      </c>
    </row>
    <row r="128" spans="1:66" x14ac:dyDescent="0.25">
      <c r="A128" t="s">
        <v>143</v>
      </c>
      <c r="B128" t="s">
        <v>159</v>
      </c>
      <c r="C128" t="s">
        <v>144</v>
      </c>
      <c r="D128" s="11">
        <v>44385</v>
      </c>
      <c r="E128">
        <f>VLOOKUP(A128,home!$A$2:$E$405,3,FALSE)</f>
        <v>0.98305084745762705</v>
      </c>
      <c r="F128">
        <f>VLOOKUP(B128,home!$B$2:$E$405,3,FALSE)</f>
        <v>1.53</v>
      </c>
      <c r="G128">
        <f>VLOOKUP(C128,away!$B$2:$E$405,4,FALSE)</f>
        <v>0.68</v>
      </c>
      <c r="H128">
        <f>VLOOKUP(A128,away!$A$2:$E$405,3,FALSE)</f>
        <v>1.15254237288136</v>
      </c>
      <c r="I128">
        <f>VLOOKUP(C128,away!$B$2:$E$405,3,FALSE)</f>
        <v>3.05</v>
      </c>
      <c r="J128">
        <f>VLOOKUP(B128,home!$B$2:$E$405,4,FALSE)</f>
        <v>0.43</v>
      </c>
      <c r="K128" s="3">
        <f t="shared" si="224"/>
        <v>1.0227661016949152</v>
      </c>
      <c r="L128" s="3">
        <f t="shared" si="225"/>
        <v>1.5115593220339036</v>
      </c>
      <c r="M128" s="5">
        <f t="shared" si="226"/>
        <v>7.9315205377963743E-2</v>
      </c>
      <c r="N128" s="5">
        <f t="shared" si="227"/>
        <v>8.112090340955154E-2</v>
      </c>
      <c r="O128" s="5">
        <f t="shared" si="228"/>
        <v>0.1198896380680947</v>
      </c>
      <c r="P128" s="5">
        <f t="shared" si="229"/>
        <v>0.12261905776051951</v>
      </c>
      <c r="Q128" s="5">
        <f t="shared" si="230"/>
        <v>4.1483855073078391E-2</v>
      </c>
      <c r="R128" s="5">
        <f t="shared" si="231"/>
        <v>9.0610150018549662E-2</v>
      </c>
      <c r="S128" s="5">
        <f t="shared" si="232"/>
        <v>4.7391396310545703E-2</v>
      </c>
      <c r="T128" s="5">
        <f t="shared" si="233"/>
        <v>6.2705307849615088E-2</v>
      </c>
      <c r="U128" s="5">
        <f t="shared" si="234"/>
        <v>9.2672989908463482E-2</v>
      </c>
      <c r="V128" s="5">
        <f t="shared" si="235"/>
        <v>8.1406393835872677E-3</v>
      </c>
      <c r="W128" s="5">
        <f t="shared" si="236"/>
        <v>1.4142760245456409E-2</v>
      </c>
      <c r="X128" s="5">
        <f t="shared" si="237"/>
        <v>2.1377621088310136E-2</v>
      </c>
      <c r="Y128" s="5">
        <f t="shared" si="238"/>
        <v>1.6156771219471875E-2</v>
      </c>
      <c r="Z128" s="5">
        <f t="shared" si="239"/>
        <v>4.5654205643809759E-2</v>
      </c>
      <c r="AA128" s="5">
        <f t="shared" si="240"/>
        <v>4.6693573932297297E-2</v>
      </c>
      <c r="AB128" s="5">
        <f t="shared" si="241"/>
        <v>2.3878302292469511E-2</v>
      </c>
      <c r="AC128" s="5">
        <f t="shared" si="242"/>
        <v>7.8657484875291122E-4</v>
      </c>
      <c r="AD128" s="5">
        <f t="shared" si="243"/>
        <v>3.6161839408628176E-3</v>
      </c>
      <c r="AE128" s="5">
        <f t="shared" si="244"/>
        <v>5.4660765460004907E-3</v>
      </c>
      <c r="AF128" s="5">
        <f t="shared" si="245"/>
        <v>4.1311494790289621E-3</v>
      </c>
      <c r="AG128" s="5">
        <f t="shared" si="246"/>
        <v>2.0814925019139114E-3</v>
      </c>
      <c r="AH128" s="5">
        <f t="shared" si="247"/>
        <v>1.7252260032738369E-2</v>
      </c>
      <c r="AI128" s="5">
        <f t="shared" si="248"/>
        <v>1.7645026739110808E-2</v>
      </c>
      <c r="AJ128" s="5">
        <f t="shared" si="249"/>
        <v>9.0233676061314515E-3</v>
      </c>
      <c r="AK128" s="5">
        <f t="shared" si="250"/>
        <v>3.0762648368944153E-3</v>
      </c>
      <c r="AL128" s="5">
        <f t="shared" si="251"/>
        <v>4.8640896207778916E-5</v>
      </c>
      <c r="AM128" s="5">
        <f t="shared" si="252"/>
        <v>7.3970207044160422E-4</v>
      </c>
      <c r="AN128" s="5">
        <f t="shared" si="253"/>
        <v>1.1181035601037861E-3</v>
      </c>
      <c r="AO128" s="5">
        <f t="shared" si="254"/>
        <v>8.4503992963708661E-4</v>
      </c>
      <c r="AP128" s="5">
        <f t="shared" si="255"/>
        <v>4.2577599437793756E-4</v>
      </c>
      <c r="AQ128" s="5">
        <f t="shared" si="256"/>
        <v>1.6089641835005655E-4</v>
      </c>
      <c r="AR128" s="5">
        <f t="shared" si="257"/>
        <v>5.2155628957277185E-3</v>
      </c>
      <c r="AS128" s="5">
        <f t="shared" si="258"/>
        <v>5.3343009310080815E-3</v>
      </c>
      <c r="AT128" s="5">
        <f t="shared" si="259"/>
        <v>2.7278710842373465E-3</v>
      </c>
      <c r="AU128" s="5">
        <f t="shared" si="260"/>
        <v>9.2999135825057105E-4</v>
      </c>
      <c r="AV128" s="5">
        <f t="shared" si="261"/>
        <v>2.3779090902197392E-4</v>
      </c>
      <c r="AW128" s="5">
        <f t="shared" si="262"/>
        <v>2.0888179403247157E-6</v>
      </c>
      <c r="AX128" s="5">
        <f t="shared" si="263"/>
        <v>1.2609036716686945E-4</v>
      </c>
      <c r="AY128" s="5">
        <f t="shared" si="264"/>
        <v>1.9059306990975918E-4</v>
      </c>
      <c r="AZ128" s="5">
        <f t="shared" si="265"/>
        <v>1.4404636576857802E-4</v>
      </c>
      <c r="BA128" s="5">
        <f t="shared" si="266"/>
        <v>7.2578208994199844E-5</v>
      </c>
      <c r="BB128" s="5">
        <f t="shared" si="267"/>
        <v>2.7426567095426914E-5</v>
      </c>
      <c r="BC128" s="5">
        <f t="shared" si="268"/>
        <v>8.2913766328961667E-6</v>
      </c>
      <c r="BD128" s="5">
        <f t="shared" si="269"/>
        <v>1.313938785781897E-3</v>
      </c>
      <c r="BE128" s="5">
        <f t="shared" si="270"/>
        <v>1.3438520497999009E-3</v>
      </c>
      <c r="BF128" s="5">
        <f t="shared" si="271"/>
        <v>6.8722316111428287E-4</v>
      </c>
      <c r="BG128" s="5">
        <f t="shared" si="272"/>
        <v>2.3428951782910394E-4</v>
      </c>
      <c r="BH128" s="5">
        <f t="shared" si="273"/>
        <v>5.9905844204513481E-5</v>
      </c>
      <c r="BI128" s="5">
        <f t="shared" si="274"/>
        <v>1.2253933349158641E-5</v>
      </c>
      <c r="BJ128" s="8">
        <f t="shared" si="275"/>
        <v>0.25614066528176782</v>
      </c>
      <c r="BK128" s="8">
        <f t="shared" si="276"/>
        <v>0.25849210764748665</v>
      </c>
      <c r="BL128" s="8">
        <f t="shared" si="277"/>
        <v>0.43883855390507431</v>
      </c>
      <c r="BM128" s="8">
        <f t="shared" si="278"/>
        <v>0.46389821851841151</v>
      </c>
      <c r="BN128" s="8">
        <f t="shared" si="279"/>
        <v>0.53503880970775763</v>
      </c>
    </row>
    <row r="129" spans="1:66" x14ac:dyDescent="0.25">
      <c r="A129" t="s">
        <v>143</v>
      </c>
      <c r="B129" t="s">
        <v>160</v>
      </c>
      <c r="C129" t="s">
        <v>140</v>
      </c>
      <c r="D129" s="11">
        <v>44385</v>
      </c>
      <c r="E129">
        <f>VLOOKUP(A129,home!$A$2:$E$405,3,FALSE)</f>
        <v>0.98305084745762705</v>
      </c>
      <c r="F129">
        <f>VLOOKUP(B129,home!$B$2:$E$405,3,FALSE)</f>
        <v>0.34</v>
      </c>
      <c r="G129">
        <f>VLOOKUP(C129,away!$B$2:$E$405,4,FALSE)</f>
        <v>0.34</v>
      </c>
      <c r="H129">
        <f>VLOOKUP(A129,away!$A$2:$E$405,3,FALSE)</f>
        <v>1.15254237288136</v>
      </c>
      <c r="I129">
        <f>VLOOKUP(C129,away!$B$2:$E$405,3,FALSE)</f>
        <v>2.0299999999999998</v>
      </c>
      <c r="J129">
        <f>VLOOKUP(B129,home!$B$2:$E$405,4,FALSE)</f>
        <v>2.02</v>
      </c>
      <c r="K129" s="3">
        <f t="shared" si="224"/>
        <v>0.11364067796610171</v>
      </c>
      <c r="L129" s="3">
        <f t="shared" si="225"/>
        <v>4.7261152542373042</v>
      </c>
      <c r="M129" s="5">
        <f t="shared" si="226"/>
        <v>7.9089841443805275E-3</v>
      </c>
      <c r="N129" s="5">
        <f t="shared" si="227"/>
        <v>8.9878232019055223E-4</v>
      </c>
      <c r="O129" s="5">
        <f t="shared" si="228"/>
        <v>3.7378770610277792E-2</v>
      </c>
      <c r="P129" s="5">
        <f t="shared" si="229"/>
        <v>4.2477488336913668E-3</v>
      </c>
      <c r="Q129" s="5">
        <f t="shared" si="230"/>
        <v>5.1069116105200143E-5</v>
      </c>
      <c r="R129" s="5">
        <f t="shared" si="231"/>
        <v>8.8328188982935457E-2</v>
      </c>
      <c r="S129" s="5">
        <f t="shared" si="232"/>
        <v>5.703441119851813E-4</v>
      </c>
      <c r="T129" s="5">
        <f t="shared" si="233"/>
        <v>2.4135852864520243E-4</v>
      </c>
      <c r="U129" s="5">
        <f t="shared" si="234"/>
        <v>1.0037675279538744E-2</v>
      </c>
      <c r="V129" s="5">
        <f t="shared" si="235"/>
        <v>3.4035534670462156E-5</v>
      </c>
      <c r="W129" s="5">
        <f t="shared" si="236"/>
        <v>1.9345096591081693E-6</v>
      </c>
      <c r="X129" s="5">
        <f t="shared" si="237"/>
        <v>9.1427156093805278E-6</v>
      </c>
      <c r="Y129" s="5">
        <f t="shared" si="238"/>
        <v>2.1604763853323413E-5</v>
      </c>
      <c r="Z129" s="5">
        <f t="shared" si="239"/>
        <v>0.13914973377713552</v>
      </c>
      <c r="AA129" s="5">
        <f t="shared" si="240"/>
        <v>1.5813070085236247E-2</v>
      </c>
      <c r="AB129" s="5">
        <f t="shared" si="241"/>
        <v>8.9850400260586469E-4</v>
      </c>
      <c r="AC129" s="5">
        <f t="shared" si="242"/>
        <v>1.1424855586798113E-6</v>
      </c>
      <c r="AD129" s="5">
        <f t="shared" si="243"/>
        <v>5.4959747298256182E-8</v>
      </c>
      <c r="AE129" s="5">
        <f t="shared" si="244"/>
        <v>2.5974610007531607E-7</v>
      </c>
      <c r="AF129" s="5">
        <f t="shared" si="245"/>
        <v>6.1379500289730026E-7</v>
      </c>
      <c r="AG129" s="5">
        <f t="shared" si="246"/>
        <v>9.6695530872252027E-7</v>
      </c>
      <c r="AH129" s="5">
        <f t="shared" si="247"/>
        <v>0.16440941985679505</v>
      </c>
      <c r="AI129" s="5">
        <f t="shared" si="248"/>
        <v>1.8683597936539658E-2</v>
      </c>
      <c r="AJ129" s="5">
        <f t="shared" si="249"/>
        <v>1.061608368177213E-3</v>
      </c>
      <c r="AK129" s="5">
        <f t="shared" si="250"/>
        <v>4.0213964898048467E-5</v>
      </c>
      <c r="AL129" s="5">
        <f t="shared" si="251"/>
        <v>2.4544197387673544E-8</v>
      </c>
      <c r="AM129" s="5">
        <f t="shared" si="252"/>
        <v>1.2491325887638931E-9</v>
      </c>
      <c r="AN129" s="5">
        <f t="shared" si="253"/>
        <v>5.9035445823219698E-9</v>
      </c>
      <c r="AO129" s="5">
        <f t="shared" si="254"/>
        <v>1.3950416052290928E-8</v>
      </c>
      <c r="AP129" s="5">
        <f t="shared" si="255"/>
        <v>2.1977091369229697E-8</v>
      </c>
      <c r="AQ129" s="5">
        <f t="shared" si="256"/>
        <v>2.5966566690970873E-8</v>
      </c>
      <c r="AR129" s="5">
        <f t="shared" si="257"/>
        <v>0.15540357342510092</v>
      </c>
      <c r="AS129" s="5">
        <f t="shared" si="258"/>
        <v>1.7660167442383339E-2</v>
      </c>
      <c r="AT129" s="5">
        <f t="shared" si="259"/>
        <v>1.0034567005736596E-3</v>
      </c>
      <c r="AU129" s="5">
        <f t="shared" si="260"/>
        <v>3.8011166587606068E-5</v>
      </c>
      <c r="AV129" s="5">
        <f t="shared" si="261"/>
        <v>1.079903685324497E-6</v>
      </c>
      <c r="AW129" s="5">
        <f t="shared" si="262"/>
        <v>3.6617143211979595E-10</v>
      </c>
      <c r="AX129" s="5">
        <f t="shared" si="263"/>
        <v>2.3658712376113385E-11</v>
      </c>
      <c r="AY129" s="5">
        <f t="shared" si="264"/>
        <v>1.1181380145636238E-10</v>
      </c>
      <c r="AZ129" s="5">
        <f t="shared" si="265"/>
        <v>2.6422245634858778E-10</v>
      </c>
      <c r="BA129" s="5">
        <f t="shared" si="266"/>
        <v>4.1624859382037022E-10</v>
      </c>
      <c r="BB129" s="5">
        <f t="shared" si="267"/>
        <v>4.918097072023199E-10</v>
      </c>
      <c r="BC129" s="5">
        <f t="shared" si="268"/>
        <v>4.6486987187817325E-10</v>
      </c>
      <c r="BD129" s="5">
        <f t="shared" si="269"/>
        <v>0.12240919982122606</v>
      </c>
      <c r="BE129" s="5">
        <f t="shared" si="270"/>
        <v>1.3910664456972149E-2</v>
      </c>
      <c r="BF129" s="5">
        <f t="shared" si="271"/>
        <v>7.9040866992463469E-4</v>
      </c>
      <c r="BG129" s="5">
        <f t="shared" si="272"/>
        <v>2.9940859040173395E-5</v>
      </c>
      <c r="BH129" s="5">
        <f t="shared" si="273"/>
        <v>8.506248800531978E-7</v>
      </c>
      <c r="BI129" s="5">
        <f t="shared" si="274"/>
        <v>1.9333117612815886E-8</v>
      </c>
      <c r="BJ129" s="8">
        <f t="shared" si="275"/>
        <v>1.2258582295961869E-3</v>
      </c>
      <c r="BK129" s="8">
        <f t="shared" si="276"/>
        <v>1.2762279766297407E-2</v>
      </c>
      <c r="BL129" s="8">
        <f t="shared" si="277"/>
        <v>0.64789842149049592</v>
      </c>
      <c r="BM129" s="8">
        <f t="shared" si="278"/>
        <v>0.66222274951030169</v>
      </c>
      <c r="BN129" s="8">
        <f t="shared" si="279"/>
        <v>0.13881354400758089</v>
      </c>
    </row>
    <row r="130" spans="1:66" x14ac:dyDescent="0.25">
      <c r="A130" t="s">
        <v>28</v>
      </c>
      <c r="B130" t="s">
        <v>463</v>
      </c>
      <c r="C130" t="s">
        <v>464</v>
      </c>
      <c r="D130" s="11">
        <v>44385</v>
      </c>
      <c r="E130">
        <f>VLOOKUP(A130,home!$A$2:$E$405,3,FALSE)</f>
        <v>1.4166666666666701</v>
      </c>
      <c r="F130">
        <f>VLOOKUP(B130,home!$B$2:$E$405,3,FALSE)</f>
        <v>0.71</v>
      </c>
      <c r="G130">
        <f>VLOOKUP(C130,away!$B$2:$E$405,4,FALSE)</f>
        <v>0.35</v>
      </c>
      <c r="H130">
        <f>VLOOKUP(A130,away!$A$2:$E$405,3,FALSE)</f>
        <v>1</v>
      </c>
      <c r="I130">
        <f>VLOOKUP(C130,away!$B$2:$E$405,3,FALSE)</f>
        <v>1.76</v>
      </c>
      <c r="J130">
        <f>VLOOKUP(B130,home!$B$2:$E$405,4,FALSE)</f>
        <v>1.5</v>
      </c>
      <c r="K130" s="3">
        <f t="shared" si="224"/>
        <v>0.35204166666666753</v>
      </c>
      <c r="L130" s="3">
        <f t="shared" si="225"/>
        <v>2.64</v>
      </c>
      <c r="M130" s="5">
        <f t="shared" si="226"/>
        <v>5.018487127813457E-2</v>
      </c>
      <c r="N130" s="5">
        <f t="shared" si="227"/>
        <v>1.7667165726206666E-2</v>
      </c>
      <c r="O130" s="5">
        <f t="shared" si="228"/>
        <v>0.13248806017427525</v>
      </c>
      <c r="P130" s="5">
        <f t="shared" si="229"/>
        <v>4.6641317517185601E-2</v>
      </c>
      <c r="Q130" s="5">
        <f t="shared" si="230"/>
        <v>3.1097892337650095E-3</v>
      </c>
      <c r="R130" s="5">
        <f t="shared" si="231"/>
        <v>0.17488423943004339</v>
      </c>
      <c r="S130" s="5">
        <f t="shared" si="232"/>
        <v>1.0836993521824309E-2</v>
      </c>
      <c r="T130" s="5">
        <f t="shared" si="233"/>
        <v>8.2098435771396257E-3</v>
      </c>
      <c r="U130" s="5">
        <f t="shared" si="234"/>
        <v>6.1566539122685011E-2</v>
      </c>
      <c r="V130" s="5">
        <f t="shared" si="235"/>
        <v>1.1190881565831463E-3</v>
      </c>
      <c r="W130" s="5">
        <f t="shared" si="236"/>
        <v>3.6492512827889759E-4</v>
      </c>
      <c r="X130" s="5">
        <f t="shared" si="237"/>
        <v>9.6340233865628967E-4</v>
      </c>
      <c r="Y130" s="5">
        <f t="shared" si="238"/>
        <v>1.2716910870263028E-3</v>
      </c>
      <c r="Z130" s="5">
        <f t="shared" si="239"/>
        <v>0.15389813069843816</v>
      </c>
      <c r="AA130" s="5">
        <f t="shared" si="240"/>
        <v>5.4178554427962801E-2</v>
      </c>
      <c r="AB130" s="5">
        <f t="shared" si="241"/>
        <v>9.5365542992053905E-3</v>
      </c>
      <c r="AC130" s="5">
        <f t="shared" si="242"/>
        <v>6.5004333865425801E-5</v>
      </c>
      <c r="AD130" s="5">
        <f t="shared" si="243"/>
        <v>3.2117212591962634E-5</v>
      </c>
      <c r="AE130" s="5">
        <f t="shared" si="244"/>
        <v>8.4789441242781358E-5</v>
      </c>
      <c r="AF130" s="5">
        <f t="shared" si="245"/>
        <v>1.1192206244047142E-4</v>
      </c>
      <c r="AG130" s="5">
        <f t="shared" si="246"/>
        <v>9.8491414947614846E-5</v>
      </c>
      <c r="AH130" s="5">
        <f t="shared" si="247"/>
        <v>0.10157276626096919</v>
      </c>
      <c r="AI130" s="5">
        <f t="shared" si="248"/>
        <v>3.5757845922455449E-2</v>
      </c>
      <c r="AJ130" s="5">
        <f t="shared" si="249"/>
        <v>6.2941258374755579E-3</v>
      </c>
      <c r="AK130" s="5">
        <f t="shared" si="250"/>
        <v>7.3859818334487653E-4</v>
      </c>
      <c r="AL130" s="5">
        <f t="shared" si="251"/>
        <v>2.4165751140475304E-6</v>
      </c>
      <c r="AM130" s="5">
        <f t="shared" si="252"/>
        <v>2.2613194099124424E-6</v>
      </c>
      <c r="AN130" s="5">
        <f t="shared" si="253"/>
        <v>5.9698832421688478E-6</v>
      </c>
      <c r="AO130" s="5">
        <f t="shared" si="254"/>
        <v>7.8802458796628817E-6</v>
      </c>
      <c r="AP130" s="5">
        <f t="shared" si="255"/>
        <v>6.9346163741033354E-6</v>
      </c>
      <c r="AQ130" s="5">
        <f t="shared" si="256"/>
        <v>4.5768468069082011E-6</v>
      </c>
      <c r="AR130" s="5">
        <f t="shared" si="257"/>
        <v>5.363042058579174E-2</v>
      </c>
      <c r="AS130" s="5">
        <f t="shared" si="258"/>
        <v>1.888014264705648E-2</v>
      </c>
      <c r="AT130" s="5">
        <f t="shared" si="259"/>
        <v>3.3232984421870948E-3</v>
      </c>
      <c r="AU130" s="5">
        <f t="shared" si="260"/>
        <v>3.8997984080609487E-4</v>
      </c>
      <c r="AV130" s="5">
        <f t="shared" si="261"/>
        <v>3.4322288280944825E-5</v>
      </c>
      <c r="AW130" s="5">
        <f t="shared" si="262"/>
        <v>6.2387242923462205E-8</v>
      </c>
      <c r="AX130" s="5">
        <f t="shared" si="263"/>
        <v>1.3267977565521008E-7</v>
      </c>
      <c r="AY130" s="5">
        <f t="shared" si="264"/>
        <v>3.5027460772975463E-7</v>
      </c>
      <c r="AZ130" s="5">
        <f t="shared" si="265"/>
        <v>4.6236248220327623E-7</v>
      </c>
      <c r="BA130" s="5">
        <f t="shared" si="266"/>
        <v>4.0687898433888308E-7</v>
      </c>
      <c r="BB130" s="5">
        <f t="shared" si="267"/>
        <v>2.6854012966366279E-7</v>
      </c>
      <c r="BC130" s="5">
        <f t="shared" si="268"/>
        <v>1.4178918846241399E-7</v>
      </c>
      <c r="BD130" s="5">
        <f t="shared" si="269"/>
        <v>2.3597385057748384E-2</v>
      </c>
      <c r="BE130" s="5">
        <f t="shared" si="270"/>
        <v>8.3072627647048577E-3</v>
      </c>
      <c r="BF130" s="5">
        <f t="shared" si="271"/>
        <v>1.4622513145623229E-3</v>
      </c>
      <c r="BG130" s="5">
        <f t="shared" si="272"/>
        <v>1.7159112995468188E-4</v>
      </c>
      <c r="BH130" s="5">
        <f t="shared" si="273"/>
        <v>1.5101806843615733E-5</v>
      </c>
      <c r="BI130" s="5">
        <f t="shared" si="274"/>
        <v>1.0632930501809142E-6</v>
      </c>
      <c r="BJ130" s="8">
        <f t="shared" si="275"/>
        <v>3.1943522659176424E-2</v>
      </c>
      <c r="BK130" s="8">
        <f t="shared" si="276"/>
        <v>0.10885004165731484</v>
      </c>
      <c r="BL130" s="8">
        <f t="shared" si="277"/>
        <v>0.68683010282940327</v>
      </c>
      <c r="BM130" s="8">
        <f t="shared" si="278"/>
        <v>0.5565460665973575</v>
      </c>
      <c r="BN130" s="8">
        <f t="shared" si="279"/>
        <v>0.42497544335961052</v>
      </c>
    </row>
    <row r="131" spans="1:66" x14ac:dyDescent="0.25">
      <c r="A131" t="s">
        <v>28</v>
      </c>
      <c r="B131" t="s">
        <v>275</v>
      </c>
      <c r="C131" t="s">
        <v>31</v>
      </c>
      <c r="D131" s="11">
        <v>44385</v>
      </c>
      <c r="E131">
        <f>VLOOKUP(A131,home!$A$2:$E$405,3,FALSE)</f>
        <v>1.4166666666666701</v>
      </c>
      <c r="F131">
        <f>VLOOKUP(B131,home!$B$2:$E$405,3,FALSE)</f>
        <v>1.06</v>
      </c>
      <c r="G131">
        <f>VLOOKUP(C131,away!$B$2:$E$405,4,FALSE)</f>
        <v>0.35</v>
      </c>
      <c r="H131">
        <f>VLOOKUP(A131,away!$A$2:$E$405,3,FALSE)</f>
        <v>1</v>
      </c>
      <c r="I131">
        <f>VLOOKUP(C131,away!$B$2:$E$405,3,FALSE)</f>
        <v>1.41</v>
      </c>
      <c r="J131">
        <f>VLOOKUP(B131,home!$B$2:$E$405,4,FALSE)</f>
        <v>2.5</v>
      </c>
      <c r="K131" s="3">
        <f t="shared" si="224"/>
        <v>0.52558333333333451</v>
      </c>
      <c r="L131" s="3">
        <f t="shared" si="225"/>
        <v>3.5249999999999999</v>
      </c>
      <c r="M131" s="5">
        <f t="shared" si="226"/>
        <v>1.7412214551267624E-2</v>
      </c>
      <c r="N131" s="5">
        <f t="shared" si="227"/>
        <v>9.1515697645704296E-3</v>
      </c>
      <c r="O131" s="5">
        <f t="shared" si="228"/>
        <v>6.1378056293218373E-2</v>
      </c>
      <c r="P131" s="5">
        <f t="shared" si="229"/>
        <v>3.2259283420110765E-2</v>
      </c>
      <c r="Q131" s="5">
        <f t="shared" si="230"/>
        <v>2.4049562710477422E-3</v>
      </c>
      <c r="R131" s="5">
        <f t="shared" si="231"/>
        <v>0.10817882421679739</v>
      </c>
      <c r="S131" s="5">
        <f t="shared" si="232"/>
        <v>1.4941542382718801E-2</v>
      </c>
      <c r="T131" s="5">
        <f t="shared" si="233"/>
        <v>8.4774708554432917E-3</v>
      </c>
      <c r="U131" s="5">
        <f t="shared" si="234"/>
        <v>5.6856987027945227E-2</v>
      </c>
      <c r="V131" s="5">
        <f t="shared" si="235"/>
        <v>3.0757683798381679E-3</v>
      </c>
      <c r="W131" s="5">
        <f t="shared" si="236"/>
        <v>4.2133497781939293E-4</v>
      </c>
      <c r="X131" s="5">
        <f t="shared" si="237"/>
        <v>1.4852057968133602E-3</v>
      </c>
      <c r="Y131" s="5">
        <f t="shared" si="238"/>
        <v>2.6176752168835474E-3</v>
      </c>
      <c r="Z131" s="5">
        <f t="shared" si="239"/>
        <v>0.12711011845473694</v>
      </c>
      <c r="AA131" s="5">
        <f t="shared" si="240"/>
        <v>6.6806959757835641E-2</v>
      </c>
      <c r="AB131" s="5">
        <f t="shared" si="241"/>
        <v>1.755631229969459E-2</v>
      </c>
      <c r="AC131" s="5">
        <f t="shared" si="242"/>
        <v>3.5615115041681662E-4</v>
      </c>
      <c r="AD131" s="5">
        <f t="shared" si="243"/>
        <v>5.5361660523060774E-5</v>
      </c>
      <c r="AE131" s="5">
        <f t="shared" si="244"/>
        <v>1.9514985334378922E-4</v>
      </c>
      <c r="AF131" s="5">
        <f t="shared" si="245"/>
        <v>3.4395161651842854E-4</v>
      </c>
      <c r="AG131" s="5">
        <f t="shared" si="246"/>
        <v>4.0414314940915354E-4</v>
      </c>
      <c r="AH131" s="5">
        <f t="shared" si="247"/>
        <v>0.11201579188823695</v>
      </c>
      <c r="AI131" s="5">
        <f t="shared" si="248"/>
        <v>5.8873633286592668E-2</v>
      </c>
      <c r="AJ131" s="5">
        <f t="shared" si="249"/>
        <v>1.5471500214105861E-2</v>
      </c>
      <c r="AK131" s="5">
        <f t="shared" si="250"/>
        <v>2.710520884732386E-3</v>
      </c>
      <c r="AL131" s="5">
        <f t="shared" si="251"/>
        <v>2.6393382341726699E-5</v>
      </c>
      <c r="AM131" s="5">
        <f t="shared" si="252"/>
        <v>5.8194332153157532E-6</v>
      </c>
      <c r="AN131" s="5">
        <f t="shared" si="253"/>
        <v>2.0513502083988031E-5</v>
      </c>
      <c r="AO131" s="5">
        <f t="shared" si="254"/>
        <v>3.6155047423028905E-5</v>
      </c>
      <c r="AP131" s="5">
        <f t="shared" si="255"/>
        <v>4.2482180722058965E-5</v>
      </c>
      <c r="AQ131" s="5">
        <f t="shared" si="256"/>
        <v>3.7437421761314466E-5</v>
      </c>
      <c r="AR131" s="5">
        <f t="shared" si="257"/>
        <v>7.8971133281207029E-2</v>
      </c>
      <c r="AS131" s="5">
        <f t="shared" si="258"/>
        <v>4.1505911467047824E-2</v>
      </c>
      <c r="AT131" s="5">
        <f t="shared" si="259"/>
        <v>1.0907407650944631E-2</v>
      </c>
      <c r="AU131" s="5">
        <f t="shared" si="260"/>
        <v>1.910917223736332E-3</v>
      </c>
      <c r="AV131" s="5">
        <f t="shared" si="261"/>
        <v>2.5108656104385566E-4</v>
      </c>
      <c r="AW131" s="5">
        <f t="shared" si="262"/>
        <v>1.3582923496832842E-6</v>
      </c>
      <c r="AX131" s="5">
        <f t="shared" si="263"/>
        <v>5.09766184569396E-7</v>
      </c>
      <c r="AY131" s="5">
        <f t="shared" si="264"/>
        <v>1.7969258006071209E-6</v>
      </c>
      <c r="AZ131" s="5">
        <f t="shared" si="265"/>
        <v>3.1670817235700506E-6</v>
      </c>
      <c r="BA131" s="5">
        <f t="shared" si="266"/>
        <v>3.7213210251948097E-6</v>
      </c>
      <c r="BB131" s="5">
        <f t="shared" si="267"/>
        <v>3.2794141534529266E-6</v>
      </c>
      <c r="BC131" s="5">
        <f t="shared" si="268"/>
        <v>2.3119869781843131E-6</v>
      </c>
      <c r="BD131" s="5">
        <f t="shared" si="269"/>
        <v>4.6395540802709148E-2</v>
      </c>
      <c r="BE131" s="5">
        <f t="shared" si="270"/>
        <v>2.4384722986890605E-2</v>
      </c>
      <c r="BF131" s="5">
        <f t="shared" si="271"/>
        <v>6.4081019949299729E-3</v>
      </c>
      <c r="BG131" s="5">
        <f t="shared" si="272"/>
        <v>1.1226638689450954E-3</v>
      </c>
      <c r="BH131" s="5">
        <f t="shared" si="273"/>
        <v>1.4751335461326526E-4</v>
      </c>
      <c r="BI131" s="5">
        <f t="shared" si="274"/>
        <v>1.550611212576444E-5</v>
      </c>
      <c r="BJ131" s="8">
        <f t="shared" si="275"/>
        <v>2.5714013243443492E-2</v>
      </c>
      <c r="BK131" s="8">
        <f t="shared" si="276"/>
        <v>6.8073150192494505E-2</v>
      </c>
      <c r="BL131" s="8">
        <f t="shared" si="277"/>
        <v>0.71186909117335284</v>
      </c>
      <c r="BM131" s="8">
        <f t="shared" si="278"/>
        <v>0.70198102991356459</v>
      </c>
      <c r="BN131" s="8">
        <f t="shared" si="279"/>
        <v>0.23078490451701233</v>
      </c>
    </row>
    <row r="132" spans="1:66" x14ac:dyDescent="0.25">
      <c r="A132" t="s">
        <v>28</v>
      </c>
      <c r="B132" t="s">
        <v>279</v>
      </c>
      <c r="C132" t="s">
        <v>188</v>
      </c>
      <c r="D132" s="11">
        <v>44385</v>
      </c>
      <c r="E132">
        <f>VLOOKUP(A132,home!$A$2:$E$405,3,FALSE)</f>
        <v>1.4166666666666701</v>
      </c>
      <c r="F132">
        <f>VLOOKUP(B132,home!$B$2:$E$405,3,FALSE)</f>
        <v>0.35</v>
      </c>
      <c r="G132">
        <f>VLOOKUP(C132,away!$B$2:$E$405,4,FALSE)</f>
        <v>0.71</v>
      </c>
      <c r="H132">
        <f>VLOOKUP(A132,away!$A$2:$E$405,3,FALSE)</f>
        <v>1</v>
      </c>
      <c r="I132">
        <f>VLOOKUP(C132,away!$B$2:$E$405,3,FALSE)</f>
        <v>1.76</v>
      </c>
      <c r="J132">
        <f>VLOOKUP(B132,home!$B$2:$E$405,4,FALSE)</f>
        <v>1.5</v>
      </c>
      <c r="K132" s="3">
        <f t="shared" si="224"/>
        <v>0.35204166666666747</v>
      </c>
      <c r="L132" s="3">
        <f t="shared" si="225"/>
        <v>2.64</v>
      </c>
      <c r="M132" s="5">
        <f t="shared" si="226"/>
        <v>5.018487127813457E-2</v>
      </c>
      <c r="N132" s="5">
        <f t="shared" si="227"/>
        <v>1.7667165726206666E-2</v>
      </c>
      <c r="O132" s="5">
        <f t="shared" si="228"/>
        <v>0.13248806017427525</v>
      </c>
      <c r="P132" s="5">
        <f t="shared" si="229"/>
        <v>4.6641317517185601E-2</v>
      </c>
      <c r="Q132" s="5">
        <f t="shared" si="230"/>
        <v>3.1097892337650095E-3</v>
      </c>
      <c r="R132" s="5">
        <f t="shared" si="231"/>
        <v>0.17488423943004339</v>
      </c>
      <c r="S132" s="5">
        <f t="shared" si="232"/>
        <v>1.0836993521824309E-2</v>
      </c>
      <c r="T132" s="5">
        <f t="shared" si="233"/>
        <v>8.2098435771396257E-3</v>
      </c>
      <c r="U132" s="5">
        <f t="shared" si="234"/>
        <v>6.1566539122685011E-2</v>
      </c>
      <c r="V132" s="5">
        <f t="shared" si="235"/>
        <v>1.1190881565831463E-3</v>
      </c>
      <c r="W132" s="5">
        <f t="shared" si="236"/>
        <v>3.6492512827889759E-4</v>
      </c>
      <c r="X132" s="5">
        <f t="shared" si="237"/>
        <v>9.6340233865628967E-4</v>
      </c>
      <c r="Y132" s="5">
        <f t="shared" si="238"/>
        <v>1.2716910870263028E-3</v>
      </c>
      <c r="Z132" s="5">
        <f t="shared" si="239"/>
        <v>0.15389813069843816</v>
      </c>
      <c r="AA132" s="5">
        <f t="shared" si="240"/>
        <v>5.4178554427962801E-2</v>
      </c>
      <c r="AB132" s="5">
        <f t="shared" si="241"/>
        <v>9.5365542992053905E-3</v>
      </c>
      <c r="AC132" s="5">
        <f t="shared" si="242"/>
        <v>6.5004333865425801E-5</v>
      </c>
      <c r="AD132" s="5">
        <f t="shared" si="243"/>
        <v>3.2117212591962634E-5</v>
      </c>
      <c r="AE132" s="5">
        <f t="shared" si="244"/>
        <v>8.4789441242781358E-5</v>
      </c>
      <c r="AF132" s="5">
        <f t="shared" si="245"/>
        <v>1.1192206244047142E-4</v>
      </c>
      <c r="AG132" s="5">
        <f t="shared" si="246"/>
        <v>9.8491414947614846E-5</v>
      </c>
      <c r="AH132" s="5">
        <f t="shared" si="247"/>
        <v>0.10157276626096919</v>
      </c>
      <c r="AI132" s="5">
        <f t="shared" si="248"/>
        <v>3.5757845922455449E-2</v>
      </c>
      <c r="AJ132" s="5">
        <f t="shared" si="249"/>
        <v>6.2941258374755579E-3</v>
      </c>
      <c r="AK132" s="5">
        <f t="shared" si="250"/>
        <v>7.3859818334487653E-4</v>
      </c>
      <c r="AL132" s="5">
        <f t="shared" si="251"/>
        <v>2.4165751140475304E-6</v>
      </c>
      <c r="AM132" s="5">
        <f t="shared" si="252"/>
        <v>2.2613194099124424E-6</v>
      </c>
      <c r="AN132" s="5">
        <f t="shared" si="253"/>
        <v>5.9698832421688478E-6</v>
      </c>
      <c r="AO132" s="5">
        <f t="shared" si="254"/>
        <v>7.8802458796628817E-6</v>
      </c>
      <c r="AP132" s="5">
        <f t="shared" si="255"/>
        <v>6.9346163741033354E-6</v>
      </c>
      <c r="AQ132" s="5">
        <f t="shared" si="256"/>
        <v>4.5768468069082011E-6</v>
      </c>
      <c r="AR132" s="5">
        <f t="shared" si="257"/>
        <v>5.363042058579174E-2</v>
      </c>
      <c r="AS132" s="5">
        <f t="shared" si="258"/>
        <v>1.888014264705648E-2</v>
      </c>
      <c r="AT132" s="5">
        <f t="shared" si="259"/>
        <v>3.3232984421870948E-3</v>
      </c>
      <c r="AU132" s="5">
        <f t="shared" si="260"/>
        <v>3.8997984080609487E-4</v>
      </c>
      <c r="AV132" s="5">
        <f t="shared" si="261"/>
        <v>3.4322288280944825E-5</v>
      </c>
      <c r="AW132" s="5">
        <f t="shared" si="262"/>
        <v>6.2387242923462205E-8</v>
      </c>
      <c r="AX132" s="5">
        <f t="shared" si="263"/>
        <v>1.3267977565521008E-7</v>
      </c>
      <c r="AY132" s="5">
        <f t="shared" si="264"/>
        <v>3.5027460772975463E-7</v>
      </c>
      <c r="AZ132" s="5">
        <f t="shared" si="265"/>
        <v>4.6236248220327623E-7</v>
      </c>
      <c r="BA132" s="5">
        <f t="shared" si="266"/>
        <v>4.0687898433888308E-7</v>
      </c>
      <c r="BB132" s="5">
        <f t="shared" si="267"/>
        <v>2.6854012966366279E-7</v>
      </c>
      <c r="BC132" s="5">
        <f t="shared" si="268"/>
        <v>1.4178918846241399E-7</v>
      </c>
      <c r="BD132" s="5">
        <f t="shared" si="269"/>
        <v>2.3597385057748384E-2</v>
      </c>
      <c r="BE132" s="5">
        <f t="shared" si="270"/>
        <v>8.3072627647048577E-3</v>
      </c>
      <c r="BF132" s="5">
        <f t="shared" si="271"/>
        <v>1.4622513145623229E-3</v>
      </c>
      <c r="BG132" s="5">
        <f t="shared" si="272"/>
        <v>1.7159112995468188E-4</v>
      </c>
      <c r="BH132" s="5">
        <f t="shared" si="273"/>
        <v>1.5101806843615733E-5</v>
      </c>
      <c r="BI132" s="5">
        <f t="shared" si="274"/>
        <v>1.0632930501809142E-6</v>
      </c>
      <c r="BJ132" s="8">
        <f t="shared" si="275"/>
        <v>3.1943522659176424E-2</v>
      </c>
      <c r="BK132" s="8">
        <f t="shared" si="276"/>
        <v>0.10885004165731484</v>
      </c>
      <c r="BL132" s="8">
        <f t="shared" si="277"/>
        <v>0.68683010282940327</v>
      </c>
      <c r="BM132" s="8">
        <f t="shared" si="278"/>
        <v>0.5565460665973575</v>
      </c>
      <c r="BN132" s="8">
        <f t="shared" si="279"/>
        <v>0.42497544335961052</v>
      </c>
    </row>
    <row r="133" spans="1:66" x14ac:dyDescent="0.25">
      <c r="A133" t="s">
        <v>192</v>
      </c>
      <c r="B133" t="s">
        <v>196</v>
      </c>
      <c r="C133" t="s">
        <v>281</v>
      </c>
      <c r="D133" s="11">
        <v>44385</v>
      </c>
      <c r="E133">
        <f>VLOOKUP(A133,home!$A$2:$E$405,3,FALSE)</f>
        <v>1.7083333333333299</v>
      </c>
      <c r="F133">
        <f>VLOOKUP(B133,home!$B$2:$E$405,3,FALSE)</f>
        <v>0.28999999999999998</v>
      </c>
      <c r="G133">
        <f>VLOOKUP(C133,away!$B$2:$E$405,4,FALSE)</f>
        <v>0.88</v>
      </c>
      <c r="H133">
        <f>VLOOKUP(A133,away!$A$2:$E$405,3,FALSE)</f>
        <v>1</v>
      </c>
      <c r="I133">
        <f>VLOOKUP(C133,away!$B$2:$E$405,3,FALSE)</f>
        <v>1.17</v>
      </c>
      <c r="J133">
        <f>VLOOKUP(B133,home!$B$2:$E$405,4,FALSE)</f>
        <v>1</v>
      </c>
      <c r="K133" s="3">
        <f t="shared" si="224"/>
        <v>0.43596666666666578</v>
      </c>
      <c r="L133" s="3">
        <f t="shared" si="225"/>
        <v>1.17</v>
      </c>
      <c r="M133" s="5">
        <f t="shared" si="226"/>
        <v>0.20069545550364681</v>
      </c>
      <c r="N133" s="5">
        <f t="shared" si="227"/>
        <v>8.7496528751073041E-2</v>
      </c>
      <c r="O133" s="5">
        <f t="shared" si="228"/>
        <v>0.23481368293926674</v>
      </c>
      <c r="P133" s="5">
        <f t="shared" si="229"/>
        <v>0.10237093863875546</v>
      </c>
      <c r="Q133" s="5">
        <f t="shared" si="230"/>
        <v>1.9072784992254701E-2</v>
      </c>
      <c r="R133" s="5">
        <f t="shared" si="231"/>
        <v>0.13736600451947104</v>
      </c>
      <c r="S133" s="5">
        <f t="shared" si="232"/>
        <v>1.305436768794873E-2</v>
      </c>
      <c r="T133" s="5">
        <f t="shared" si="233"/>
        <v>2.2315158440938E-2</v>
      </c>
      <c r="U133" s="5">
        <f t="shared" si="234"/>
        <v>5.9886999103671942E-2</v>
      </c>
      <c r="V133" s="5">
        <f t="shared" si="235"/>
        <v>7.3986499162628479E-4</v>
      </c>
      <c r="W133" s="5">
        <f t="shared" si="236"/>
        <v>2.7716994990410978E-3</v>
      </c>
      <c r="X133" s="5">
        <f t="shared" si="237"/>
        <v>3.2428884138780843E-3</v>
      </c>
      <c r="Y133" s="5">
        <f t="shared" si="238"/>
        <v>1.8970897221186791E-3</v>
      </c>
      <c r="Z133" s="5">
        <f t="shared" si="239"/>
        <v>5.3572741762593697E-2</v>
      </c>
      <c r="AA133" s="5">
        <f t="shared" si="240"/>
        <v>2.3355929650432053E-2</v>
      </c>
      <c r="AB133" s="5">
        <f t="shared" si="241"/>
        <v>5.091203398300004E-3</v>
      </c>
      <c r="AC133" s="5">
        <f t="shared" si="242"/>
        <v>2.3586942174607895E-5</v>
      </c>
      <c r="AD133" s="5">
        <f t="shared" si="243"/>
        <v>3.0209214789965363E-4</v>
      </c>
      <c r="AE133" s="5">
        <f t="shared" si="244"/>
        <v>3.5344781304259474E-4</v>
      </c>
      <c r="AF133" s="5">
        <f t="shared" si="245"/>
        <v>2.067669706299179E-4</v>
      </c>
      <c r="AG133" s="5">
        <f t="shared" si="246"/>
        <v>8.0639118545667977E-5</v>
      </c>
      <c r="AH133" s="5">
        <f t="shared" si="247"/>
        <v>1.5670026965558664E-2</v>
      </c>
      <c r="AI133" s="5">
        <f t="shared" si="248"/>
        <v>6.8316094227513797E-3</v>
      </c>
      <c r="AJ133" s="5">
        <f t="shared" si="249"/>
        <v>1.4891769940027519E-3</v>
      </c>
      <c r="AK133" s="5">
        <f t="shared" si="250"/>
        <v>2.1641051005068839E-4</v>
      </c>
      <c r="AL133" s="5">
        <f t="shared" si="251"/>
        <v>4.8125004205464632E-7</v>
      </c>
      <c r="AM133" s="5">
        <f t="shared" si="252"/>
        <v>2.6340421349197095E-5</v>
      </c>
      <c r="AN133" s="5">
        <f t="shared" si="253"/>
        <v>3.0818292978560604E-5</v>
      </c>
      <c r="AO133" s="5">
        <f t="shared" si="254"/>
        <v>1.8028701392457952E-5</v>
      </c>
      <c r="AP133" s="5">
        <f t="shared" si="255"/>
        <v>7.0311935430586E-6</v>
      </c>
      <c r="AQ133" s="5">
        <f t="shared" si="256"/>
        <v>2.0566241113446414E-6</v>
      </c>
      <c r="AR133" s="5">
        <f t="shared" si="257"/>
        <v>3.6667863099407289E-3</v>
      </c>
      <c r="AS133" s="5">
        <f t="shared" si="258"/>
        <v>1.5985966049238234E-3</v>
      </c>
      <c r="AT133" s="5">
        <f t="shared" si="259"/>
        <v>3.4846741659664405E-4</v>
      </c>
      <c r="AU133" s="5">
        <f t="shared" si="260"/>
        <v>5.0640059351861102E-5</v>
      </c>
      <c r="AV133" s="5">
        <f t="shared" si="261"/>
        <v>5.5193444688582491E-6</v>
      </c>
      <c r="AW133" s="5">
        <f t="shared" si="262"/>
        <v>6.8187917417020851E-9</v>
      </c>
      <c r="AX133" s="5">
        <f t="shared" si="263"/>
        <v>1.9139242823674884E-6</v>
      </c>
      <c r="AY133" s="5">
        <f t="shared" si="264"/>
        <v>2.2392914103699614E-6</v>
      </c>
      <c r="AZ133" s="5">
        <f t="shared" si="265"/>
        <v>1.3099854750664274E-6</v>
      </c>
      <c r="BA133" s="5">
        <f t="shared" si="266"/>
        <v>5.1089433527590663E-7</v>
      </c>
      <c r="BB133" s="5">
        <f t="shared" si="267"/>
        <v>1.4943659306820277E-7</v>
      </c>
      <c r="BC133" s="5">
        <f t="shared" si="268"/>
        <v>3.496816277795946E-8</v>
      </c>
      <c r="BD133" s="5">
        <f t="shared" si="269"/>
        <v>7.1502333043844111E-4</v>
      </c>
      <c r="BE133" s="5">
        <f t="shared" si="270"/>
        <v>3.1172633796014513E-4</v>
      </c>
      <c r="BF133" s="5">
        <f t="shared" si="271"/>
        <v>6.7951146236345489E-5</v>
      </c>
      <c r="BG133" s="5">
        <f t="shared" si="272"/>
        <v>9.8748115736129014E-6</v>
      </c>
      <c r="BH133" s="5">
        <f t="shared" si="273"/>
        <v>1.0762721714273571E-6</v>
      </c>
      <c r="BI133" s="5">
        <f t="shared" si="274"/>
        <v>9.3843758200655897E-8</v>
      </c>
      <c r="BJ133" s="8">
        <f t="shared" si="275"/>
        <v>0.137829529603055</v>
      </c>
      <c r="BK133" s="8">
        <f t="shared" si="276"/>
        <v>0.31688693430560422</v>
      </c>
      <c r="BL133" s="8">
        <f t="shared" si="277"/>
        <v>0.49149679898092541</v>
      </c>
      <c r="BM133" s="8">
        <f t="shared" si="278"/>
        <v>0.2179683768350919</v>
      </c>
      <c r="BN133" s="8">
        <f t="shared" si="279"/>
        <v>0.78181539534446787</v>
      </c>
    </row>
    <row r="134" spans="1:66" x14ac:dyDescent="0.25">
      <c r="A134" t="s">
        <v>192</v>
      </c>
      <c r="B134" t="s">
        <v>202</v>
      </c>
      <c r="C134" t="s">
        <v>204</v>
      </c>
      <c r="D134" s="11">
        <v>44385</v>
      </c>
      <c r="E134">
        <f>VLOOKUP(A134,home!$A$2:$E$405,3,FALSE)</f>
        <v>1.7083333333333299</v>
      </c>
      <c r="F134">
        <f>VLOOKUP(B134,home!$B$2:$E$405,3,FALSE)</f>
        <v>0.28999999999999998</v>
      </c>
      <c r="G134">
        <f>VLOOKUP(C134,away!$B$2:$E$405,4,FALSE)</f>
        <v>0.28999999999999998</v>
      </c>
      <c r="H134">
        <f>VLOOKUP(A134,away!$A$2:$E$405,3,FALSE)</f>
        <v>1</v>
      </c>
      <c r="I134">
        <f>VLOOKUP(C134,away!$B$2:$E$405,3,FALSE)</f>
        <v>1.17</v>
      </c>
      <c r="J134">
        <f>VLOOKUP(B134,home!$B$2:$E$405,4,FALSE)</f>
        <v>1</v>
      </c>
      <c r="K134" s="3">
        <f t="shared" si="224"/>
        <v>0.14367083333333303</v>
      </c>
      <c r="L134" s="3">
        <f t="shared" si="225"/>
        <v>1.17</v>
      </c>
      <c r="M134" s="5">
        <f t="shared" si="226"/>
        <v>0.26883140762029917</v>
      </c>
      <c r="N134" s="5">
        <f t="shared" si="227"/>
        <v>3.8623232358981317E-2</v>
      </c>
      <c r="O134" s="5">
        <f t="shared" si="228"/>
        <v>0.31453274691575001</v>
      </c>
      <c r="P134" s="5">
        <f t="shared" si="229"/>
        <v>4.5189181860008143E-2</v>
      </c>
      <c r="Q134" s="5">
        <f t="shared" si="230"/>
        <v>2.7745159895208996E-3</v>
      </c>
      <c r="R134" s="5">
        <f t="shared" si="231"/>
        <v>0.18400165694571377</v>
      </c>
      <c r="S134" s="5">
        <f t="shared" si="232"/>
        <v>1.8990174690275798E-3</v>
      </c>
      <c r="T134" s="5">
        <f t="shared" si="233"/>
        <v>3.2461837077394527E-3</v>
      </c>
      <c r="U134" s="5">
        <f t="shared" si="234"/>
        <v>2.6435671388104761E-2</v>
      </c>
      <c r="V134" s="5">
        <f t="shared" si="235"/>
        <v>3.5468344897667399E-5</v>
      </c>
      <c r="W134" s="5">
        <f t="shared" si="236"/>
        <v>1.3287234143704156E-4</v>
      </c>
      <c r="X134" s="5">
        <f t="shared" si="237"/>
        <v>1.5546063948133863E-4</v>
      </c>
      <c r="Y134" s="5">
        <f t="shared" si="238"/>
        <v>9.0944474096583093E-5</v>
      </c>
      <c r="Z134" s="5">
        <f t="shared" si="239"/>
        <v>7.1760646208828355E-2</v>
      </c>
      <c r="AA134" s="5">
        <f t="shared" si="240"/>
        <v>1.0309911841360856E-2</v>
      </c>
      <c r="AB134" s="5">
        <f t="shared" si="241"/>
        <v>7.4061681292075592E-4</v>
      </c>
      <c r="AC134" s="5">
        <f t="shared" si="242"/>
        <v>3.7262793762689242E-7</v>
      </c>
      <c r="AD134" s="5">
        <f t="shared" si="243"/>
        <v>4.7724700053027287E-6</v>
      </c>
      <c r="AE134" s="5">
        <f t="shared" si="244"/>
        <v>5.5837899062041928E-6</v>
      </c>
      <c r="AF134" s="5">
        <f t="shared" si="245"/>
        <v>3.2665170951294527E-6</v>
      </c>
      <c r="AG134" s="5">
        <f t="shared" si="246"/>
        <v>1.2739416671004863E-6</v>
      </c>
      <c r="AH134" s="5">
        <f t="shared" si="247"/>
        <v>2.0989989016082306E-2</v>
      </c>
      <c r="AI134" s="5">
        <f t="shared" si="248"/>
        <v>3.0156492135980516E-3</v>
      </c>
      <c r="AJ134" s="5">
        <f t="shared" si="249"/>
        <v>2.1663041777932122E-4</v>
      </c>
      <c r="AK134" s="5">
        <f t="shared" si="250"/>
        <v>1.0374490882567721E-5</v>
      </c>
      <c r="AL134" s="5">
        <f t="shared" si="251"/>
        <v>2.5054738638760061E-9</v>
      </c>
      <c r="AM134" s="5">
        <f t="shared" si="252"/>
        <v>1.3713294854403583E-7</v>
      </c>
      <c r="AN134" s="5">
        <f t="shared" si="253"/>
        <v>1.6044554979652192E-7</v>
      </c>
      <c r="AO134" s="5">
        <f t="shared" si="254"/>
        <v>9.386064663096532E-8</v>
      </c>
      <c r="AP134" s="5">
        <f t="shared" si="255"/>
        <v>3.6605652186076468E-8</v>
      </c>
      <c r="AQ134" s="5">
        <f t="shared" si="256"/>
        <v>1.0707153264427373E-8</v>
      </c>
      <c r="AR134" s="5">
        <f t="shared" si="257"/>
        <v>4.9116574297632613E-3</v>
      </c>
      <c r="AS134" s="5">
        <f t="shared" si="258"/>
        <v>7.0566191598194438E-4</v>
      </c>
      <c r="AT134" s="5">
        <f t="shared" si="259"/>
        <v>5.0691517760361182E-5</v>
      </c>
      <c r="AU134" s="5">
        <f t="shared" si="260"/>
        <v>2.4276308665208476E-6</v>
      </c>
      <c r="AV134" s="5">
        <f t="shared" si="261"/>
        <v>8.7194937404692864E-8</v>
      </c>
      <c r="AW134" s="5">
        <f t="shared" si="262"/>
        <v>1.1698814332333406E-11</v>
      </c>
      <c r="AX134" s="5">
        <f t="shared" si="263"/>
        <v>3.283667499129783E-9</v>
      </c>
      <c r="AY134" s="5">
        <f t="shared" si="264"/>
        <v>3.8418909739818459E-9</v>
      </c>
      <c r="AZ134" s="5">
        <f t="shared" si="265"/>
        <v>2.2475062197793801E-9</v>
      </c>
      <c r="BA134" s="5">
        <f t="shared" si="266"/>
        <v>8.7652742571395807E-10</v>
      </c>
      <c r="BB134" s="5">
        <f t="shared" si="267"/>
        <v>2.5638427202133287E-10</v>
      </c>
      <c r="BC134" s="5">
        <f t="shared" si="268"/>
        <v>5.9993919652991909E-11</v>
      </c>
      <c r="BD134" s="5">
        <f t="shared" si="269"/>
        <v>9.5777319880383459E-4</v>
      </c>
      <c r="BE134" s="5">
        <f t="shared" si="270"/>
        <v>1.3760407361647895E-4</v>
      </c>
      <c r="BF134" s="5">
        <f t="shared" si="271"/>
        <v>9.8848459632704167E-6</v>
      </c>
      <c r="BG134" s="5">
        <f t="shared" si="272"/>
        <v>4.7338801897156457E-7</v>
      </c>
      <c r="BH134" s="5">
        <f t="shared" si="273"/>
        <v>1.7003012793915085E-8</v>
      </c>
      <c r="BI134" s="5">
        <f t="shared" si="274"/>
        <v>4.8856740345582049E-10</v>
      </c>
      <c r="BJ134" s="8">
        <f t="shared" si="275"/>
        <v>4.5038555547851113E-2</v>
      </c>
      <c r="BK134" s="8">
        <f t="shared" si="276"/>
        <v>0.31595545426953503</v>
      </c>
      <c r="BL134" s="8">
        <f t="shared" si="277"/>
        <v>0.56702952572948484</v>
      </c>
      <c r="BM134" s="8">
        <f t="shared" si="278"/>
        <v>0.14583143623523373</v>
      </c>
      <c r="BN134" s="8">
        <f t="shared" si="279"/>
        <v>0.85395274169027335</v>
      </c>
    </row>
    <row r="135" spans="1:66" x14ac:dyDescent="0.25">
      <c r="A135" t="s">
        <v>32</v>
      </c>
      <c r="B135" t="s">
        <v>206</v>
      </c>
      <c r="C135" t="s">
        <v>208</v>
      </c>
      <c r="D135" s="11">
        <v>44385</v>
      </c>
      <c r="E135">
        <f>VLOOKUP(A135,home!$A$2:$E$405,3,FALSE)</f>
        <v>1.3333333333333299</v>
      </c>
      <c r="F135">
        <f>VLOOKUP(B135,home!$B$2:$E$405,3,FALSE)</f>
        <v>1.5</v>
      </c>
      <c r="G135">
        <f>VLOOKUP(C135,away!$B$2:$E$405,4,FALSE)</f>
        <v>0.75</v>
      </c>
      <c r="H135">
        <f>VLOOKUP(A135,away!$A$2:$E$405,3,FALSE)</f>
        <v>1.55555555555556</v>
      </c>
      <c r="I135">
        <f>VLOOKUP(C135,away!$B$2:$E$405,3,FALSE)</f>
        <v>1.88</v>
      </c>
      <c r="J135">
        <f>VLOOKUP(B135,home!$B$2:$E$405,4,FALSE)</f>
        <v>1.29</v>
      </c>
      <c r="K135" s="3">
        <f t="shared" si="224"/>
        <v>1.4999999999999962</v>
      </c>
      <c r="L135" s="3">
        <f t="shared" si="225"/>
        <v>3.7725333333333442</v>
      </c>
      <c r="M135" s="5">
        <f t="shared" si="226"/>
        <v>5.1305965842578533E-3</v>
      </c>
      <c r="N135" s="5">
        <f t="shared" si="227"/>
        <v>7.6958948763867609E-3</v>
      </c>
      <c r="O135" s="5">
        <f t="shared" si="228"/>
        <v>1.935534663399895E-2</v>
      </c>
      <c r="P135" s="5">
        <f t="shared" si="229"/>
        <v>2.9033019950998353E-2</v>
      </c>
      <c r="Q135" s="5">
        <f t="shared" si="230"/>
        <v>5.771921157290057E-3</v>
      </c>
      <c r="R135" s="5">
        <f t="shared" si="231"/>
        <v>3.6509345177491201E-2</v>
      </c>
      <c r="S135" s="5">
        <f t="shared" si="232"/>
        <v>4.1073013324677402E-2</v>
      </c>
      <c r="T135" s="5">
        <f t="shared" si="233"/>
        <v>2.1774764963248712E-2</v>
      </c>
      <c r="U135" s="5">
        <f t="shared" si="234"/>
        <v>5.4764017766236663E-2</v>
      </c>
      <c r="V135" s="5">
        <f t="shared" si="235"/>
        <v>2.5824885311298285E-2</v>
      </c>
      <c r="W135" s="5">
        <f t="shared" si="236"/>
        <v>2.8859605786450216E-3</v>
      </c>
      <c r="X135" s="5">
        <f t="shared" si="237"/>
        <v>1.088738248162433E-2</v>
      </c>
      <c r="Y135" s="5">
        <f t="shared" si="238"/>
        <v>2.0536506662338652E-2</v>
      </c>
      <c r="Z135" s="5">
        <f t="shared" si="239"/>
        <v>4.5910907220086172E-2</v>
      </c>
      <c r="AA135" s="5">
        <f t="shared" si="240"/>
        <v>6.8866360830129078E-2</v>
      </c>
      <c r="AB135" s="5">
        <f t="shared" si="241"/>
        <v>5.1649770622596694E-2</v>
      </c>
      <c r="AC135" s="5">
        <f t="shared" si="242"/>
        <v>9.1336163124734263E-3</v>
      </c>
      <c r="AD135" s="5">
        <f t="shared" si="243"/>
        <v>1.0822352169918806E-3</v>
      </c>
      <c r="AE135" s="5">
        <f t="shared" si="244"/>
        <v>4.0827684306091148E-3</v>
      </c>
      <c r="AF135" s="5">
        <f t="shared" si="245"/>
        <v>7.7011899983769764E-3</v>
      </c>
      <c r="AG135" s="5">
        <f t="shared" si="246"/>
        <v>9.6843319917368342E-3</v>
      </c>
      <c r="AH135" s="5">
        <f t="shared" si="247"/>
        <v>4.3300106962837398E-2</v>
      </c>
      <c r="AI135" s="5">
        <f t="shared" si="248"/>
        <v>6.495016044425593E-2</v>
      </c>
      <c r="AJ135" s="5">
        <f t="shared" si="249"/>
        <v>4.8712620333191833E-2</v>
      </c>
      <c r="AK135" s="5">
        <f t="shared" si="250"/>
        <v>2.4356310166595858E-2</v>
      </c>
      <c r="AL135" s="5">
        <f t="shared" si="251"/>
        <v>2.0674123195609834E-3</v>
      </c>
      <c r="AM135" s="5">
        <f t="shared" si="252"/>
        <v>3.2467056509756298E-4</v>
      </c>
      <c r="AN135" s="5">
        <f t="shared" si="253"/>
        <v>1.2248305291827299E-3</v>
      </c>
      <c r="AO135" s="5">
        <f t="shared" si="254"/>
        <v>2.3103569995130842E-3</v>
      </c>
      <c r="AP135" s="5">
        <f t="shared" si="255"/>
        <v>2.9052995975210392E-3</v>
      </c>
      <c r="AQ135" s="5">
        <f t="shared" si="256"/>
        <v>2.7400848937420177E-3</v>
      </c>
      <c r="AR135" s="5">
        <f t="shared" si="257"/>
        <v>3.2670219370840664E-2</v>
      </c>
      <c r="AS135" s="5">
        <f t="shared" si="258"/>
        <v>4.9005329056260871E-2</v>
      </c>
      <c r="AT135" s="5">
        <f t="shared" si="259"/>
        <v>3.675399679219557E-2</v>
      </c>
      <c r="AU135" s="5">
        <f t="shared" si="260"/>
        <v>1.837699839609774E-2</v>
      </c>
      <c r="AV135" s="5">
        <f t="shared" si="261"/>
        <v>6.8913743985366364E-3</v>
      </c>
      <c r="AW135" s="5">
        <f t="shared" si="262"/>
        <v>3.2497424538699161E-4</v>
      </c>
      <c r="AX135" s="5">
        <f t="shared" si="263"/>
        <v>8.1167641274390568E-5</v>
      </c>
      <c r="AY135" s="5">
        <f t="shared" si="264"/>
        <v>3.0620763229568181E-4</v>
      </c>
      <c r="AZ135" s="5">
        <f t="shared" si="265"/>
        <v>5.7758924987826987E-4</v>
      </c>
      <c r="BA135" s="5">
        <f t="shared" si="266"/>
        <v>7.2632489938025829E-4</v>
      </c>
      <c r="BB135" s="5">
        <f t="shared" si="267"/>
        <v>6.8502122343550291E-4</v>
      </c>
      <c r="BC135" s="5">
        <f t="shared" si="268"/>
        <v>5.1685307989024476E-4</v>
      </c>
      <c r="BD135" s="5">
        <f t="shared" si="269"/>
        <v>2.0541581930634847E-2</v>
      </c>
      <c r="BE135" s="5">
        <f t="shared" si="270"/>
        <v>3.0812372895952192E-2</v>
      </c>
      <c r="BF135" s="5">
        <f t="shared" si="271"/>
        <v>2.3109279671964088E-2</v>
      </c>
      <c r="BG135" s="5">
        <f t="shared" si="272"/>
        <v>1.1554639835982016E-2</v>
      </c>
      <c r="BH135" s="5">
        <f t="shared" si="273"/>
        <v>4.3329899384932464E-3</v>
      </c>
      <c r="BI135" s="5">
        <f t="shared" si="274"/>
        <v>1.299896981547969E-3</v>
      </c>
      <c r="BJ135" s="8">
        <f t="shared" si="275"/>
        <v>0.10450136266845914</v>
      </c>
      <c r="BK135" s="8">
        <f t="shared" si="276"/>
        <v>0.11256875143556198</v>
      </c>
      <c r="BL135" s="8">
        <f t="shared" si="277"/>
        <v>0.64781271820583952</v>
      </c>
      <c r="BM135" s="8">
        <f t="shared" si="278"/>
        <v>0.80731638176261511</v>
      </c>
      <c r="BN135" s="8">
        <f t="shared" si="279"/>
        <v>0.10349612438042317</v>
      </c>
    </row>
    <row r="136" spans="1:66" x14ac:dyDescent="0.25">
      <c r="A136" t="s">
        <v>32</v>
      </c>
      <c r="B136" t="s">
        <v>34</v>
      </c>
      <c r="C136" t="s">
        <v>362</v>
      </c>
      <c r="D136" s="11">
        <v>44385</v>
      </c>
      <c r="E136">
        <f>VLOOKUP(A136,home!$A$2:$E$405,3,FALSE)</f>
        <v>1.3333333333333299</v>
      </c>
      <c r="F136">
        <f>VLOOKUP(B136,home!$B$2:$E$405,3,FALSE)</f>
        <v>0</v>
      </c>
      <c r="G136">
        <f>VLOOKUP(C136,away!$B$2:$E$405,4,FALSE)</f>
        <v>1.1299999999999999</v>
      </c>
      <c r="H136">
        <f>VLOOKUP(A136,away!$A$2:$E$405,3,FALSE)</f>
        <v>1.55555555555556</v>
      </c>
      <c r="I136">
        <f>VLOOKUP(C136,away!$B$2:$E$405,3,FALSE)</f>
        <v>1.5</v>
      </c>
      <c r="J136">
        <f>VLOOKUP(B136,home!$B$2:$E$405,4,FALSE)</f>
        <v>1.93</v>
      </c>
      <c r="K136" s="3">
        <f t="shared" si="224"/>
        <v>0</v>
      </c>
      <c r="L136" s="3">
        <f t="shared" si="225"/>
        <v>4.5033333333333463</v>
      </c>
      <c r="M136" s="5">
        <f t="shared" si="226"/>
        <v>1.1072028197911844E-2</v>
      </c>
      <c r="N136" s="5">
        <f t="shared" si="227"/>
        <v>0</v>
      </c>
      <c r="O136" s="5">
        <f t="shared" si="228"/>
        <v>4.986103365126314E-2</v>
      </c>
      <c r="P136" s="5">
        <f t="shared" si="229"/>
        <v>0</v>
      </c>
      <c r="Q136" s="5">
        <f t="shared" si="230"/>
        <v>0</v>
      </c>
      <c r="R136" s="5">
        <f t="shared" si="231"/>
        <v>0.11227042743809454</v>
      </c>
      <c r="S136" s="5">
        <f t="shared" si="232"/>
        <v>0</v>
      </c>
      <c r="T136" s="5">
        <f t="shared" si="233"/>
        <v>0</v>
      </c>
      <c r="U136" s="5">
        <f t="shared" si="234"/>
        <v>0</v>
      </c>
      <c r="V136" s="5">
        <f t="shared" si="235"/>
        <v>0</v>
      </c>
      <c r="W136" s="5">
        <f t="shared" si="236"/>
        <v>0</v>
      </c>
      <c r="X136" s="5">
        <f t="shared" si="237"/>
        <v>0</v>
      </c>
      <c r="Y136" s="5">
        <f t="shared" si="238"/>
        <v>0</v>
      </c>
      <c r="Z136" s="5">
        <f t="shared" si="239"/>
        <v>0.16853038607651791</v>
      </c>
      <c r="AA136" s="5">
        <f t="shared" si="240"/>
        <v>0</v>
      </c>
      <c r="AB136" s="5">
        <f t="shared" si="241"/>
        <v>0</v>
      </c>
      <c r="AC136" s="5">
        <f t="shared" si="242"/>
        <v>0</v>
      </c>
      <c r="AD136" s="5">
        <f t="shared" si="243"/>
        <v>0</v>
      </c>
      <c r="AE136" s="5">
        <f t="shared" si="244"/>
        <v>0</v>
      </c>
      <c r="AF136" s="5">
        <f t="shared" si="245"/>
        <v>0</v>
      </c>
      <c r="AG136" s="5">
        <f t="shared" si="246"/>
        <v>0</v>
      </c>
      <c r="AH136" s="5">
        <f t="shared" si="247"/>
        <v>0.18973712632448034</v>
      </c>
      <c r="AI136" s="5">
        <f t="shared" si="248"/>
        <v>0</v>
      </c>
      <c r="AJ136" s="5">
        <f t="shared" si="249"/>
        <v>0</v>
      </c>
      <c r="AK136" s="5">
        <f t="shared" si="250"/>
        <v>0</v>
      </c>
      <c r="AL136" s="5">
        <f t="shared" si="251"/>
        <v>0</v>
      </c>
      <c r="AM136" s="5">
        <f t="shared" si="252"/>
        <v>0</v>
      </c>
      <c r="AN136" s="5">
        <f t="shared" si="253"/>
        <v>0</v>
      </c>
      <c r="AO136" s="5">
        <f t="shared" si="254"/>
        <v>0</v>
      </c>
      <c r="AP136" s="5">
        <f t="shared" si="255"/>
        <v>0</v>
      </c>
      <c r="AQ136" s="5">
        <f t="shared" si="256"/>
        <v>0</v>
      </c>
      <c r="AR136" s="5">
        <f t="shared" si="257"/>
        <v>0.17088990510958241</v>
      </c>
      <c r="AS136" s="5">
        <f t="shared" si="258"/>
        <v>0</v>
      </c>
      <c r="AT136" s="5">
        <f t="shared" si="259"/>
        <v>0</v>
      </c>
      <c r="AU136" s="5">
        <f t="shared" si="260"/>
        <v>0</v>
      </c>
      <c r="AV136" s="5">
        <f t="shared" si="261"/>
        <v>0</v>
      </c>
      <c r="AW136" s="5">
        <f t="shared" si="262"/>
        <v>0</v>
      </c>
      <c r="AX136" s="5">
        <f t="shared" si="263"/>
        <v>0</v>
      </c>
      <c r="AY136" s="5">
        <f t="shared" si="264"/>
        <v>0</v>
      </c>
      <c r="AZ136" s="5">
        <f t="shared" si="265"/>
        <v>0</v>
      </c>
      <c r="BA136" s="5">
        <f t="shared" si="266"/>
        <v>0</v>
      </c>
      <c r="BB136" s="5">
        <f t="shared" si="267"/>
        <v>0</v>
      </c>
      <c r="BC136" s="5">
        <f t="shared" si="268"/>
        <v>0</v>
      </c>
      <c r="BD136" s="5">
        <f t="shared" si="269"/>
        <v>0.12826236766835919</v>
      </c>
      <c r="BE136" s="5">
        <f t="shared" si="270"/>
        <v>0</v>
      </c>
      <c r="BF136" s="5">
        <f t="shared" si="271"/>
        <v>0</v>
      </c>
      <c r="BG136" s="5">
        <f t="shared" si="272"/>
        <v>0</v>
      </c>
      <c r="BH136" s="5">
        <f t="shared" si="273"/>
        <v>0</v>
      </c>
      <c r="BI136" s="5">
        <f t="shared" si="274"/>
        <v>0</v>
      </c>
      <c r="BJ136" s="8">
        <f t="shared" si="275"/>
        <v>0</v>
      </c>
      <c r="BK136" s="8">
        <f t="shared" si="276"/>
        <v>1.1072028197911844E-2</v>
      </c>
      <c r="BL136" s="8">
        <f t="shared" si="277"/>
        <v>0.65102086019177952</v>
      </c>
      <c r="BM136" s="8">
        <f t="shared" si="278"/>
        <v>0.65741978517893984</v>
      </c>
      <c r="BN136" s="8">
        <f t="shared" si="279"/>
        <v>0.17320348928726953</v>
      </c>
    </row>
    <row r="137" spans="1:66" x14ac:dyDescent="0.25">
      <c r="A137" t="s">
        <v>32</v>
      </c>
      <c r="B137" t="s">
        <v>195</v>
      </c>
      <c r="C137" t="s">
        <v>33</v>
      </c>
      <c r="D137" s="11">
        <v>44385</v>
      </c>
      <c r="E137">
        <f>VLOOKUP(A137,home!$A$2:$E$405,3,FALSE)</f>
        <v>1.3333333333333299</v>
      </c>
      <c r="F137">
        <f>VLOOKUP(B137,home!$B$2:$E$405,3,FALSE)</f>
        <v>0</v>
      </c>
      <c r="G137">
        <f>VLOOKUP(C137,away!$B$2:$E$405,4,FALSE)</f>
        <v>1.1299999999999999</v>
      </c>
      <c r="H137">
        <f>VLOOKUP(A137,away!$A$2:$E$405,3,FALSE)</f>
        <v>1.55555555555556</v>
      </c>
      <c r="I137">
        <f>VLOOKUP(C137,away!$B$2:$E$405,3,FALSE)</f>
        <v>0.38</v>
      </c>
      <c r="J137">
        <f>VLOOKUP(B137,home!$B$2:$E$405,4,FALSE)</f>
        <v>0.96</v>
      </c>
      <c r="K137" s="3">
        <f t="shared" si="224"/>
        <v>0</v>
      </c>
      <c r="L137" s="3">
        <f t="shared" si="225"/>
        <v>0.56746666666666823</v>
      </c>
      <c r="M137" s="5">
        <f t="shared" si="226"/>
        <v>0.56695991938592971</v>
      </c>
      <c r="N137" s="5">
        <f t="shared" si="227"/>
        <v>0</v>
      </c>
      <c r="O137" s="5">
        <f t="shared" si="228"/>
        <v>0.32173085558753639</v>
      </c>
      <c r="P137" s="5">
        <f t="shared" si="229"/>
        <v>0</v>
      </c>
      <c r="Q137" s="5">
        <f t="shared" si="230"/>
        <v>0</v>
      </c>
      <c r="R137" s="5">
        <f t="shared" si="231"/>
        <v>9.1285768092037242E-2</v>
      </c>
      <c r="S137" s="5">
        <f t="shared" si="232"/>
        <v>0</v>
      </c>
      <c r="T137" s="5">
        <f t="shared" si="233"/>
        <v>0</v>
      </c>
      <c r="U137" s="5">
        <f t="shared" si="234"/>
        <v>0</v>
      </c>
      <c r="V137" s="5">
        <f t="shared" si="235"/>
        <v>0</v>
      </c>
      <c r="W137" s="5">
        <f t="shared" si="236"/>
        <v>0</v>
      </c>
      <c r="X137" s="5">
        <f t="shared" si="237"/>
        <v>0</v>
      </c>
      <c r="Y137" s="5">
        <f t="shared" si="238"/>
        <v>0</v>
      </c>
      <c r="Z137" s="5">
        <f t="shared" si="239"/>
        <v>1.7267210177764961E-2</v>
      </c>
      <c r="AA137" s="5">
        <f t="shared" si="240"/>
        <v>0</v>
      </c>
      <c r="AB137" s="5">
        <f t="shared" si="241"/>
        <v>0</v>
      </c>
      <c r="AC137" s="5">
        <f t="shared" si="242"/>
        <v>0</v>
      </c>
      <c r="AD137" s="5">
        <f t="shared" si="243"/>
        <v>0</v>
      </c>
      <c r="AE137" s="5">
        <f t="shared" si="244"/>
        <v>0</v>
      </c>
      <c r="AF137" s="5">
        <f t="shared" si="245"/>
        <v>0</v>
      </c>
      <c r="AG137" s="5">
        <f t="shared" si="246"/>
        <v>0</v>
      </c>
      <c r="AH137" s="5">
        <f t="shared" si="247"/>
        <v>2.449641550552262E-3</v>
      </c>
      <c r="AI137" s="5">
        <f t="shared" si="248"/>
        <v>0</v>
      </c>
      <c r="AJ137" s="5">
        <f t="shared" si="249"/>
        <v>0</v>
      </c>
      <c r="AK137" s="5">
        <f t="shared" si="250"/>
        <v>0</v>
      </c>
      <c r="AL137" s="5">
        <f t="shared" si="251"/>
        <v>0</v>
      </c>
      <c r="AM137" s="5">
        <f t="shared" si="252"/>
        <v>0</v>
      </c>
      <c r="AN137" s="5">
        <f t="shared" si="253"/>
        <v>0</v>
      </c>
      <c r="AO137" s="5">
        <f t="shared" si="254"/>
        <v>0</v>
      </c>
      <c r="AP137" s="5">
        <f t="shared" si="255"/>
        <v>0</v>
      </c>
      <c r="AQ137" s="5">
        <f t="shared" si="256"/>
        <v>0</v>
      </c>
      <c r="AR137" s="5">
        <f t="shared" si="257"/>
        <v>2.7801798504401232E-4</v>
      </c>
      <c r="AS137" s="5">
        <f t="shared" si="258"/>
        <v>0</v>
      </c>
      <c r="AT137" s="5">
        <f t="shared" si="259"/>
        <v>0</v>
      </c>
      <c r="AU137" s="5">
        <f t="shared" si="260"/>
        <v>0</v>
      </c>
      <c r="AV137" s="5">
        <f t="shared" si="261"/>
        <v>0</v>
      </c>
      <c r="AW137" s="5">
        <f t="shared" si="262"/>
        <v>0</v>
      </c>
      <c r="AX137" s="5">
        <f t="shared" si="263"/>
        <v>0</v>
      </c>
      <c r="AY137" s="5">
        <f t="shared" si="264"/>
        <v>0</v>
      </c>
      <c r="AZ137" s="5">
        <f t="shared" si="265"/>
        <v>0</v>
      </c>
      <c r="BA137" s="5">
        <f t="shared" si="266"/>
        <v>0</v>
      </c>
      <c r="BB137" s="5">
        <f t="shared" si="267"/>
        <v>0</v>
      </c>
      <c r="BC137" s="5">
        <f t="shared" si="268"/>
        <v>0</v>
      </c>
      <c r="BD137" s="5">
        <f t="shared" si="269"/>
        <v>2.6294323207718194E-5</v>
      </c>
      <c r="BE137" s="5">
        <f t="shared" si="270"/>
        <v>0</v>
      </c>
      <c r="BF137" s="5">
        <f t="shared" si="271"/>
        <v>0</v>
      </c>
      <c r="BG137" s="5">
        <f t="shared" si="272"/>
        <v>0</v>
      </c>
      <c r="BH137" s="5">
        <f t="shared" si="273"/>
        <v>0</v>
      </c>
      <c r="BI137" s="5">
        <f t="shared" si="274"/>
        <v>0</v>
      </c>
      <c r="BJ137" s="8">
        <f t="shared" si="275"/>
        <v>0</v>
      </c>
      <c r="BK137" s="8">
        <f t="shared" si="276"/>
        <v>0.56695991938592971</v>
      </c>
      <c r="BL137" s="8">
        <f t="shared" si="277"/>
        <v>0.41577057753837765</v>
      </c>
      <c r="BM137" s="8">
        <f t="shared" si="278"/>
        <v>2.0021164036568954E-2</v>
      </c>
      <c r="BN137" s="8">
        <f t="shared" si="279"/>
        <v>0.9799765430655033</v>
      </c>
    </row>
    <row r="138" spans="1:66" x14ac:dyDescent="0.25">
      <c r="A138" t="s">
        <v>32</v>
      </c>
      <c r="B138" t="s">
        <v>210</v>
      </c>
      <c r="C138" t="s">
        <v>209</v>
      </c>
      <c r="D138" s="11">
        <v>44385</v>
      </c>
      <c r="E138">
        <f>VLOOKUP(A138,home!$A$2:$E$405,3,FALSE)</f>
        <v>1.3333333333333299</v>
      </c>
      <c r="F138">
        <f>VLOOKUP(B138,home!$B$2:$E$405,3,FALSE)</f>
        <v>0.75</v>
      </c>
      <c r="G138">
        <f>VLOOKUP(C138,away!$B$2:$E$405,4,FALSE)</f>
        <v>0.75</v>
      </c>
      <c r="H138">
        <f>VLOOKUP(A138,away!$A$2:$E$405,3,FALSE)</f>
        <v>1.55555555555556</v>
      </c>
      <c r="I138">
        <f>VLOOKUP(C138,away!$B$2:$E$405,3,FALSE)</f>
        <v>0</v>
      </c>
      <c r="J138">
        <f>VLOOKUP(B138,home!$B$2:$E$405,4,FALSE)</f>
        <v>0</v>
      </c>
      <c r="K138" s="3">
        <f t="shared" si="224"/>
        <v>0.74999999999999811</v>
      </c>
      <c r="L138" s="3">
        <f t="shared" si="225"/>
        <v>0</v>
      </c>
      <c r="M138" s="5">
        <f t="shared" si="226"/>
        <v>0.47236655274101558</v>
      </c>
      <c r="N138" s="5">
        <f t="shared" si="227"/>
        <v>0.35427491455576077</v>
      </c>
      <c r="O138" s="5">
        <f t="shared" si="228"/>
        <v>0</v>
      </c>
      <c r="P138" s="5">
        <f t="shared" si="229"/>
        <v>0</v>
      </c>
      <c r="Q138" s="5">
        <f t="shared" si="230"/>
        <v>0.13285309295840994</v>
      </c>
      <c r="R138" s="5">
        <f t="shared" si="231"/>
        <v>0</v>
      </c>
      <c r="S138" s="5">
        <f t="shared" si="232"/>
        <v>0</v>
      </c>
      <c r="T138" s="5">
        <f t="shared" si="233"/>
        <v>0</v>
      </c>
      <c r="U138" s="5">
        <f t="shared" si="234"/>
        <v>0</v>
      </c>
      <c r="V138" s="5">
        <f t="shared" si="235"/>
        <v>0</v>
      </c>
      <c r="W138" s="5">
        <f t="shared" si="236"/>
        <v>3.3213273239602402E-2</v>
      </c>
      <c r="X138" s="5">
        <f t="shared" si="237"/>
        <v>0</v>
      </c>
      <c r="Y138" s="5">
        <f t="shared" si="238"/>
        <v>0</v>
      </c>
      <c r="Z138" s="5">
        <f t="shared" si="239"/>
        <v>0</v>
      </c>
      <c r="AA138" s="5">
        <f t="shared" si="240"/>
        <v>0</v>
      </c>
      <c r="AB138" s="5">
        <f t="shared" si="241"/>
        <v>0</v>
      </c>
      <c r="AC138" s="5">
        <f t="shared" si="242"/>
        <v>0</v>
      </c>
      <c r="AD138" s="5">
        <f t="shared" si="243"/>
        <v>6.2274887324254343E-3</v>
      </c>
      <c r="AE138" s="5">
        <f t="shared" si="244"/>
        <v>0</v>
      </c>
      <c r="AF138" s="5">
        <f t="shared" si="245"/>
        <v>0</v>
      </c>
      <c r="AG138" s="5">
        <f t="shared" si="246"/>
        <v>0</v>
      </c>
      <c r="AH138" s="5">
        <f t="shared" si="247"/>
        <v>0</v>
      </c>
      <c r="AI138" s="5">
        <f t="shared" si="248"/>
        <v>0</v>
      </c>
      <c r="AJ138" s="5">
        <f t="shared" si="249"/>
        <v>0</v>
      </c>
      <c r="AK138" s="5">
        <f t="shared" si="250"/>
        <v>0</v>
      </c>
      <c r="AL138" s="5">
        <f t="shared" si="251"/>
        <v>0</v>
      </c>
      <c r="AM138" s="5">
        <f t="shared" si="252"/>
        <v>9.3412330986381302E-4</v>
      </c>
      <c r="AN138" s="5">
        <f t="shared" si="253"/>
        <v>0</v>
      </c>
      <c r="AO138" s="5">
        <f t="shared" si="254"/>
        <v>0</v>
      </c>
      <c r="AP138" s="5">
        <f t="shared" si="255"/>
        <v>0</v>
      </c>
      <c r="AQ138" s="5">
        <f t="shared" si="256"/>
        <v>0</v>
      </c>
      <c r="AR138" s="5">
        <f t="shared" si="257"/>
        <v>0</v>
      </c>
      <c r="AS138" s="5">
        <f t="shared" si="258"/>
        <v>0</v>
      </c>
      <c r="AT138" s="5">
        <f t="shared" si="259"/>
        <v>0</v>
      </c>
      <c r="AU138" s="5">
        <f t="shared" si="260"/>
        <v>0</v>
      </c>
      <c r="AV138" s="5">
        <f t="shared" si="261"/>
        <v>0</v>
      </c>
      <c r="AW138" s="5">
        <f t="shared" si="262"/>
        <v>0</v>
      </c>
      <c r="AX138" s="5">
        <f t="shared" si="263"/>
        <v>1.1676541373297629E-4</v>
      </c>
      <c r="AY138" s="5">
        <f t="shared" si="264"/>
        <v>0</v>
      </c>
      <c r="AZ138" s="5">
        <f t="shared" si="265"/>
        <v>0</v>
      </c>
      <c r="BA138" s="5">
        <f t="shared" si="266"/>
        <v>0</v>
      </c>
      <c r="BB138" s="5">
        <f t="shared" si="267"/>
        <v>0</v>
      </c>
      <c r="BC138" s="5">
        <f t="shared" si="268"/>
        <v>0</v>
      </c>
      <c r="BD138" s="5">
        <f t="shared" si="269"/>
        <v>0</v>
      </c>
      <c r="BE138" s="5">
        <f t="shared" si="270"/>
        <v>0</v>
      </c>
      <c r="BF138" s="5">
        <f t="shared" si="271"/>
        <v>0</v>
      </c>
      <c r="BG138" s="5">
        <f t="shared" si="272"/>
        <v>0</v>
      </c>
      <c r="BH138" s="5">
        <f t="shared" si="273"/>
        <v>0</v>
      </c>
      <c r="BI138" s="5">
        <f t="shared" si="274"/>
        <v>0</v>
      </c>
      <c r="BJ138" s="8">
        <f t="shared" si="275"/>
        <v>0.52761965820979539</v>
      </c>
      <c r="BK138" s="8">
        <f t="shared" si="276"/>
        <v>0.47236655274101558</v>
      </c>
      <c r="BL138" s="8">
        <f t="shared" si="277"/>
        <v>0</v>
      </c>
      <c r="BM138" s="8">
        <f t="shared" si="278"/>
        <v>4.0491650695624624E-2</v>
      </c>
      <c r="BN138" s="8">
        <f t="shared" si="279"/>
        <v>0.95949456025518631</v>
      </c>
    </row>
    <row r="139" spans="1:66" x14ac:dyDescent="0.25">
      <c r="A139" t="s">
        <v>32</v>
      </c>
      <c r="B139" t="s">
        <v>207</v>
      </c>
      <c r="C139" t="s">
        <v>198</v>
      </c>
      <c r="D139" s="11">
        <v>44385</v>
      </c>
      <c r="E139">
        <f>VLOOKUP(A139,home!$A$2:$E$405,3,FALSE)</f>
        <v>1.3333333333333299</v>
      </c>
      <c r="F139">
        <f>VLOOKUP(B139,home!$B$2:$E$405,3,FALSE)</f>
        <v>0.38</v>
      </c>
      <c r="G139">
        <f>VLOOKUP(C139,away!$B$2:$E$405,4,FALSE)</f>
        <v>0</v>
      </c>
      <c r="H139">
        <f>VLOOKUP(A139,away!$A$2:$E$405,3,FALSE)</f>
        <v>1.55555555555556</v>
      </c>
      <c r="I139">
        <f>VLOOKUP(C139,away!$B$2:$E$405,3,FALSE)</f>
        <v>1.1299999999999999</v>
      </c>
      <c r="J139">
        <f>VLOOKUP(B139,home!$B$2:$E$405,4,FALSE)</f>
        <v>0.96</v>
      </c>
      <c r="K139" s="3">
        <f t="shared" si="224"/>
        <v>0</v>
      </c>
      <c r="L139" s="3">
        <f t="shared" si="225"/>
        <v>1.6874666666666713</v>
      </c>
      <c r="M139" s="5">
        <f t="shared" si="226"/>
        <v>0.18498756605673558</v>
      </c>
      <c r="N139" s="5">
        <f t="shared" si="227"/>
        <v>0</v>
      </c>
      <c r="O139" s="5">
        <f t="shared" si="228"/>
        <v>0.31216035146854026</v>
      </c>
      <c r="P139" s="5">
        <f t="shared" si="229"/>
        <v>0</v>
      </c>
      <c r="Q139" s="5">
        <f t="shared" si="230"/>
        <v>0</v>
      </c>
      <c r="R139" s="5">
        <f t="shared" si="231"/>
        <v>0.26338009387905714</v>
      </c>
      <c r="S139" s="5">
        <f t="shared" si="232"/>
        <v>0</v>
      </c>
      <c r="T139" s="5">
        <f t="shared" si="233"/>
        <v>0</v>
      </c>
      <c r="U139" s="5">
        <f t="shared" si="234"/>
        <v>0</v>
      </c>
      <c r="V139" s="5">
        <f t="shared" si="235"/>
        <v>0</v>
      </c>
      <c r="W139" s="5">
        <f t="shared" si="236"/>
        <v>0</v>
      </c>
      <c r="X139" s="5">
        <f t="shared" si="237"/>
        <v>0</v>
      </c>
      <c r="Y139" s="5">
        <f t="shared" si="238"/>
        <v>0</v>
      </c>
      <c r="Z139" s="5">
        <f t="shared" si="239"/>
        <v>0.14814837636148251</v>
      </c>
      <c r="AA139" s="5">
        <f t="shared" si="240"/>
        <v>0</v>
      </c>
      <c r="AB139" s="5">
        <f t="shared" si="241"/>
        <v>0</v>
      </c>
      <c r="AC139" s="5">
        <f t="shared" si="242"/>
        <v>0</v>
      </c>
      <c r="AD139" s="5">
        <f t="shared" si="243"/>
        <v>0</v>
      </c>
      <c r="AE139" s="5">
        <f t="shared" si="244"/>
        <v>0</v>
      </c>
      <c r="AF139" s="5">
        <f t="shared" si="245"/>
        <v>0</v>
      </c>
      <c r="AG139" s="5">
        <f t="shared" si="246"/>
        <v>0</v>
      </c>
      <c r="AH139" s="5">
        <f t="shared" si="247"/>
        <v>6.2498861707697605E-2</v>
      </c>
      <c r="AI139" s="5">
        <f t="shared" si="248"/>
        <v>0</v>
      </c>
      <c r="AJ139" s="5">
        <f t="shared" si="249"/>
        <v>0</v>
      </c>
      <c r="AK139" s="5">
        <f t="shared" si="250"/>
        <v>0</v>
      </c>
      <c r="AL139" s="5">
        <f t="shared" si="251"/>
        <v>0</v>
      </c>
      <c r="AM139" s="5">
        <f t="shared" si="252"/>
        <v>0</v>
      </c>
      <c r="AN139" s="5">
        <f t="shared" si="253"/>
        <v>0</v>
      </c>
      <c r="AO139" s="5">
        <f t="shared" si="254"/>
        <v>0</v>
      </c>
      <c r="AP139" s="5">
        <f t="shared" si="255"/>
        <v>0</v>
      </c>
      <c r="AQ139" s="5">
        <f t="shared" si="256"/>
        <v>0</v>
      </c>
      <c r="AR139" s="5">
        <f t="shared" si="257"/>
        <v>2.1092949167269944E-2</v>
      </c>
      <c r="AS139" s="5">
        <f t="shared" si="258"/>
        <v>0</v>
      </c>
      <c r="AT139" s="5">
        <f t="shared" si="259"/>
        <v>0</v>
      </c>
      <c r="AU139" s="5">
        <f t="shared" si="260"/>
        <v>0</v>
      </c>
      <c r="AV139" s="5">
        <f t="shared" si="261"/>
        <v>0</v>
      </c>
      <c r="AW139" s="5">
        <f t="shared" si="262"/>
        <v>0</v>
      </c>
      <c r="AX139" s="5">
        <f t="shared" si="263"/>
        <v>0</v>
      </c>
      <c r="AY139" s="5">
        <f t="shared" si="264"/>
        <v>0</v>
      </c>
      <c r="AZ139" s="5">
        <f t="shared" si="265"/>
        <v>0</v>
      </c>
      <c r="BA139" s="5">
        <f t="shared" si="266"/>
        <v>0</v>
      </c>
      <c r="BB139" s="5">
        <f t="shared" si="267"/>
        <v>0</v>
      </c>
      <c r="BC139" s="5">
        <f t="shared" si="268"/>
        <v>0</v>
      </c>
      <c r="BD139" s="5">
        <f t="shared" si="269"/>
        <v>5.9322747702437546E-3</v>
      </c>
      <c r="BE139" s="5">
        <f t="shared" si="270"/>
        <v>0</v>
      </c>
      <c r="BF139" s="5">
        <f t="shared" si="271"/>
        <v>0</v>
      </c>
      <c r="BG139" s="5">
        <f t="shared" si="272"/>
        <v>0</v>
      </c>
      <c r="BH139" s="5">
        <f t="shared" si="273"/>
        <v>0</v>
      </c>
      <c r="BI139" s="5">
        <f t="shared" si="274"/>
        <v>0</v>
      </c>
      <c r="BJ139" s="8">
        <f t="shared" si="275"/>
        <v>0</v>
      </c>
      <c r="BK139" s="8">
        <f t="shared" si="276"/>
        <v>0.18498756605673558</v>
      </c>
      <c r="BL139" s="8">
        <f t="shared" si="277"/>
        <v>0.6650645309928086</v>
      </c>
      <c r="BM139" s="8">
        <f t="shared" si="278"/>
        <v>0.23767246200669381</v>
      </c>
      <c r="BN139" s="8">
        <f t="shared" si="279"/>
        <v>0.76052801140433302</v>
      </c>
    </row>
    <row r="140" spans="1:66" x14ac:dyDescent="0.25">
      <c r="A140" t="s">
        <v>298</v>
      </c>
      <c r="B140" t="s">
        <v>203</v>
      </c>
      <c r="C140" t="s">
        <v>331</v>
      </c>
      <c r="D140" s="11">
        <v>44385</v>
      </c>
      <c r="E140">
        <f>VLOOKUP(A140,home!$A$2:$E$405,3,FALSE)</f>
        <v>1.6666666666666701</v>
      </c>
      <c r="F140">
        <f>VLOOKUP(B140,home!$B$2:$E$405,3,FALSE)</f>
        <v>1.2</v>
      </c>
      <c r="G140">
        <f>VLOOKUP(C140,away!$B$2:$E$405,4,FALSE)</f>
        <v>2.4</v>
      </c>
      <c r="H140">
        <f>VLOOKUP(A140,away!$A$2:$E$405,3,FALSE)</f>
        <v>1.3333333333333299</v>
      </c>
      <c r="I140">
        <f>VLOOKUP(C140,away!$B$2:$E$405,3,FALSE)</f>
        <v>0.9</v>
      </c>
      <c r="J140">
        <f>VLOOKUP(B140,home!$B$2:$E$405,4,FALSE)</f>
        <v>0.75</v>
      </c>
      <c r="K140" s="3">
        <f t="shared" si="224"/>
        <v>4.8000000000000096</v>
      </c>
      <c r="L140" s="3">
        <f t="shared" si="225"/>
        <v>0.8999999999999978</v>
      </c>
      <c r="M140" s="5">
        <f t="shared" si="226"/>
        <v>3.3459654574712482E-3</v>
      </c>
      <c r="N140" s="5">
        <f t="shared" si="227"/>
        <v>1.6060634195862022E-2</v>
      </c>
      <c r="O140" s="5">
        <f t="shared" si="228"/>
        <v>3.0113689117241159E-3</v>
      </c>
      <c r="P140" s="5">
        <f t="shared" si="229"/>
        <v>1.4454570776275783E-2</v>
      </c>
      <c r="Q140" s="5">
        <f t="shared" si="230"/>
        <v>3.8545522070068935E-2</v>
      </c>
      <c r="R140" s="5">
        <f t="shared" si="231"/>
        <v>1.3551160102758489E-3</v>
      </c>
      <c r="S140" s="5">
        <f t="shared" si="232"/>
        <v>1.561093643837784E-2</v>
      </c>
      <c r="T140" s="5">
        <f t="shared" si="233"/>
        <v>3.469096986306195E-2</v>
      </c>
      <c r="U140" s="5">
        <f t="shared" si="234"/>
        <v>6.5045568493240866E-3</v>
      </c>
      <c r="V140" s="5">
        <f t="shared" si="235"/>
        <v>7.4932494904213611E-3</v>
      </c>
      <c r="W140" s="5">
        <f t="shared" si="236"/>
        <v>6.1672835312110423E-2</v>
      </c>
      <c r="X140" s="5">
        <f t="shared" si="237"/>
        <v>5.5505551780899234E-2</v>
      </c>
      <c r="Y140" s="5">
        <f t="shared" si="238"/>
        <v>2.4977498301404596E-2</v>
      </c>
      <c r="Z140" s="5">
        <f t="shared" si="239"/>
        <v>4.0653480308275368E-4</v>
      </c>
      <c r="AA140" s="5">
        <f t="shared" si="240"/>
        <v>1.9513670547972213E-3</v>
      </c>
      <c r="AB140" s="5">
        <f t="shared" si="241"/>
        <v>4.683280931513341E-3</v>
      </c>
      <c r="AC140" s="5">
        <f t="shared" si="242"/>
        <v>2.0231773624137662E-3</v>
      </c>
      <c r="AD140" s="5">
        <f t="shared" si="243"/>
        <v>7.4007402374532655E-2</v>
      </c>
      <c r="AE140" s="5">
        <f t="shared" si="244"/>
        <v>6.660666213707922E-2</v>
      </c>
      <c r="AF140" s="5">
        <f t="shared" si="245"/>
        <v>2.9972997961685576E-2</v>
      </c>
      <c r="AG140" s="5">
        <f t="shared" si="246"/>
        <v>8.9918993885056506E-3</v>
      </c>
      <c r="AH140" s="5">
        <f t="shared" si="247"/>
        <v>9.1470330693619329E-5</v>
      </c>
      <c r="AI140" s="5">
        <f t="shared" si="248"/>
        <v>4.3905758732937363E-4</v>
      </c>
      <c r="AJ140" s="5">
        <f t="shared" si="249"/>
        <v>1.0537382095904988E-3</v>
      </c>
      <c r="AK140" s="5">
        <f t="shared" si="250"/>
        <v>1.6859811353448018E-3</v>
      </c>
      <c r="AL140" s="5">
        <f t="shared" si="251"/>
        <v>3.4960504822509868E-4</v>
      </c>
      <c r="AM140" s="5">
        <f t="shared" si="252"/>
        <v>7.1047106279551478E-2</v>
      </c>
      <c r="AN140" s="5">
        <f t="shared" si="253"/>
        <v>6.3942395651596165E-2</v>
      </c>
      <c r="AO140" s="5">
        <f t="shared" si="254"/>
        <v>2.8774078043218205E-2</v>
      </c>
      <c r="AP140" s="5">
        <f t="shared" si="255"/>
        <v>8.632223412965441E-3</v>
      </c>
      <c r="AQ140" s="5">
        <f t="shared" si="256"/>
        <v>1.942250267917219E-3</v>
      </c>
      <c r="AR140" s="5">
        <f t="shared" si="257"/>
        <v>1.6464659524851446E-5</v>
      </c>
      <c r="AS140" s="5">
        <f t="shared" si="258"/>
        <v>7.9030365719287083E-5</v>
      </c>
      <c r="AT140" s="5">
        <f t="shared" si="259"/>
        <v>1.8967287772628941E-4</v>
      </c>
      <c r="AU140" s="5">
        <f t="shared" si="260"/>
        <v>3.0347660436206366E-4</v>
      </c>
      <c r="AV140" s="5">
        <f t="shared" si="261"/>
        <v>3.6417192523447713E-4</v>
      </c>
      <c r="AW140" s="5">
        <f t="shared" si="262"/>
        <v>4.1952605787011822E-5</v>
      </c>
      <c r="AX140" s="5">
        <f t="shared" si="263"/>
        <v>5.6837685023641303E-2</v>
      </c>
      <c r="AY140" s="5">
        <f t="shared" si="264"/>
        <v>5.1153916521277043E-2</v>
      </c>
      <c r="AZ140" s="5">
        <f t="shared" si="265"/>
        <v>2.3019262434574615E-2</v>
      </c>
      <c r="BA140" s="5">
        <f t="shared" si="266"/>
        <v>6.9057787303723681E-3</v>
      </c>
      <c r="BB140" s="5">
        <f t="shared" si="267"/>
        <v>1.5538002143337787E-3</v>
      </c>
      <c r="BC140" s="5">
        <f t="shared" si="268"/>
        <v>2.7968403858007955E-4</v>
      </c>
      <c r="BD140" s="5">
        <f t="shared" si="269"/>
        <v>2.4696989287277099E-6</v>
      </c>
      <c r="BE140" s="5">
        <f t="shared" si="270"/>
        <v>1.185455485789303E-5</v>
      </c>
      <c r="BF140" s="5">
        <f t="shared" si="271"/>
        <v>2.8450931658943332E-5</v>
      </c>
      <c r="BG140" s="5">
        <f t="shared" si="272"/>
        <v>4.5521490654309425E-5</v>
      </c>
      <c r="BH140" s="5">
        <f t="shared" si="273"/>
        <v>5.4625788785171416E-5</v>
      </c>
      <c r="BI140" s="5">
        <f t="shared" si="274"/>
        <v>5.2440757233764658E-5</v>
      </c>
      <c r="BJ140" s="8">
        <f t="shared" si="275"/>
        <v>0.72512015400323782</v>
      </c>
      <c r="BK140" s="8">
        <f t="shared" si="276"/>
        <v>9.4431421094462148E-2</v>
      </c>
      <c r="BL140" s="8">
        <f t="shared" si="277"/>
        <v>2.1924116675278684E-2</v>
      </c>
      <c r="BM140" s="8">
        <f t="shared" si="278"/>
        <v>0.71399708523889327</v>
      </c>
      <c r="BN140" s="8">
        <f t="shared" si="279"/>
        <v>7.6773177421677954E-2</v>
      </c>
    </row>
    <row r="141" spans="1:66" x14ac:dyDescent="0.25">
      <c r="A141" t="s">
        <v>298</v>
      </c>
      <c r="B141" t="s">
        <v>330</v>
      </c>
      <c r="C141" t="s">
        <v>299</v>
      </c>
      <c r="D141" s="11">
        <v>44385</v>
      </c>
      <c r="E141">
        <f>VLOOKUP(A141,home!$A$2:$E$405,3,FALSE)</f>
        <v>1.6666666666666701</v>
      </c>
      <c r="F141">
        <f>VLOOKUP(B141,home!$B$2:$E$405,3,FALSE)</f>
        <v>0.9</v>
      </c>
      <c r="G141">
        <f>VLOOKUP(C141,away!$B$2:$E$405,4,FALSE)</f>
        <v>1.2</v>
      </c>
      <c r="H141">
        <f>VLOOKUP(A141,away!$A$2:$E$405,3,FALSE)</f>
        <v>1.3333333333333299</v>
      </c>
      <c r="I141">
        <f>VLOOKUP(C141,away!$B$2:$E$405,3,FALSE)</f>
        <v>1.5</v>
      </c>
      <c r="J141">
        <f>VLOOKUP(B141,home!$B$2:$E$405,4,FALSE)</f>
        <v>1.88</v>
      </c>
      <c r="K141" s="3">
        <f t="shared" si="224"/>
        <v>1.8000000000000036</v>
      </c>
      <c r="L141" s="3">
        <f t="shared" si="225"/>
        <v>3.75999999999999</v>
      </c>
      <c r="M141" s="5">
        <f t="shared" si="226"/>
        <v>3.8487763976105659E-3</v>
      </c>
      <c r="N141" s="5">
        <f t="shared" si="227"/>
        <v>6.9277975156990324E-3</v>
      </c>
      <c r="O141" s="5">
        <f t="shared" si="228"/>
        <v>1.447139925501569E-2</v>
      </c>
      <c r="P141" s="5">
        <f t="shared" si="229"/>
        <v>2.6048518659028293E-2</v>
      </c>
      <c r="Q141" s="5">
        <f t="shared" si="230"/>
        <v>6.2350177641291417E-3</v>
      </c>
      <c r="R141" s="5">
        <f t="shared" si="231"/>
        <v>2.7206230599429424E-2</v>
      </c>
      <c r="S141" s="5">
        <f t="shared" si="232"/>
        <v>4.4074093571075848E-2</v>
      </c>
      <c r="T141" s="5">
        <f t="shared" si="233"/>
        <v>2.3443666793125512E-2</v>
      </c>
      <c r="U141" s="5">
        <f t="shared" si="234"/>
        <v>4.8971215078973063E-2</v>
      </c>
      <c r="V141" s="5">
        <f t="shared" si="235"/>
        <v>3.3143718365449014E-2</v>
      </c>
      <c r="W141" s="5">
        <f t="shared" si="236"/>
        <v>3.7410106584774921E-3</v>
      </c>
      <c r="X141" s="5">
        <f t="shared" si="237"/>
        <v>1.4066200075875333E-2</v>
      </c>
      <c r="Y141" s="5">
        <f t="shared" si="238"/>
        <v>2.6444456142645557E-2</v>
      </c>
      <c r="Z141" s="5">
        <f t="shared" si="239"/>
        <v>3.4098475684618129E-2</v>
      </c>
      <c r="AA141" s="5">
        <f t="shared" si="240"/>
        <v>6.137725623231275E-2</v>
      </c>
      <c r="AB141" s="5">
        <f t="shared" si="241"/>
        <v>5.5239530609081593E-2</v>
      </c>
      <c r="AC141" s="5">
        <f t="shared" si="242"/>
        <v>1.4019792868584931E-2</v>
      </c>
      <c r="AD141" s="5">
        <f t="shared" si="243"/>
        <v>1.6834547963148756E-3</v>
      </c>
      <c r="AE141" s="5">
        <f t="shared" si="244"/>
        <v>6.3297900341439161E-3</v>
      </c>
      <c r="AF141" s="5">
        <f t="shared" si="245"/>
        <v>1.1900005264190531E-2</v>
      </c>
      <c r="AG141" s="5">
        <f t="shared" si="246"/>
        <v>1.4914673264452095E-2</v>
      </c>
      <c r="AH141" s="5">
        <f t="shared" si="247"/>
        <v>3.2052567143540954E-2</v>
      </c>
      <c r="AI141" s="5">
        <f t="shared" si="248"/>
        <v>5.7694620858373832E-2</v>
      </c>
      <c r="AJ141" s="5">
        <f t="shared" si="249"/>
        <v>5.1925158772536555E-2</v>
      </c>
      <c r="AK141" s="5">
        <f t="shared" si="250"/>
        <v>3.1155095263521993E-2</v>
      </c>
      <c r="AL141" s="5">
        <f t="shared" si="251"/>
        <v>3.7954383253833088E-3</v>
      </c>
      <c r="AM141" s="5">
        <f t="shared" si="252"/>
        <v>6.0604372667335637E-4</v>
      </c>
      <c r="AN141" s="5">
        <f t="shared" si="253"/>
        <v>2.2787244122918137E-3</v>
      </c>
      <c r="AO141" s="5">
        <f t="shared" si="254"/>
        <v>4.2840018951085983E-3</v>
      </c>
      <c r="AP141" s="5">
        <f t="shared" si="255"/>
        <v>5.3692823752027634E-3</v>
      </c>
      <c r="AQ141" s="5">
        <f t="shared" si="256"/>
        <v>5.0471254326905843E-3</v>
      </c>
      <c r="AR141" s="5">
        <f t="shared" si="257"/>
        <v>2.4103530491942731E-2</v>
      </c>
      <c r="AS141" s="5">
        <f t="shared" si="258"/>
        <v>4.3386354885496997E-2</v>
      </c>
      <c r="AT141" s="5">
        <f t="shared" si="259"/>
        <v>3.9047719396947379E-2</v>
      </c>
      <c r="AU141" s="5">
        <f t="shared" si="260"/>
        <v>2.3428631638168471E-2</v>
      </c>
      <c r="AV141" s="5">
        <f t="shared" si="261"/>
        <v>1.0542884237175839E-2</v>
      </c>
      <c r="AW141" s="5">
        <f t="shared" si="262"/>
        <v>7.1354240517206122E-4</v>
      </c>
      <c r="AX141" s="5">
        <f t="shared" si="263"/>
        <v>1.8181311800200713E-4</v>
      </c>
      <c r="AY141" s="5">
        <f t="shared" si="264"/>
        <v>6.8361732368754505E-4</v>
      </c>
      <c r="AZ141" s="5">
        <f t="shared" si="265"/>
        <v>1.2852005685325813E-3</v>
      </c>
      <c r="BA141" s="5">
        <f t="shared" si="266"/>
        <v>1.6107847125608314E-3</v>
      </c>
      <c r="BB141" s="5">
        <f t="shared" si="267"/>
        <v>1.5141376298071774E-3</v>
      </c>
      <c r="BC141" s="5">
        <f t="shared" si="268"/>
        <v>1.1386314976149941E-3</v>
      </c>
      <c r="BD141" s="5">
        <f t="shared" si="269"/>
        <v>1.5104879108284074E-2</v>
      </c>
      <c r="BE141" s="5">
        <f t="shared" si="270"/>
        <v>2.7188782394911386E-2</v>
      </c>
      <c r="BF141" s="5">
        <f t="shared" si="271"/>
        <v>2.4469904155420299E-2</v>
      </c>
      <c r="BG141" s="5">
        <f t="shared" si="272"/>
        <v>1.4681942493252206E-2</v>
      </c>
      <c r="BH141" s="5">
        <f t="shared" si="273"/>
        <v>6.6068741219635092E-3</v>
      </c>
      <c r="BI141" s="5">
        <f t="shared" si="274"/>
        <v>2.3784746839068675E-3</v>
      </c>
      <c r="BJ141" s="8">
        <f t="shared" si="275"/>
        <v>0.13968543500122571</v>
      </c>
      <c r="BK141" s="8">
        <f t="shared" si="276"/>
        <v>0.12561395551081952</v>
      </c>
      <c r="BL141" s="8">
        <f t="shared" si="277"/>
        <v>0.61103305142025555</v>
      </c>
      <c r="BM141" s="8">
        <f t="shared" si="278"/>
        <v>0.82572310250749126</v>
      </c>
      <c r="BN141" s="8">
        <f t="shared" si="279"/>
        <v>8.4737740190912153E-2</v>
      </c>
    </row>
    <row r="142" spans="1:66" x14ac:dyDescent="0.25">
      <c r="A142" t="s">
        <v>298</v>
      </c>
      <c r="B142" t="s">
        <v>338</v>
      </c>
      <c r="C142" t="s">
        <v>363</v>
      </c>
      <c r="D142" s="11">
        <v>44385</v>
      </c>
      <c r="E142">
        <f>VLOOKUP(A142,home!$A$2:$E$405,3,FALSE)</f>
        <v>1.6666666666666701</v>
      </c>
      <c r="F142">
        <f>VLOOKUP(B142,home!$B$2:$E$405,3,FALSE)</f>
        <v>1</v>
      </c>
      <c r="G142">
        <f>VLOOKUP(C142,away!$B$2:$E$405,4,FALSE)</f>
        <v>1.2</v>
      </c>
      <c r="H142">
        <f>VLOOKUP(A142,away!$A$2:$E$405,3,FALSE)</f>
        <v>1.3333333333333299</v>
      </c>
      <c r="I142">
        <f>VLOOKUP(C142,away!$B$2:$E$405,3,FALSE)</f>
        <v>0.2</v>
      </c>
      <c r="J142">
        <f>VLOOKUP(B142,home!$B$2:$E$405,4,FALSE)</f>
        <v>0.5</v>
      </c>
      <c r="K142" s="3">
        <f t="shared" ref="K142:K171" si="280">E142*F142*G142</f>
        <v>2.000000000000004</v>
      </c>
      <c r="L142" s="3">
        <f t="shared" ref="L142:L171" si="281">H142*I142*J142</f>
        <v>0.133333333333333</v>
      </c>
      <c r="M142" s="5">
        <f t="shared" ref="M142:M171" si="282">_xlfn.POISSON.DIST(0,K142,FALSE) * _xlfn.POISSON.DIST(0,L142,FALSE)</f>
        <v>0.11844182901380325</v>
      </c>
      <c r="N142" s="5">
        <f t="shared" ref="N142:N171" si="283">_xlfn.POISSON.DIST(1,K142,FALSE) * _xlfn.POISSON.DIST(0,L142,FALSE)</f>
        <v>0.23688365802760694</v>
      </c>
      <c r="O142" s="5">
        <f t="shared" ref="O142:O171" si="284">_xlfn.POISSON.DIST(0,K142,FALSE) * _xlfn.POISSON.DIST(1,L142,FALSE)</f>
        <v>1.5792243868507062E-2</v>
      </c>
      <c r="P142" s="5">
        <f t="shared" ref="P142:P171" si="285">_xlfn.POISSON.DIST(1,K142,FALSE) * _xlfn.POISSON.DIST(1,L142,FALSE)</f>
        <v>3.158448773701418E-2</v>
      </c>
      <c r="Q142" s="5">
        <f t="shared" ref="Q142:Q171" si="286">_xlfn.POISSON.DIST(2,K142,FALSE) * _xlfn.POISSON.DIST(0,L142,FALSE)</f>
        <v>0.23688365802760752</v>
      </c>
      <c r="R142" s="5">
        <f t="shared" ref="R142:R171" si="287">_xlfn.POISSON.DIST(0,K142,FALSE) * _xlfn.POISSON.DIST(2,L142,FALSE)</f>
        <v>1.0528162579004679E-3</v>
      </c>
      <c r="S142" s="5">
        <f t="shared" ref="S142:S171" si="288">_xlfn.POISSON.DIST(2,K142,FALSE) * _xlfn.POISSON.DIST(2,L142,FALSE)</f>
        <v>2.105632515800945E-3</v>
      </c>
      <c r="T142" s="5">
        <f t="shared" ref="T142:T171" si="289">_xlfn.POISSON.DIST(2,K142,FALSE) * _xlfn.POISSON.DIST(1,L142,FALSE)</f>
        <v>3.1584487737014257E-2</v>
      </c>
      <c r="U142" s="5">
        <f t="shared" ref="U142:U171" si="290">_xlfn.POISSON.DIST(1,K142,FALSE) * _xlfn.POISSON.DIST(2,L142,FALSE)</f>
        <v>2.1056325158009398E-3</v>
      </c>
      <c r="V142" s="5">
        <f t="shared" ref="V142:V171" si="291">_xlfn.POISSON.DIST(3,K142,FALSE) * _xlfn.POISSON.DIST(3,L142,FALSE)</f>
        <v>6.238911157928718E-5</v>
      </c>
      <c r="W142" s="5">
        <f t="shared" ref="W142:W171" si="292">_xlfn.POISSON.DIST(3,K142,FALSE) * _xlfn.POISSON.DIST(0,L142,FALSE)</f>
        <v>0.15792243868507194</v>
      </c>
      <c r="X142" s="5">
        <f t="shared" ref="X142:X171" si="293">_xlfn.POISSON.DIST(3,K142,FALSE) * _xlfn.POISSON.DIST(1,L142,FALSE)</f>
        <v>2.105632515800954E-2</v>
      </c>
      <c r="Y142" s="5">
        <f t="shared" ref="Y142:Y171" si="294">_xlfn.POISSON.DIST(3,K142,FALSE) * _xlfn.POISSON.DIST(2,L142,FALSE)</f>
        <v>1.4037550105339656E-3</v>
      </c>
      <c r="Z142" s="5">
        <f t="shared" ref="Z142:Z171" si="295">_xlfn.POISSON.DIST(0,K142,FALSE) * _xlfn.POISSON.DIST(3,L142,FALSE)</f>
        <v>4.6791833684465104E-5</v>
      </c>
      <c r="AA142" s="5">
        <f t="shared" ref="AA142:AA171" si="296">_xlfn.POISSON.DIST(1,K142,FALSE) * _xlfn.POISSON.DIST(3,L142,FALSE)</f>
        <v>9.358366736893037E-5</v>
      </c>
      <c r="AB142" s="5">
        <f t="shared" ref="AB142:AB171" si="297">_xlfn.POISSON.DIST(2,K142,FALSE) * _xlfn.POISSON.DIST(3,L142,FALSE)</f>
        <v>9.35836673689306E-5</v>
      </c>
      <c r="AC142" s="5">
        <f t="shared" ref="AC142:AC171" si="298">_xlfn.POISSON.DIST(4,K142,FALSE) * _xlfn.POISSON.DIST(4,L142,FALSE)</f>
        <v>1.0398185263214531E-6</v>
      </c>
      <c r="AD142" s="5">
        <f t="shared" ref="AD142:AD171" si="299">_xlfn.POISSON.DIST(4,K142,FALSE) * _xlfn.POISSON.DIST(0,L142,FALSE)</f>
        <v>7.8961219342536165E-2</v>
      </c>
      <c r="AE142" s="5">
        <f t="shared" ref="AE142:AE171" si="300">_xlfn.POISSON.DIST(4,K142,FALSE) * _xlfn.POISSON.DIST(1,L142,FALSE)</f>
        <v>1.0528162579004794E-2</v>
      </c>
      <c r="AF142" s="5">
        <f t="shared" ref="AF142:AF171" si="301">_xlfn.POISSON.DIST(4,K142,FALSE) * _xlfn.POISSON.DIST(2,L142,FALSE)</f>
        <v>7.0187750526698445E-4</v>
      </c>
      <c r="AG142" s="5">
        <f t="shared" ref="AG142:AG171" si="302">_xlfn.POISSON.DIST(4,K142,FALSE) * _xlfn.POISSON.DIST(3,L142,FALSE)</f>
        <v>3.1194555789643658E-5</v>
      </c>
      <c r="AH142" s="5">
        <f t="shared" ref="AH142:AH171" si="303">_xlfn.POISSON.DIST(0,K142,FALSE) * _xlfn.POISSON.DIST(4,L142,FALSE)</f>
        <v>1.5597277894821667E-6</v>
      </c>
      <c r="AI142" s="5">
        <f t="shared" ref="AI142:AI171" si="304">_xlfn.POISSON.DIST(1,K142,FALSE) * _xlfn.POISSON.DIST(4,L142,FALSE)</f>
        <v>3.1194555789643389E-6</v>
      </c>
      <c r="AJ142" s="5">
        <f t="shared" ref="AJ142:AJ171" si="305">_xlfn.POISSON.DIST(2,K142,FALSE) * _xlfn.POISSON.DIST(4,L142,FALSE)</f>
        <v>3.1194555789643465E-6</v>
      </c>
      <c r="AK142" s="5">
        <f t="shared" ref="AK142:AK171" si="306">_xlfn.POISSON.DIST(3,K142,FALSE) * _xlfn.POISSON.DIST(4,L142,FALSE)</f>
        <v>2.0796370526429015E-6</v>
      </c>
      <c r="AL142" s="5">
        <f t="shared" ref="AL142:AL171" si="307">_xlfn.POISSON.DIST(5,K142,FALSE) * _xlfn.POISSON.DIST(5,L142,FALSE)</f>
        <v>1.1091397614095493E-8</v>
      </c>
      <c r="AM142" s="5">
        <f t="shared" ref="AM142:AM171" si="308">_xlfn.POISSON.DIST(5,K142,FALSE) * _xlfn.POISSON.DIST(0,L142,FALSE)</f>
        <v>3.1584487737014506E-2</v>
      </c>
      <c r="AN142" s="5">
        <f t="shared" ref="AN142:AN171" si="309">_xlfn.POISSON.DIST(5,K142,FALSE) * _xlfn.POISSON.DIST(1,L142,FALSE)</f>
        <v>4.2112650316019238E-3</v>
      </c>
      <c r="AO142" s="5">
        <f t="shared" ref="AO142:AO171" si="310">_xlfn.POISSON.DIST(5,K142,FALSE) * _xlfn.POISSON.DIST(2,L142,FALSE)</f>
        <v>2.8075100210679416E-4</v>
      </c>
      <c r="AP142" s="5">
        <f t="shared" ref="AP142:AP171" si="311">_xlfn.POISSON.DIST(5,K142,FALSE) * _xlfn.POISSON.DIST(3,L142,FALSE)</f>
        <v>1.2477822315857481E-5</v>
      </c>
      <c r="AQ142" s="5">
        <f t="shared" ref="AQ142:AQ171" si="312">_xlfn.POISSON.DIST(5,K142,FALSE) * _xlfn.POISSON.DIST(4,L142,FALSE)</f>
        <v>4.1592741052858183E-7</v>
      </c>
      <c r="AR142" s="5">
        <f t="shared" ref="AR142:AR171" si="313">_xlfn.POISSON.DIST(0,K142,FALSE) * _xlfn.POISSON.DIST(5,L142,FALSE)</f>
        <v>4.1592741052857696E-8</v>
      </c>
      <c r="AS142" s="5">
        <f t="shared" ref="AS142:AS171" si="314">_xlfn.POISSON.DIST(1,K142,FALSE) * _xlfn.POISSON.DIST(5,L142,FALSE)</f>
        <v>8.318548210571555E-8</v>
      </c>
      <c r="AT142" s="5">
        <f t="shared" ref="AT142:AT171" si="315">_xlfn.POISSON.DIST(2,K142,FALSE) * _xlfn.POISSON.DIST(5,L142,FALSE)</f>
        <v>8.3185482105715748E-8</v>
      </c>
      <c r="AU142" s="5">
        <f t="shared" ref="AU142:AU171" si="316">_xlfn.POISSON.DIST(3,K142,FALSE) * _xlfn.POISSON.DIST(5,L142,FALSE)</f>
        <v>5.5456988070477258E-8</v>
      </c>
      <c r="AV142" s="5">
        <f t="shared" ref="AV142:AV171" si="317">_xlfn.POISSON.DIST(4,K142,FALSE) * _xlfn.POISSON.DIST(5,L142,FALSE)</f>
        <v>2.7728494035238695E-8</v>
      </c>
      <c r="AW142" s="5">
        <f t="shared" ref="AW142:AW171" si="318">_xlfn.POISSON.DIST(6,K142,FALSE) * _xlfn.POISSON.DIST(6,L142,FALSE)</f>
        <v>8.2158500845151684E-11</v>
      </c>
      <c r="AX142" s="5">
        <f t="shared" ref="AX142:AX171" si="319">_xlfn.POISSON.DIST(6,K142,FALSE) * _xlfn.POISSON.DIST(0,L142,FALSE)</f>
        <v>1.0528162579004866E-2</v>
      </c>
      <c r="AY142" s="5">
        <f t="shared" ref="AY142:AY171" si="320">_xlfn.POISSON.DIST(6,K142,FALSE) * _xlfn.POISSON.DIST(1,L142,FALSE)</f>
        <v>1.4037550105339784E-3</v>
      </c>
      <c r="AZ142" s="5">
        <f t="shared" ref="AZ142:AZ171" si="321">_xlfn.POISSON.DIST(6,K142,FALSE) * _xlfn.POISSON.DIST(2,L142,FALSE)</f>
        <v>9.3583667368931644E-5</v>
      </c>
      <c r="BA142" s="5">
        <f t="shared" ref="BA142:BA171" si="322">_xlfn.POISSON.DIST(6,K142,FALSE) * _xlfn.POISSON.DIST(3,L142,FALSE)</f>
        <v>4.1592741052858386E-6</v>
      </c>
      <c r="BB142" s="5">
        <f t="shared" ref="BB142:BB171" si="323">_xlfn.POISSON.DIST(6,K142,FALSE) * _xlfn.POISSON.DIST(4,L142,FALSE)</f>
        <v>1.3864247017619433E-7</v>
      </c>
      <c r="BC142" s="5">
        <f t="shared" ref="BC142:BC171" si="324">_xlfn.POISSON.DIST(6,K142,FALSE) * _xlfn.POISSON.DIST(5,L142,FALSE)</f>
        <v>3.6971325380318414E-9</v>
      </c>
      <c r="BD142" s="5">
        <f t="shared" ref="BD142:BD171" si="325">_xlfn.POISSON.DIST(0,K142,FALSE) * _xlfn.POISSON.DIST(6,L142,FALSE)</f>
        <v>9.2428313450794494E-10</v>
      </c>
      <c r="BE142" s="5">
        <f t="shared" ref="BE142:BE171" si="326">_xlfn.POISSON.DIST(1,K142,FALSE) * _xlfn.POISSON.DIST(6,L142,FALSE)</f>
        <v>1.8485662690158934E-9</v>
      </c>
      <c r="BF142" s="5">
        <f t="shared" ref="BF142:BF171" si="327">_xlfn.POISSON.DIST(2,K142,FALSE) * _xlfn.POISSON.DIST(6,L142,FALSE)</f>
        <v>1.8485662690158979E-9</v>
      </c>
      <c r="BG142" s="5">
        <f t="shared" ref="BG142:BG171" si="328">_xlfn.POISSON.DIST(3,K142,FALSE) * _xlfn.POISSON.DIST(6,L142,FALSE)</f>
        <v>1.2323775126772674E-9</v>
      </c>
      <c r="BH142" s="5">
        <f t="shared" ref="BH142:BH171" si="329">_xlfn.POISSON.DIST(4,K142,FALSE) * _xlfn.POISSON.DIST(6,L142,FALSE)</f>
        <v>6.1618875633863513E-10</v>
      </c>
      <c r="BI142" s="5">
        <f t="shared" ref="BI142:BI171" si="330">_xlfn.POISSON.DIST(5,K142,FALSE) * _xlfn.POISSON.DIST(6,L142,FALSE)</f>
        <v>2.4647550253545439E-10</v>
      </c>
      <c r="BJ142" s="8">
        <f t="shared" ref="BJ142:BJ171" si="331">SUM(N142,Q142,T142,W142,X142,Y142,AD142,AE142,AF142,AG142,AM142,AN142,AO142,AP142,AQ142,AX142,AY142,AZ142,BA142,BB142,BC142)</f>
        <v>0.82407597701950708</v>
      </c>
      <c r="BK142" s="8">
        <f t="shared" ref="BK142:BK171" si="332">SUM(M142,P142,S142,V142,AC142,AL142,AY142)</f>
        <v>0.15359914429865557</v>
      </c>
      <c r="BL142" s="8">
        <f t="shared" ref="BL142:BL171" si="333">SUM(O142,R142,U142,AA142,AB142,AH142,AI142,AJ142,AK142,AR142,AS142,AT142,AU142,AV142,BD142,BE142,BF142,BG142,BH142,BI142)</f>
        <v>1.91480361185912E-2</v>
      </c>
      <c r="BM142" s="8">
        <f t="shared" ref="BM142:BM171" si="334">SUM(S142:BI142)</f>
        <v>0.35482750140962332</v>
      </c>
      <c r="BN142" s="8">
        <f t="shared" ref="BN142:BN171" si="335">SUM(M142:R142)</f>
        <v>0.64063869293243947</v>
      </c>
    </row>
    <row r="143" spans="1:66" x14ac:dyDescent="0.25">
      <c r="A143" t="s">
        <v>298</v>
      </c>
      <c r="B143" t="s">
        <v>358</v>
      </c>
      <c r="C143" t="s">
        <v>324</v>
      </c>
      <c r="D143" s="11">
        <v>44385</v>
      </c>
      <c r="E143">
        <f>VLOOKUP(A143,home!$A$2:$E$405,3,FALSE)</f>
        <v>1.6666666666666701</v>
      </c>
      <c r="F143">
        <f>VLOOKUP(B143,home!$B$2:$E$405,3,FALSE)</f>
        <v>0.8</v>
      </c>
      <c r="G143">
        <f>VLOOKUP(C143,away!$B$2:$E$405,4,FALSE)</f>
        <v>1.5</v>
      </c>
      <c r="H143">
        <f>VLOOKUP(A143,away!$A$2:$E$405,3,FALSE)</f>
        <v>1.3333333333333299</v>
      </c>
      <c r="I143">
        <f>VLOOKUP(C143,away!$B$2:$E$405,3,FALSE)</f>
        <v>0.6</v>
      </c>
      <c r="J143">
        <f>VLOOKUP(B143,home!$B$2:$E$405,4,FALSE)</f>
        <v>1</v>
      </c>
      <c r="K143" s="3">
        <f t="shared" si="280"/>
        <v>2.0000000000000044</v>
      </c>
      <c r="L143" s="3">
        <f t="shared" si="281"/>
        <v>0.79999999999999793</v>
      </c>
      <c r="M143" s="5">
        <f t="shared" si="282"/>
        <v>6.081006262521782E-2</v>
      </c>
      <c r="N143" s="5">
        <f t="shared" si="283"/>
        <v>0.12162012525043589</v>
      </c>
      <c r="O143" s="5">
        <f t="shared" si="284"/>
        <v>4.8648050100174131E-2</v>
      </c>
      <c r="P143" s="5">
        <f t="shared" si="285"/>
        <v>9.7296100200348457E-2</v>
      </c>
      <c r="Q143" s="5">
        <f t="shared" si="286"/>
        <v>0.12162012525043621</v>
      </c>
      <c r="R143" s="5">
        <f t="shared" si="287"/>
        <v>1.94592200400696E-2</v>
      </c>
      <c r="S143" s="5">
        <f t="shared" si="288"/>
        <v>3.891844008013938E-2</v>
      </c>
      <c r="T143" s="5">
        <f t="shared" si="289"/>
        <v>9.729610020034872E-2</v>
      </c>
      <c r="U143" s="5">
        <f t="shared" si="290"/>
        <v>3.8918440080139276E-2</v>
      </c>
      <c r="V143" s="5">
        <f t="shared" si="291"/>
        <v>6.9188337920247775E-3</v>
      </c>
      <c r="W143" s="5">
        <f t="shared" si="292"/>
        <v>8.1080083500290973E-2</v>
      </c>
      <c r="X143" s="5">
        <f t="shared" si="293"/>
        <v>6.4864066800232614E-2</v>
      </c>
      <c r="Y143" s="5">
        <f t="shared" si="294"/>
        <v>2.5945626720092974E-2</v>
      </c>
      <c r="Z143" s="5">
        <f t="shared" si="295"/>
        <v>5.1891253440185482E-3</v>
      </c>
      <c r="AA143" s="5">
        <f t="shared" si="296"/>
        <v>1.0378250688037117E-2</v>
      </c>
      <c r="AB143" s="5">
        <f t="shared" si="297"/>
        <v>1.0378250688037145E-2</v>
      </c>
      <c r="AC143" s="5">
        <f t="shared" si="298"/>
        <v>6.9188337920247759E-4</v>
      </c>
      <c r="AD143" s="5">
        <f t="shared" si="299"/>
        <v>4.054004175014559E-2</v>
      </c>
      <c r="AE143" s="5">
        <f t="shared" si="300"/>
        <v>3.243203340011639E-2</v>
      </c>
      <c r="AF143" s="5">
        <f t="shared" si="301"/>
        <v>1.297281336004652E-2</v>
      </c>
      <c r="AG143" s="5">
        <f t="shared" si="302"/>
        <v>3.4594168960123978E-3</v>
      </c>
      <c r="AH143" s="5">
        <f t="shared" si="303"/>
        <v>1.0378250688037067E-3</v>
      </c>
      <c r="AI143" s="5">
        <f t="shared" si="304"/>
        <v>2.0756501376074177E-3</v>
      </c>
      <c r="AJ143" s="5">
        <f t="shared" si="305"/>
        <v>2.0756501376074229E-3</v>
      </c>
      <c r="AK143" s="5">
        <f t="shared" si="306"/>
        <v>1.3837667584049515E-3</v>
      </c>
      <c r="AL143" s="5">
        <f t="shared" si="307"/>
        <v>4.4280536268958557E-5</v>
      </c>
      <c r="AM143" s="5">
        <f t="shared" si="308"/>
        <v>1.6216016700058272E-2</v>
      </c>
      <c r="AN143" s="5">
        <f t="shared" si="309"/>
        <v>1.2972813360046584E-2</v>
      </c>
      <c r="AO143" s="5">
        <f t="shared" si="310"/>
        <v>5.1891253440186193E-3</v>
      </c>
      <c r="AP143" s="5">
        <f t="shared" si="311"/>
        <v>1.3837667584049621E-3</v>
      </c>
      <c r="AQ143" s="5">
        <f t="shared" si="312"/>
        <v>2.7675335168099159E-4</v>
      </c>
      <c r="AR143" s="5">
        <f t="shared" si="313"/>
        <v>1.6605201100859269E-4</v>
      </c>
      <c r="AS143" s="5">
        <f t="shared" si="314"/>
        <v>3.3210402201718609E-4</v>
      </c>
      <c r="AT143" s="5">
        <f t="shared" si="315"/>
        <v>3.3210402201718696E-4</v>
      </c>
      <c r="AU143" s="5">
        <f t="shared" si="316"/>
        <v>2.2140268134479175E-4</v>
      </c>
      <c r="AV143" s="5">
        <f t="shared" si="317"/>
        <v>1.1070134067239616E-4</v>
      </c>
      <c r="AW143" s="5">
        <f t="shared" si="318"/>
        <v>1.9680238341759316E-6</v>
      </c>
      <c r="AX143" s="5">
        <f t="shared" si="319"/>
        <v>5.4053389000194288E-3</v>
      </c>
      <c r="AY143" s="5">
        <f t="shared" si="320"/>
        <v>4.3242711200155324E-3</v>
      </c>
      <c r="AZ143" s="5">
        <f t="shared" si="321"/>
        <v>1.7297084480062082E-3</v>
      </c>
      <c r="BA143" s="5">
        <f t="shared" si="322"/>
        <v>4.6125558613498781E-4</v>
      </c>
      <c r="BB143" s="5">
        <f t="shared" si="323"/>
        <v>9.2251117226997296E-5</v>
      </c>
      <c r="BC143" s="5">
        <f t="shared" si="324"/>
        <v>1.4760178756319535E-5</v>
      </c>
      <c r="BD143" s="5">
        <f t="shared" si="325"/>
        <v>2.2140268134478957E-5</v>
      </c>
      <c r="BE143" s="5">
        <f t="shared" si="326"/>
        <v>4.4280536268958002E-5</v>
      </c>
      <c r="BF143" s="5">
        <f t="shared" si="327"/>
        <v>4.4280536268958124E-5</v>
      </c>
      <c r="BG143" s="5">
        <f t="shared" si="328"/>
        <v>2.9520357512638809E-5</v>
      </c>
      <c r="BH143" s="5">
        <f t="shared" si="329"/>
        <v>1.4760178756319442E-5</v>
      </c>
      <c r="BI143" s="5">
        <f t="shared" si="330"/>
        <v>5.9040715025277897E-6</v>
      </c>
      <c r="BJ143" s="8">
        <f t="shared" si="331"/>
        <v>0.64989649399252714</v>
      </c>
      <c r="BK143" s="8">
        <f t="shared" si="332"/>
        <v>0.20900387173321741</v>
      </c>
      <c r="BL143" s="8">
        <f t="shared" si="333"/>
        <v>0.1356783537243848</v>
      </c>
      <c r="BM143" s="8">
        <f t="shared" si="334"/>
        <v>0.52599185823128469</v>
      </c>
      <c r="BN143" s="8">
        <f t="shared" si="335"/>
        <v>0.46945368346668209</v>
      </c>
    </row>
    <row r="144" spans="1:66" x14ac:dyDescent="0.25">
      <c r="A144" t="s">
        <v>298</v>
      </c>
      <c r="B144" t="s">
        <v>366</v>
      </c>
      <c r="C144" t="s">
        <v>325</v>
      </c>
      <c r="D144" s="11">
        <v>44385</v>
      </c>
      <c r="E144">
        <f>VLOOKUP(A144,home!$A$2:$E$405,3,FALSE)</f>
        <v>1.6666666666666701</v>
      </c>
      <c r="F144">
        <f>VLOOKUP(B144,home!$B$2:$E$405,3,FALSE)</f>
        <v>1.5</v>
      </c>
      <c r="G144">
        <f>VLOOKUP(C144,away!$B$2:$E$405,4,FALSE)</f>
        <v>1</v>
      </c>
      <c r="H144">
        <f>VLOOKUP(A144,away!$A$2:$E$405,3,FALSE)</f>
        <v>1.3333333333333299</v>
      </c>
      <c r="I144">
        <f>VLOOKUP(C144,away!$B$2:$E$405,3,FALSE)</f>
        <v>0.8</v>
      </c>
      <c r="J144">
        <f>VLOOKUP(B144,home!$B$2:$E$405,4,FALSE)</f>
        <v>0</v>
      </c>
      <c r="K144" s="3">
        <f t="shared" si="280"/>
        <v>2.5000000000000053</v>
      </c>
      <c r="L144" s="3">
        <f t="shared" si="281"/>
        <v>0</v>
      </c>
      <c r="M144" s="5">
        <f t="shared" si="282"/>
        <v>8.2084998623898356E-2</v>
      </c>
      <c r="N144" s="5">
        <f t="shared" si="283"/>
        <v>0.20521249655974633</v>
      </c>
      <c r="O144" s="5">
        <f t="shared" si="284"/>
        <v>0</v>
      </c>
      <c r="P144" s="5">
        <f t="shared" si="285"/>
        <v>0</v>
      </c>
      <c r="Q144" s="5">
        <f t="shared" si="286"/>
        <v>0.25651562069968348</v>
      </c>
      <c r="R144" s="5">
        <f t="shared" si="287"/>
        <v>0</v>
      </c>
      <c r="S144" s="5">
        <f t="shared" si="288"/>
        <v>0</v>
      </c>
      <c r="T144" s="5">
        <f t="shared" si="289"/>
        <v>0</v>
      </c>
      <c r="U144" s="5">
        <f t="shared" si="290"/>
        <v>0</v>
      </c>
      <c r="V144" s="5">
        <f t="shared" si="291"/>
        <v>0</v>
      </c>
      <c r="W144" s="5">
        <f t="shared" si="292"/>
        <v>0.2137630172497367</v>
      </c>
      <c r="X144" s="5">
        <f t="shared" si="293"/>
        <v>0</v>
      </c>
      <c r="Y144" s="5">
        <f t="shared" si="294"/>
        <v>0</v>
      </c>
      <c r="Z144" s="5">
        <f t="shared" si="295"/>
        <v>0</v>
      </c>
      <c r="AA144" s="5">
        <f t="shared" si="296"/>
        <v>0</v>
      </c>
      <c r="AB144" s="5">
        <f t="shared" si="297"/>
        <v>0</v>
      </c>
      <c r="AC144" s="5">
        <f t="shared" si="298"/>
        <v>0</v>
      </c>
      <c r="AD144" s="5">
        <f t="shared" si="299"/>
        <v>0.13360188578108573</v>
      </c>
      <c r="AE144" s="5">
        <f t="shared" si="300"/>
        <v>0</v>
      </c>
      <c r="AF144" s="5">
        <f t="shared" si="301"/>
        <v>0</v>
      </c>
      <c r="AG144" s="5">
        <f t="shared" si="302"/>
        <v>0</v>
      </c>
      <c r="AH144" s="5">
        <f t="shared" si="303"/>
        <v>0</v>
      </c>
      <c r="AI144" s="5">
        <f t="shared" si="304"/>
        <v>0</v>
      </c>
      <c r="AJ144" s="5">
        <f t="shared" si="305"/>
        <v>0</v>
      </c>
      <c r="AK144" s="5">
        <f t="shared" si="306"/>
        <v>0</v>
      </c>
      <c r="AL144" s="5">
        <f t="shared" si="307"/>
        <v>0</v>
      </c>
      <c r="AM144" s="5">
        <f t="shared" si="308"/>
        <v>6.6800942890543002E-2</v>
      </c>
      <c r="AN144" s="5">
        <f t="shared" si="309"/>
        <v>0</v>
      </c>
      <c r="AO144" s="5">
        <f t="shared" si="310"/>
        <v>0</v>
      </c>
      <c r="AP144" s="5">
        <f t="shared" si="311"/>
        <v>0</v>
      </c>
      <c r="AQ144" s="5">
        <f t="shared" si="312"/>
        <v>0</v>
      </c>
      <c r="AR144" s="5">
        <f t="shared" si="313"/>
        <v>0</v>
      </c>
      <c r="AS144" s="5">
        <f t="shared" si="314"/>
        <v>0</v>
      </c>
      <c r="AT144" s="5">
        <f t="shared" si="315"/>
        <v>0</v>
      </c>
      <c r="AU144" s="5">
        <f t="shared" si="316"/>
        <v>0</v>
      </c>
      <c r="AV144" s="5">
        <f t="shared" si="317"/>
        <v>0</v>
      </c>
      <c r="AW144" s="5">
        <f t="shared" si="318"/>
        <v>0</v>
      </c>
      <c r="AX144" s="5">
        <f t="shared" si="319"/>
        <v>2.7833726204392957E-2</v>
      </c>
      <c r="AY144" s="5">
        <f t="shared" si="320"/>
        <v>0</v>
      </c>
      <c r="AZ144" s="5">
        <f t="shared" si="321"/>
        <v>0</v>
      </c>
      <c r="BA144" s="5">
        <f t="shared" si="322"/>
        <v>0</v>
      </c>
      <c r="BB144" s="5">
        <f t="shared" si="323"/>
        <v>0</v>
      </c>
      <c r="BC144" s="5">
        <f t="shared" si="324"/>
        <v>0</v>
      </c>
      <c r="BD144" s="5">
        <f t="shared" si="325"/>
        <v>0</v>
      </c>
      <c r="BE144" s="5">
        <f t="shared" si="326"/>
        <v>0</v>
      </c>
      <c r="BF144" s="5">
        <f t="shared" si="327"/>
        <v>0</v>
      </c>
      <c r="BG144" s="5">
        <f t="shared" si="328"/>
        <v>0</v>
      </c>
      <c r="BH144" s="5">
        <f t="shared" si="329"/>
        <v>0</v>
      </c>
      <c r="BI144" s="5">
        <f t="shared" si="330"/>
        <v>0</v>
      </c>
      <c r="BJ144" s="8">
        <f t="shared" si="331"/>
        <v>0.9037276893851881</v>
      </c>
      <c r="BK144" s="8">
        <f t="shared" si="332"/>
        <v>8.2084998623898356E-2</v>
      </c>
      <c r="BL144" s="8">
        <f t="shared" si="333"/>
        <v>0</v>
      </c>
      <c r="BM144" s="8">
        <f t="shared" si="334"/>
        <v>0.44199957212575841</v>
      </c>
      <c r="BN144" s="8">
        <f t="shared" si="335"/>
        <v>0.54381311588332815</v>
      </c>
    </row>
    <row r="145" spans="1:66" x14ac:dyDescent="0.25">
      <c r="A145" t="s">
        <v>304</v>
      </c>
      <c r="B145" t="s">
        <v>305</v>
      </c>
      <c r="C145" t="s">
        <v>375</v>
      </c>
      <c r="D145" s="11">
        <v>44385</v>
      </c>
      <c r="E145">
        <f>VLOOKUP(A145,home!$A$2:$E$405,3,FALSE)</f>
        <v>1.32</v>
      </c>
      <c r="F145">
        <f>VLOOKUP(B145,home!$B$2:$E$405,3,FALSE)</f>
        <v>1.01</v>
      </c>
      <c r="G145">
        <f>VLOOKUP(C145,away!$B$2:$E$405,4,FALSE)</f>
        <v>1.1399999999999999</v>
      </c>
      <c r="H145">
        <f>VLOOKUP(A145,away!$A$2:$E$405,3,FALSE)</f>
        <v>1.32</v>
      </c>
      <c r="I145">
        <f>VLOOKUP(C145,away!$B$2:$E$405,3,FALSE)</f>
        <v>0.76</v>
      </c>
      <c r="J145">
        <f>VLOOKUP(B145,home!$B$2:$E$405,4,FALSE)</f>
        <v>0.76</v>
      </c>
      <c r="K145" s="3">
        <f t="shared" si="280"/>
        <v>1.5198480000000001</v>
      </c>
      <c r="L145" s="3">
        <f t="shared" si="281"/>
        <v>0.76243200000000011</v>
      </c>
      <c r="M145" s="5">
        <f t="shared" si="282"/>
        <v>0.10205126437939982</v>
      </c>
      <c r="N145" s="5">
        <f t="shared" si="283"/>
        <v>0.15510241006450207</v>
      </c>
      <c r="O145" s="5">
        <f t="shared" si="284"/>
        <v>7.7807149603314585E-2</v>
      </c>
      <c r="P145" s="5">
        <f t="shared" si="285"/>
        <v>0.11825504071029845</v>
      </c>
      <c r="Q145" s="5">
        <f t="shared" si="286"/>
        <v>0.11786604386585671</v>
      </c>
      <c r="R145" s="5">
        <f t="shared" si="287"/>
        <v>2.966133034317717E-2</v>
      </c>
      <c r="S145" s="5">
        <f t="shared" si="288"/>
        <v>3.4257916201323478E-2</v>
      </c>
      <c r="T145" s="5">
        <f t="shared" si="289"/>
        <v>8.9864843556732882E-2</v>
      </c>
      <c r="U145" s="5">
        <f t="shared" si="290"/>
        <v>4.5080713599417135E-2</v>
      </c>
      <c r="V145" s="5">
        <f t="shared" si="291"/>
        <v>4.4108237600797148E-3</v>
      </c>
      <c r="W145" s="5">
        <f t="shared" si="292"/>
        <v>5.971282367914485E-2</v>
      </c>
      <c r="X145" s="5">
        <f t="shared" si="293"/>
        <v>4.5526967583337775E-2</v>
      </c>
      <c r="Y145" s="5">
        <f t="shared" si="294"/>
        <v>1.7355608474249693E-2</v>
      </c>
      <c r="Z145" s="5">
        <f t="shared" si="295"/>
        <v>7.5382491387364211E-3</v>
      </c>
      <c r="AA145" s="5">
        <f t="shared" si="296"/>
        <v>1.1456992877010271E-2</v>
      </c>
      <c r="AB145" s="5">
        <f t="shared" si="297"/>
        <v>8.7064438550691573E-3</v>
      </c>
      <c r="AC145" s="5">
        <f t="shared" si="298"/>
        <v>3.1944860414406443E-4</v>
      </c>
      <c r="AD145" s="5">
        <f t="shared" si="299"/>
        <v>2.2688603910775242E-2</v>
      </c>
      <c r="AE145" s="5">
        <f t="shared" si="300"/>
        <v>1.7298517656900193E-2</v>
      </c>
      <c r="AF145" s="5">
        <f t="shared" si="301"/>
        <v>6.5944717070928636E-3</v>
      </c>
      <c r="AG145" s="5">
        <f t="shared" si="302"/>
        <v>1.675945417527409E-3</v>
      </c>
      <c r="AH145" s="5">
        <f t="shared" si="303"/>
        <v>1.436850591836272E-3</v>
      </c>
      <c r="AI145" s="5">
        <f t="shared" si="304"/>
        <v>2.1837944983011739E-3</v>
      </c>
      <c r="AJ145" s="5">
        <f t="shared" si="305"/>
        <v>1.659517850327022E-3</v>
      </c>
      <c r="AK145" s="5">
        <f t="shared" si="306"/>
        <v>8.4073829526127436E-4</v>
      </c>
      <c r="AL145" s="5">
        <f t="shared" si="307"/>
        <v>1.4806835728153868E-5</v>
      </c>
      <c r="AM145" s="5">
        <f t="shared" si="308"/>
        <v>6.8966458553167817E-3</v>
      </c>
      <c r="AN145" s="5">
        <f t="shared" si="309"/>
        <v>5.2582234927608853E-3</v>
      </c>
      <c r="AO145" s="5">
        <f t="shared" si="310"/>
        <v>2.0045189270163338E-3</v>
      </c>
      <c r="AP145" s="5">
        <f t="shared" si="311"/>
        <v>5.0943645818763924E-4</v>
      </c>
      <c r="AQ145" s="5">
        <f t="shared" si="312"/>
        <v>9.7102664422229549E-5</v>
      </c>
      <c r="AR145" s="5">
        <f t="shared" si="313"/>
        <v>2.1910017408698255E-4</v>
      </c>
      <c r="AS145" s="5">
        <f t="shared" si="314"/>
        <v>3.3299896138575224E-4</v>
      </c>
      <c r="AT145" s="5">
        <f t="shared" si="315"/>
        <v>2.5305390273210651E-4</v>
      </c>
      <c r="AU145" s="5">
        <f t="shared" si="316"/>
        <v>1.2820115598652883E-4</v>
      </c>
      <c r="AV145" s="5">
        <f t="shared" si="317"/>
        <v>4.871156763095348E-5</v>
      </c>
      <c r="AW145" s="5">
        <f t="shared" si="318"/>
        <v>4.7660767264366759E-7</v>
      </c>
      <c r="AX145" s="5">
        <f t="shared" si="319"/>
        <v>1.746975568318584E-3</v>
      </c>
      <c r="AY145" s="5">
        <f t="shared" si="320"/>
        <v>1.3319500765042749E-3</v>
      </c>
      <c r="AZ145" s="5">
        <f t="shared" si="321"/>
        <v>5.0776068036465362E-4</v>
      </c>
      <c r="BA145" s="5">
        <f t="shared" si="322"/>
        <v>1.2904433035059457E-4</v>
      </c>
      <c r="BB145" s="5">
        <f t="shared" si="323"/>
        <v>2.4596881719466133E-5</v>
      </c>
      <c r="BC145" s="5">
        <f t="shared" si="324"/>
        <v>3.7506899446272015E-6</v>
      </c>
      <c r="BD145" s="5">
        <f t="shared" si="325"/>
        <v>2.7841497321581038E-5</v>
      </c>
      <c r="BE145" s="5">
        <f t="shared" si="326"/>
        <v>4.2314844021210298E-5</v>
      </c>
      <c r="BF145" s="5">
        <f t="shared" si="327"/>
        <v>3.2156065527974223E-5</v>
      </c>
      <c r="BG145" s="5">
        <f t="shared" si="328"/>
        <v>1.6290777293520186E-5</v>
      </c>
      <c r="BH145" s="5">
        <f t="shared" si="329"/>
        <v>6.1898763220005185E-6</v>
      </c>
      <c r="BI145" s="5">
        <f t="shared" si="330"/>
        <v>1.8815342296479678E-6</v>
      </c>
      <c r="BJ145" s="8">
        <f t="shared" si="331"/>
        <v>0.55219624154102576</v>
      </c>
      <c r="BK145" s="8">
        <f t="shared" si="332"/>
        <v>0.26064125056747794</v>
      </c>
      <c r="BL145" s="8">
        <f t="shared" si="333"/>
        <v>0.1799422718702523</v>
      </c>
      <c r="BM145" s="8">
        <f t="shared" si="334"/>
        <v>0.39824330068211233</v>
      </c>
      <c r="BN145" s="8">
        <f t="shared" si="335"/>
        <v>0.60074323896654891</v>
      </c>
    </row>
    <row r="146" spans="1:66" x14ac:dyDescent="0.25">
      <c r="A146" t="s">
        <v>304</v>
      </c>
      <c r="B146" t="s">
        <v>327</v>
      </c>
      <c r="C146" t="s">
        <v>335</v>
      </c>
      <c r="D146" s="11">
        <v>44385</v>
      </c>
      <c r="E146">
        <f>VLOOKUP(A146,home!$A$2:$E$405,3,FALSE)</f>
        <v>1.32</v>
      </c>
      <c r="F146">
        <f>VLOOKUP(B146,home!$B$2:$E$405,3,FALSE)</f>
        <v>1.26</v>
      </c>
      <c r="G146">
        <f>VLOOKUP(C146,away!$B$2:$E$405,4,FALSE)</f>
        <v>1.89</v>
      </c>
      <c r="H146">
        <f>VLOOKUP(A146,away!$A$2:$E$405,3,FALSE)</f>
        <v>1.32</v>
      </c>
      <c r="I146">
        <f>VLOOKUP(C146,away!$B$2:$E$405,3,FALSE)</f>
        <v>0.38</v>
      </c>
      <c r="J146">
        <f>VLOOKUP(B146,home!$B$2:$E$405,4,FALSE)</f>
        <v>1.52</v>
      </c>
      <c r="K146" s="3">
        <f t="shared" si="280"/>
        <v>3.1434479999999998</v>
      </c>
      <c r="L146" s="3">
        <f t="shared" si="281"/>
        <v>0.76243200000000011</v>
      </c>
      <c r="M146" s="5">
        <f t="shared" si="282"/>
        <v>2.0123238247626723E-2</v>
      </c>
      <c r="N146" s="5">
        <f t="shared" si="283"/>
        <v>6.3256353023025721E-2</v>
      </c>
      <c r="O146" s="5">
        <f t="shared" si="284"/>
        <v>1.5342600783614541E-2</v>
      </c>
      <c r="P146" s="5">
        <f t="shared" si="285"/>
        <v>4.8228667748051561E-2</v>
      </c>
      <c r="Q146" s="5">
        <f t="shared" si="286"/>
        <v>9.9421528198762099E-2</v>
      </c>
      <c r="R146" s="5">
        <f t="shared" si="287"/>
        <v>5.8488449003264009E-3</v>
      </c>
      <c r="S146" s="5">
        <f t="shared" si="288"/>
        <v>2.8896994163281235E-2</v>
      </c>
      <c r="T146" s="5">
        <f t="shared" si="289"/>
        <v>7.5802154587638601E-2</v>
      </c>
      <c r="U146" s="5">
        <f t="shared" si="290"/>
        <v>1.8385539804241225E-2</v>
      </c>
      <c r="V146" s="5">
        <f t="shared" si="291"/>
        <v>7.6951582779213558E-3</v>
      </c>
      <c r="W146" s="5">
        <f t="shared" si="292"/>
        <v>0.10417546799111409</v>
      </c>
      <c r="X146" s="5">
        <f t="shared" si="293"/>
        <v>7.9426710411401119E-2</v>
      </c>
      <c r="Y146" s="5">
        <f t="shared" si="294"/>
        <v>3.0278732836192687E-2</v>
      </c>
      <c r="Z146" s="5">
        <f t="shared" si="295"/>
        <v>1.4864488383485531E-3</v>
      </c>
      <c r="AA146" s="5">
        <f t="shared" si="296"/>
        <v>4.6725746280090828E-3</v>
      </c>
      <c r="AB146" s="5">
        <f t="shared" si="297"/>
        <v>7.3439976846329481E-3</v>
      </c>
      <c r="AC146" s="5">
        <f t="shared" si="298"/>
        <v>1.1526699483192877E-3</v>
      </c>
      <c r="AD146" s="5">
        <f t="shared" si="299"/>
        <v>8.1867541626432908E-2</v>
      </c>
      <c r="AE146" s="5">
        <f t="shared" si="300"/>
        <v>6.241843349732451E-2</v>
      </c>
      <c r="AF146" s="5">
        <f t="shared" si="301"/>
        <v>2.3794905544116059E-2</v>
      </c>
      <c r="AG146" s="5">
        <f t="shared" si="302"/>
        <v>6.0473324746038335E-3</v>
      </c>
      <c r="AH146" s="5">
        <f t="shared" si="303"/>
        <v>2.8332904017994105E-4</v>
      </c>
      <c r="AI146" s="5">
        <f t="shared" si="304"/>
        <v>8.9063010469555529E-4</v>
      </c>
      <c r="AJ146" s="5">
        <f t="shared" si="305"/>
        <v>1.3998247106725172E-3</v>
      </c>
      <c r="AK146" s="5">
        <f t="shared" si="306"/>
        <v>1.466758729038034E-3</v>
      </c>
      <c r="AL146" s="5">
        <f t="shared" si="307"/>
        <v>1.1050256479910437E-4</v>
      </c>
      <c r="AM146" s="5">
        <f t="shared" si="308"/>
        <v>5.1469271998105449E-2</v>
      </c>
      <c r="AN146" s="5">
        <f t="shared" si="309"/>
        <v>3.9241819988059541E-2</v>
      </c>
      <c r="AO146" s="5">
        <f t="shared" si="310"/>
        <v>1.4959609648568106E-2</v>
      </c>
      <c r="AP146" s="5">
        <f t="shared" si="311"/>
        <v>3.8018950345256935E-3</v>
      </c>
      <c r="AQ146" s="5">
        <f t="shared" si="312"/>
        <v>7.2467160874087344E-4</v>
      </c>
      <c r="AR146" s="5">
        <f t="shared" si="313"/>
        <v>4.320382535249458E-5</v>
      </c>
      <c r="AS146" s="5">
        <f t="shared" si="314"/>
        <v>1.3580897839664838E-4</v>
      </c>
      <c r="AT146" s="5">
        <f t="shared" si="315"/>
        <v>2.1345423076149378E-4</v>
      </c>
      <c r="AU146" s="5">
        <f t="shared" si="316"/>
        <v>2.2366075825958534E-4</v>
      </c>
      <c r="AV146" s="5">
        <f t="shared" si="317"/>
        <v>1.7576649080739429E-4</v>
      </c>
      <c r="AW146" s="5">
        <f t="shared" si="318"/>
        <v>7.3566018790794336E-6</v>
      </c>
      <c r="AX146" s="5">
        <f t="shared" si="319"/>
        <v>2.696516335398343E-2</v>
      </c>
      <c r="AY146" s="5">
        <f t="shared" si="320"/>
        <v>2.05591034263043E-2</v>
      </c>
      <c r="AZ146" s="5">
        <f t="shared" si="321"/>
        <v>7.8374591717620193E-3</v>
      </c>
      <c r="BA146" s="5">
        <f t="shared" si="322"/>
        <v>1.9918432237482869E-3</v>
      </c>
      <c r="BB146" s="5">
        <f t="shared" si="323"/>
        <v>3.7966125319221356E-4</v>
      </c>
      <c r="BC146" s="5">
        <f t="shared" si="324"/>
        <v>5.7893177718769174E-5</v>
      </c>
      <c r="BD146" s="5">
        <f t="shared" si="325"/>
        <v>5.4899964951921889E-6</v>
      </c>
      <c r="BE146" s="5">
        <f t="shared" si="326"/>
        <v>1.7257518502818894E-5</v>
      </c>
      <c r="BF146" s="5">
        <f t="shared" si="327"/>
        <v>2.7124056011324529E-5</v>
      </c>
      <c r="BG146" s="5">
        <f t="shared" si="328"/>
        <v>2.8421019873562019E-5</v>
      </c>
      <c r="BH146" s="5">
        <f t="shared" si="329"/>
        <v>2.2334999519877198E-5</v>
      </c>
      <c r="BI146" s="5">
        <f t="shared" si="330"/>
        <v>1.4041781914151785E-5</v>
      </c>
      <c r="BJ146" s="8">
        <f t="shared" si="331"/>
        <v>0.79447755207532034</v>
      </c>
      <c r="BK146" s="8">
        <f t="shared" si="332"/>
        <v>0.12676633437630358</v>
      </c>
      <c r="BL146" s="8">
        <f t="shared" si="333"/>
        <v>5.6540664041304783E-2</v>
      </c>
      <c r="BM146" s="8">
        <f t="shared" si="334"/>
        <v>0.70649801960544489</v>
      </c>
      <c r="BN146" s="8">
        <f t="shared" si="335"/>
        <v>0.25222123290140708</v>
      </c>
    </row>
    <row r="147" spans="1:66" x14ac:dyDescent="0.25">
      <c r="A147" t="s">
        <v>304</v>
      </c>
      <c r="B147" t="s">
        <v>339</v>
      </c>
      <c r="C147" t="s">
        <v>332</v>
      </c>
      <c r="D147" s="11">
        <v>44385</v>
      </c>
      <c r="E147">
        <f>VLOOKUP(A147,home!$A$2:$E$405,3,FALSE)</f>
        <v>1.32</v>
      </c>
      <c r="F147">
        <f>VLOOKUP(B147,home!$B$2:$E$405,3,FALSE)</f>
        <v>1.26</v>
      </c>
      <c r="G147">
        <f>VLOOKUP(C147,away!$B$2:$E$405,4,FALSE)</f>
        <v>1.26</v>
      </c>
      <c r="H147">
        <f>VLOOKUP(A147,away!$A$2:$E$405,3,FALSE)</f>
        <v>1.32</v>
      </c>
      <c r="I147">
        <f>VLOOKUP(C147,away!$B$2:$E$405,3,FALSE)</f>
        <v>0</v>
      </c>
      <c r="J147">
        <f>VLOOKUP(B147,home!$B$2:$E$405,4,FALSE)</f>
        <v>0.76</v>
      </c>
      <c r="K147" s="3">
        <f t="shared" si="280"/>
        <v>2.0956320000000002</v>
      </c>
      <c r="L147" s="3">
        <f t="shared" si="281"/>
        <v>0</v>
      </c>
      <c r="M147" s="5">
        <f t="shared" si="282"/>
        <v>0.12299248783340583</v>
      </c>
      <c r="N147" s="5">
        <f t="shared" si="283"/>
        <v>0.25774699326329592</v>
      </c>
      <c r="O147" s="5">
        <f t="shared" si="284"/>
        <v>0</v>
      </c>
      <c r="P147" s="5">
        <f t="shared" si="285"/>
        <v>0</v>
      </c>
      <c r="Q147" s="5">
        <f t="shared" si="286"/>
        <v>0.27007142349317376</v>
      </c>
      <c r="R147" s="5">
        <f t="shared" si="287"/>
        <v>0</v>
      </c>
      <c r="S147" s="5">
        <f t="shared" si="288"/>
        <v>0</v>
      </c>
      <c r="T147" s="5">
        <f t="shared" si="289"/>
        <v>0</v>
      </c>
      <c r="U147" s="5">
        <f t="shared" si="290"/>
        <v>0</v>
      </c>
      <c r="V147" s="5">
        <f t="shared" si="291"/>
        <v>0</v>
      </c>
      <c r="W147" s="5">
        <f t="shared" si="292"/>
        <v>0.18865677245261558</v>
      </c>
      <c r="X147" s="5">
        <f t="shared" si="293"/>
        <v>0</v>
      </c>
      <c r="Y147" s="5">
        <f t="shared" si="294"/>
        <v>0</v>
      </c>
      <c r="Z147" s="5">
        <f t="shared" si="295"/>
        <v>0</v>
      </c>
      <c r="AA147" s="5">
        <f t="shared" si="296"/>
        <v>0</v>
      </c>
      <c r="AB147" s="5">
        <f t="shared" si="297"/>
        <v>0</v>
      </c>
      <c r="AC147" s="5">
        <f t="shared" si="298"/>
        <v>0</v>
      </c>
      <c r="AD147" s="5">
        <f t="shared" si="299"/>
        <v>9.883879234210495E-2</v>
      </c>
      <c r="AE147" s="5">
        <f t="shared" si="300"/>
        <v>0</v>
      </c>
      <c r="AF147" s="5">
        <f t="shared" si="301"/>
        <v>0</v>
      </c>
      <c r="AG147" s="5">
        <f t="shared" si="302"/>
        <v>0</v>
      </c>
      <c r="AH147" s="5">
        <f t="shared" si="303"/>
        <v>0</v>
      </c>
      <c r="AI147" s="5">
        <f t="shared" si="304"/>
        <v>0</v>
      </c>
      <c r="AJ147" s="5">
        <f t="shared" si="305"/>
        <v>0</v>
      </c>
      <c r="AK147" s="5">
        <f t="shared" si="306"/>
        <v>0</v>
      </c>
      <c r="AL147" s="5">
        <f t="shared" si="307"/>
        <v>0</v>
      </c>
      <c r="AM147" s="5">
        <f t="shared" si="308"/>
        <v>4.1425947214693996E-2</v>
      </c>
      <c r="AN147" s="5">
        <f t="shared" si="309"/>
        <v>0</v>
      </c>
      <c r="AO147" s="5">
        <f t="shared" si="310"/>
        <v>0</v>
      </c>
      <c r="AP147" s="5">
        <f t="shared" si="311"/>
        <v>0</v>
      </c>
      <c r="AQ147" s="5">
        <f t="shared" si="312"/>
        <v>0</v>
      </c>
      <c r="AR147" s="5">
        <f t="shared" si="313"/>
        <v>0</v>
      </c>
      <c r="AS147" s="5">
        <f t="shared" si="314"/>
        <v>0</v>
      </c>
      <c r="AT147" s="5">
        <f t="shared" si="315"/>
        <v>0</v>
      </c>
      <c r="AU147" s="5">
        <f t="shared" si="316"/>
        <v>0</v>
      </c>
      <c r="AV147" s="5">
        <f t="shared" si="317"/>
        <v>0</v>
      </c>
      <c r="AW147" s="5">
        <f t="shared" si="318"/>
        <v>0</v>
      </c>
      <c r="AX147" s="5">
        <f t="shared" si="319"/>
        <v>1.4468923435570616E-2</v>
      </c>
      <c r="AY147" s="5">
        <f t="shared" si="320"/>
        <v>0</v>
      </c>
      <c r="AZ147" s="5">
        <f t="shared" si="321"/>
        <v>0</v>
      </c>
      <c r="BA147" s="5">
        <f t="shared" si="322"/>
        <v>0</v>
      </c>
      <c r="BB147" s="5">
        <f t="shared" si="323"/>
        <v>0</v>
      </c>
      <c r="BC147" s="5">
        <f t="shared" si="324"/>
        <v>0</v>
      </c>
      <c r="BD147" s="5">
        <f t="shared" si="325"/>
        <v>0</v>
      </c>
      <c r="BE147" s="5">
        <f t="shared" si="326"/>
        <v>0</v>
      </c>
      <c r="BF147" s="5">
        <f t="shared" si="327"/>
        <v>0</v>
      </c>
      <c r="BG147" s="5">
        <f t="shared" si="328"/>
        <v>0</v>
      </c>
      <c r="BH147" s="5">
        <f t="shared" si="329"/>
        <v>0</v>
      </c>
      <c r="BI147" s="5">
        <f t="shared" si="330"/>
        <v>0</v>
      </c>
      <c r="BJ147" s="8">
        <f t="shared" si="331"/>
        <v>0.87120885220145472</v>
      </c>
      <c r="BK147" s="8">
        <f t="shared" si="332"/>
        <v>0.12299248783340583</v>
      </c>
      <c r="BL147" s="8">
        <f t="shared" si="333"/>
        <v>0</v>
      </c>
      <c r="BM147" s="8">
        <f t="shared" si="334"/>
        <v>0.34339043544498515</v>
      </c>
      <c r="BN147" s="8">
        <f t="shared" si="335"/>
        <v>0.65081090458987556</v>
      </c>
    </row>
    <row r="148" spans="1:66" x14ac:dyDescent="0.25">
      <c r="A148" t="s">
        <v>304</v>
      </c>
      <c r="B148" t="s">
        <v>376</v>
      </c>
      <c r="C148" t="s">
        <v>459</v>
      </c>
      <c r="D148" s="11">
        <v>44385</v>
      </c>
      <c r="E148">
        <f>VLOOKUP(A148,home!$A$2:$E$405,3,FALSE)</f>
        <v>1.32</v>
      </c>
      <c r="F148">
        <f>VLOOKUP(B148,home!$B$2:$E$405,3,FALSE)</f>
        <v>1.1399999999999999</v>
      </c>
      <c r="G148">
        <f>VLOOKUP(C148,away!$B$2:$E$405,4,FALSE)</f>
        <v>1.01</v>
      </c>
      <c r="H148">
        <f>VLOOKUP(A148,away!$A$2:$E$405,3,FALSE)</f>
        <v>1.32</v>
      </c>
      <c r="I148">
        <f>VLOOKUP(C148,away!$B$2:$E$405,3,FALSE)</f>
        <v>2.27</v>
      </c>
      <c r="J148">
        <f>VLOOKUP(B148,home!$B$2:$E$405,4,FALSE)</f>
        <v>1.52</v>
      </c>
      <c r="K148" s="3">
        <f t="shared" si="280"/>
        <v>1.5198479999999999</v>
      </c>
      <c r="L148" s="3">
        <f t="shared" si="281"/>
        <v>4.5545280000000004</v>
      </c>
      <c r="M148" s="5">
        <f t="shared" si="282"/>
        <v>2.3010816131517338E-3</v>
      </c>
      <c r="N148" s="5">
        <f t="shared" si="283"/>
        <v>3.4972942875854357E-3</v>
      </c>
      <c r="O148" s="5">
        <f t="shared" si="284"/>
        <v>1.048034063738474E-2</v>
      </c>
      <c r="P148" s="5">
        <f t="shared" si="285"/>
        <v>1.592852475704792E-2</v>
      </c>
      <c r="Q148" s="5">
        <f t="shared" si="286"/>
        <v>2.6576778641990745E-3</v>
      </c>
      <c r="R148" s="5">
        <f t="shared" si="287"/>
        <v>2.3866502441253323E-2</v>
      </c>
      <c r="S148" s="5">
        <f t="shared" si="288"/>
        <v>2.7565069779117646E-2</v>
      </c>
      <c r="T148" s="5">
        <f t="shared" si="289"/>
        <v>1.2104468247474885E-2</v>
      </c>
      <c r="U148" s="5">
        <f t="shared" si="290"/>
        <v>3.6273456002333976E-2</v>
      </c>
      <c r="V148" s="5">
        <f t="shared" si="291"/>
        <v>2.1201184207216967E-2</v>
      </c>
      <c r="W148" s="5">
        <f t="shared" si="292"/>
        <v>1.346422128849078E-3</v>
      </c>
      <c r="X148" s="5">
        <f t="shared" si="293"/>
        <v>6.1323172856627348E-3</v>
      </c>
      <c r="Y148" s="5">
        <f t="shared" si="294"/>
        <v>1.3964905391217463E-2</v>
      </c>
      <c r="Z148" s="5">
        <f t="shared" si="295"/>
        <v>3.6233551210252214E-2</v>
      </c>
      <c r="AA148" s="5">
        <f t="shared" si="296"/>
        <v>5.5069490339799396E-2</v>
      </c>
      <c r="AB148" s="5">
        <f t="shared" si="297"/>
        <v>4.1848627376981716E-2</v>
      </c>
      <c r="AC148" s="5">
        <f t="shared" si="298"/>
        <v>9.172414441790613E-3</v>
      </c>
      <c r="AD148" s="5">
        <f t="shared" si="299"/>
        <v>5.1158924492175335E-4</v>
      </c>
      <c r="AE148" s="5">
        <f t="shared" si="300"/>
        <v>2.3300475404949839E-3</v>
      </c>
      <c r="AF148" s="5">
        <f t="shared" si="301"/>
        <v>5.306133382257769E-3</v>
      </c>
      <c r="AG148" s="5">
        <f t="shared" si="302"/>
        <v>8.0556443537425724E-3</v>
      </c>
      <c r="AH148" s="5">
        <f t="shared" si="303"/>
        <v>4.1256680881631903E-2</v>
      </c>
      <c r="AI148" s="5">
        <f t="shared" si="304"/>
        <v>6.2703883924586479E-2</v>
      </c>
      <c r="AJ148" s="5">
        <f t="shared" si="305"/>
        <v>4.7650186287507452E-2</v>
      </c>
      <c r="AK148" s="5">
        <f t="shared" si="306"/>
        <v>2.414034677623187E-2</v>
      </c>
      <c r="AL148" s="5">
        <f t="shared" si="307"/>
        <v>2.5397279206946849E-3</v>
      </c>
      <c r="AM148" s="5">
        <f t="shared" si="308"/>
        <v>1.5550757814316731E-4</v>
      </c>
      <c r="AN148" s="5">
        <f t="shared" si="309"/>
        <v>7.0826361886524355E-4</v>
      </c>
      <c r="AO148" s="5">
        <f t="shared" si="310"/>
        <v>1.61290324175154E-3</v>
      </c>
      <c r="AP148" s="5">
        <f t="shared" si="311"/>
        <v>2.4486709919493864E-3</v>
      </c>
      <c r="AQ148" s="5">
        <f t="shared" si="312"/>
        <v>2.7881351489053145E-3</v>
      </c>
      <c r="AR148" s="5">
        <f t="shared" si="313"/>
        <v>3.7580941652491442E-2</v>
      </c>
      <c r="AS148" s="5">
        <f t="shared" si="314"/>
        <v>5.7117319008655798E-2</v>
      </c>
      <c r="AT148" s="5">
        <f t="shared" si="315"/>
        <v>4.3404821530333752E-2</v>
      </c>
      <c r="AU148" s="5">
        <f t="shared" si="316"/>
        <v>2.1989577064411559E-2</v>
      </c>
      <c r="AV148" s="5">
        <f t="shared" si="317"/>
        <v>8.3552036805479447E-3</v>
      </c>
      <c r="AW148" s="5">
        <f t="shared" si="318"/>
        <v>4.8834666404192731E-4</v>
      </c>
      <c r="AX148" s="5">
        <f t="shared" si="319"/>
        <v>3.9391313604289458E-5</v>
      </c>
      <c r="AY148" s="5">
        <f t="shared" si="320"/>
        <v>1.7940884076751728E-4</v>
      </c>
      <c r="AZ148" s="5">
        <f t="shared" si="321"/>
        <v>4.0856129436159949E-4</v>
      </c>
      <c r="BA148" s="5">
        <f t="shared" si="322"/>
        <v>6.202679516287158E-4</v>
      </c>
      <c r="BB148" s="5">
        <f t="shared" si="323"/>
        <v>7.0625693829890802E-4</v>
      </c>
      <c r="BC148" s="5">
        <f t="shared" si="324"/>
        <v>6.4333340013532977E-4</v>
      </c>
      <c r="BD148" s="5">
        <f t="shared" si="325"/>
        <v>2.8527241837106424E-2</v>
      </c>
      <c r="BE148" s="5">
        <f t="shared" si="326"/>
        <v>4.3357071451642519E-2</v>
      </c>
      <c r="BF148" s="5">
        <f t="shared" si="327"/>
        <v>3.2948079165817989E-2</v>
      </c>
      <c r="BG148" s="5">
        <f t="shared" si="328"/>
        <v>1.6692024074670044E-2</v>
      </c>
      <c r="BH148" s="5">
        <f t="shared" si="329"/>
        <v>6.3423348514597784E-3</v>
      </c>
      <c r="BI148" s="5">
        <f t="shared" si="330"/>
        <v>1.9278769878642871E-3</v>
      </c>
      <c r="BJ148" s="8">
        <f t="shared" si="331"/>
        <v>6.6217200044816765E-2</v>
      </c>
      <c r="BK148" s="8">
        <f t="shared" si="332"/>
        <v>7.8887411559787068E-2</v>
      </c>
      <c r="BL148" s="8">
        <f t="shared" si="333"/>
        <v>0.64153200597271243</v>
      </c>
      <c r="BM148" s="8">
        <f t="shared" si="334"/>
        <v>0.76444768501022076</v>
      </c>
      <c r="BN148" s="8">
        <f t="shared" si="335"/>
        <v>5.8731421600622231E-2</v>
      </c>
    </row>
    <row r="149" spans="1:66" x14ac:dyDescent="0.25">
      <c r="A149" t="s">
        <v>304</v>
      </c>
      <c r="B149" t="s">
        <v>378</v>
      </c>
      <c r="C149" t="s">
        <v>310</v>
      </c>
      <c r="D149" s="11">
        <v>44385</v>
      </c>
      <c r="E149">
        <f>VLOOKUP(A149,home!$A$2:$E$405,3,FALSE)</f>
        <v>1.32</v>
      </c>
      <c r="F149">
        <f>VLOOKUP(B149,home!$B$2:$E$405,3,FALSE)</f>
        <v>0</v>
      </c>
      <c r="G149">
        <f>VLOOKUP(C149,away!$B$2:$E$405,4,FALSE)</f>
        <v>0.25</v>
      </c>
      <c r="H149">
        <f>VLOOKUP(A149,away!$A$2:$E$405,3,FALSE)</f>
        <v>1.32</v>
      </c>
      <c r="I149">
        <f>VLOOKUP(C149,away!$B$2:$E$405,3,FALSE)</f>
        <v>1.77</v>
      </c>
      <c r="J149">
        <f>VLOOKUP(B149,home!$B$2:$E$405,4,FALSE)</f>
        <v>2.27</v>
      </c>
      <c r="K149" s="3">
        <f t="shared" si="280"/>
        <v>0</v>
      </c>
      <c r="L149" s="3">
        <f t="shared" si="281"/>
        <v>5.3036280000000007</v>
      </c>
      <c r="M149" s="5">
        <f t="shared" si="282"/>
        <v>4.9735172151624653E-3</v>
      </c>
      <c r="N149" s="5">
        <f t="shared" si="283"/>
        <v>0</v>
      </c>
      <c r="O149" s="5">
        <f t="shared" si="284"/>
        <v>2.637768516081768E-2</v>
      </c>
      <c r="P149" s="5">
        <f t="shared" si="285"/>
        <v>0</v>
      </c>
      <c r="Q149" s="5">
        <f t="shared" si="286"/>
        <v>0</v>
      </c>
      <c r="R149" s="5">
        <f t="shared" si="287"/>
        <v>6.9948714797048575E-2</v>
      </c>
      <c r="S149" s="5">
        <f t="shared" si="288"/>
        <v>0</v>
      </c>
      <c r="T149" s="5">
        <f t="shared" si="289"/>
        <v>0</v>
      </c>
      <c r="U149" s="5">
        <f t="shared" si="290"/>
        <v>0</v>
      </c>
      <c r="V149" s="5">
        <f t="shared" si="291"/>
        <v>0</v>
      </c>
      <c r="W149" s="5">
        <f t="shared" si="292"/>
        <v>0</v>
      </c>
      <c r="X149" s="5">
        <f t="shared" si="293"/>
        <v>0</v>
      </c>
      <c r="Y149" s="5">
        <f t="shared" si="294"/>
        <v>0</v>
      </c>
      <c r="Z149" s="5">
        <f t="shared" si="295"/>
        <v>0.12366065412054708</v>
      </c>
      <c r="AA149" s="5">
        <f t="shared" si="296"/>
        <v>0</v>
      </c>
      <c r="AB149" s="5">
        <f t="shared" si="297"/>
        <v>0</v>
      </c>
      <c r="AC149" s="5">
        <f t="shared" si="298"/>
        <v>0</v>
      </c>
      <c r="AD149" s="5">
        <f t="shared" si="299"/>
        <v>0</v>
      </c>
      <c r="AE149" s="5">
        <f t="shared" si="300"/>
        <v>0</v>
      </c>
      <c r="AF149" s="5">
        <f t="shared" si="301"/>
        <v>0</v>
      </c>
      <c r="AG149" s="5">
        <f t="shared" si="302"/>
        <v>0</v>
      </c>
      <c r="AH149" s="5">
        <f t="shared" si="303"/>
        <v>0.16396252692301225</v>
      </c>
      <c r="AI149" s="5">
        <f t="shared" si="304"/>
        <v>0</v>
      </c>
      <c r="AJ149" s="5">
        <f t="shared" si="305"/>
        <v>0</v>
      </c>
      <c r="AK149" s="5">
        <f t="shared" si="306"/>
        <v>0</v>
      </c>
      <c r="AL149" s="5">
        <f t="shared" si="307"/>
        <v>0</v>
      </c>
      <c r="AM149" s="5">
        <f t="shared" si="308"/>
        <v>0</v>
      </c>
      <c r="AN149" s="5">
        <f t="shared" si="309"/>
        <v>0</v>
      </c>
      <c r="AO149" s="5">
        <f t="shared" si="310"/>
        <v>0</v>
      </c>
      <c r="AP149" s="5">
        <f t="shared" si="311"/>
        <v>0</v>
      </c>
      <c r="AQ149" s="5">
        <f t="shared" si="312"/>
        <v>0</v>
      </c>
      <c r="AR149" s="5">
        <f t="shared" si="313"/>
        <v>0.17391924974792833</v>
      </c>
      <c r="AS149" s="5">
        <f t="shared" si="314"/>
        <v>0</v>
      </c>
      <c r="AT149" s="5">
        <f t="shared" si="315"/>
        <v>0</v>
      </c>
      <c r="AU149" s="5">
        <f t="shared" si="316"/>
        <v>0</v>
      </c>
      <c r="AV149" s="5">
        <f t="shared" si="317"/>
        <v>0</v>
      </c>
      <c r="AW149" s="5">
        <f t="shared" si="318"/>
        <v>0</v>
      </c>
      <c r="AX149" s="5">
        <f t="shared" si="319"/>
        <v>0</v>
      </c>
      <c r="AY149" s="5">
        <f t="shared" si="320"/>
        <v>0</v>
      </c>
      <c r="AZ149" s="5">
        <f t="shared" si="321"/>
        <v>0</v>
      </c>
      <c r="BA149" s="5">
        <f t="shared" si="322"/>
        <v>0</v>
      </c>
      <c r="BB149" s="5">
        <f t="shared" si="323"/>
        <v>0</v>
      </c>
      <c r="BC149" s="5">
        <f t="shared" si="324"/>
        <v>0</v>
      </c>
      <c r="BD149" s="5">
        <f t="shared" si="325"/>
        <v>0.1537338337836843</v>
      </c>
      <c r="BE149" s="5">
        <f t="shared" si="326"/>
        <v>0</v>
      </c>
      <c r="BF149" s="5">
        <f t="shared" si="327"/>
        <v>0</v>
      </c>
      <c r="BG149" s="5">
        <f t="shared" si="328"/>
        <v>0</v>
      </c>
      <c r="BH149" s="5">
        <f t="shared" si="329"/>
        <v>0</v>
      </c>
      <c r="BI149" s="5">
        <f t="shared" si="330"/>
        <v>0</v>
      </c>
      <c r="BJ149" s="8">
        <f t="shared" si="331"/>
        <v>0</v>
      </c>
      <c r="BK149" s="8">
        <f t="shared" si="332"/>
        <v>4.9735172151624653E-3</v>
      </c>
      <c r="BL149" s="8">
        <f t="shared" si="333"/>
        <v>0.58794201041249117</v>
      </c>
      <c r="BM149" s="8">
        <f t="shared" si="334"/>
        <v>0.61527626457517193</v>
      </c>
      <c r="BN149" s="8">
        <f t="shared" si="335"/>
        <v>0.10129991717302872</v>
      </c>
    </row>
    <row r="150" spans="1:66" x14ac:dyDescent="0.25">
      <c r="A150" t="s">
        <v>10</v>
      </c>
      <c r="B150" t="s">
        <v>222</v>
      </c>
      <c r="C150" t="s">
        <v>220</v>
      </c>
      <c r="D150" s="11">
        <v>44416</v>
      </c>
      <c r="E150">
        <f>VLOOKUP(A150,home!$A$2:$E$405,3,FALSE)</f>
        <v>1.5192307692307701</v>
      </c>
      <c r="F150">
        <f>VLOOKUP(B150,home!$B$2:$E$405,3,FALSE)</f>
        <v>0.88</v>
      </c>
      <c r="G150">
        <f>VLOOKUP(C150,away!$B$2:$E$405,4,FALSE)</f>
        <v>1.32</v>
      </c>
      <c r="H150">
        <f>VLOOKUP(A150,away!$A$2:$E$405,3,FALSE)</f>
        <v>1.5384615384615401</v>
      </c>
      <c r="I150">
        <f>VLOOKUP(C150,away!$B$2:$E$405,3,FALSE)</f>
        <v>1.76</v>
      </c>
      <c r="J150">
        <f>VLOOKUP(B150,home!$B$2:$E$405,4,FALSE)</f>
        <v>1.3</v>
      </c>
      <c r="K150" s="3">
        <f t="shared" si="280"/>
        <v>1.7647384615384625</v>
      </c>
      <c r="L150" s="3">
        <f t="shared" si="281"/>
        <v>3.5200000000000036</v>
      </c>
      <c r="M150" s="5">
        <f t="shared" si="282"/>
        <v>5.068357585277421E-3</v>
      </c>
      <c r="N150" s="5">
        <f t="shared" si="283"/>
        <v>8.9443255675692706E-3</v>
      </c>
      <c r="O150" s="5">
        <f t="shared" si="284"/>
        <v>1.7840618700176537E-2</v>
      </c>
      <c r="P150" s="5">
        <f t="shared" si="285"/>
        <v>3.1484025997843869E-2</v>
      </c>
      <c r="Q150" s="5">
        <f t="shared" si="286"/>
        <v>7.8921976708056681E-3</v>
      </c>
      <c r="R150" s="5">
        <f t="shared" si="287"/>
        <v>3.1399488912310751E-2</v>
      </c>
      <c r="S150" s="5">
        <f t="shared" si="288"/>
        <v>4.8893743010175385E-2</v>
      </c>
      <c r="T150" s="5">
        <f t="shared" si="289"/>
        <v>2.7780535801235975E-2</v>
      </c>
      <c r="U150" s="5">
        <f t="shared" si="290"/>
        <v>5.541188575620528E-2</v>
      </c>
      <c r="V150" s="5">
        <f t="shared" si="291"/>
        <v>3.3746892693510146E-2</v>
      </c>
      <c r="W150" s="5">
        <f t="shared" si="292"/>
        <v>4.6425549252450083E-3</v>
      </c>
      <c r="X150" s="5">
        <f t="shared" si="293"/>
        <v>1.6341793336862444E-2</v>
      </c>
      <c r="Y150" s="5">
        <f t="shared" si="294"/>
        <v>2.876155627287794E-2</v>
      </c>
      <c r="Z150" s="5">
        <f t="shared" si="295"/>
        <v>3.6842066990444643E-2</v>
      </c>
      <c r="AA150" s="5">
        <f t="shared" si="296"/>
        <v>6.5016612620614242E-2</v>
      </c>
      <c r="AB150" s="5">
        <f t="shared" si="297"/>
        <v>5.7368658465272497E-2</v>
      </c>
      <c r="AC150" s="5">
        <f t="shared" si="298"/>
        <v>1.3101976688602728E-2</v>
      </c>
      <c r="AD150" s="5">
        <f t="shared" si="299"/>
        <v>2.0482238090961729E-3</v>
      </c>
      <c r="AE150" s="5">
        <f t="shared" si="300"/>
        <v>7.2097478080185356E-3</v>
      </c>
      <c r="AF150" s="5">
        <f t="shared" si="301"/>
        <v>1.2689156142112639E-2</v>
      </c>
      <c r="AG150" s="5">
        <f t="shared" si="302"/>
        <v>1.4888609873412176E-2</v>
      </c>
      <c r="AH150" s="5">
        <f t="shared" si="303"/>
        <v>3.2421018951591322E-2</v>
      </c>
      <c r="AI150" s="5">
        <f t="shared" si="304"/>
        <v>5.7214619106140598E-2</v>
      </c>
      <c r="AJ150" s="5">
        <f t="shared" si="305"/>
        <v>5.0484419449439849E-2</v>
      </c>
      <c r="AK150" s="5">
        <f t="shared" si="306"/>
        <v>2.9697265570288959E-2</v>
      </c>
      <c r="AL150" s="5">
        <f t="shared" si="307"/>
        <v>3.2555159555857078E-3</v>
      </c>
      <c r="AM150" s="5">
        <f t="shared" si="308"/>
        <v>7.2291586675016554E-4</v>
      </c>
      <c r="AN150" s="5">
        <f t="shared" si="309"/>
        <v>2.5446638509605854E-3</v>
      </c>
      <c r="AO150" s="5">
        <f t="shared" si="310"/>
        <v>4.478608377690636E-3</v>
      </c>
      <c r="AP150" s="5">
        <f t="shared" si="311"/>
        <v>5.2549004964903504E-3</v>
      </c>
      <c r="AQ150" s="5">
        <f t="shared" si="312"/>
        <v>4.6243124369115133E-3</v>
      </c>
      <c r="AR150" s="5">
        <f t="shared" si="313"/>
        <v>2.2824397341920308E-2</v>
      </c>
      <c r="AS150" s="5">
        <f t="shared" si="314"/>
        <v>4.0279091850723009E-2</v>
      </c>
      <c r="AT150" s="5">
        <f t="shared" si="315"/>
        <v>3.5541031292405684E-2</v>
      </c>
      <c r="AU150" s="5">
        <f t="shared" si="316"/>
        <v>2.0906874961483444E-2</v>
      </c>
      <c r="AV150" s="5">
        <f t="shared" si="317"/>
        <v>9.2237915887763283E-3</v>
      </c>
      <c r="AW150" s="5">
        <f t="shared" si="318"/>
        <v>5.6174645696637111E-4</v>
      </c>
      <c r="AX150" s="5">
        <f t="shared" si="319"/>
        <v>2.1262623908507194E-4</v>
      </c>
      <c r="AY150" s="5">
        <f t="shared" si="320"/>
        <v>7.4844436157945401E-4</v>
      </c>
      <c r="AZ150" s="5">
        <f t="shared" si="321"/>
        <v>1.3172620763798406E-3</v>
      </c>
      <c r="BA150" s="5">
        <f t="shared" si="322"/>
        <v>1.5455875029523479E-3</v>
      </c>
      <c r="BB150" s="5">
        <f t="shared" si="323"/>
        <v>1.3601170025980675E-3</v>
      </c>
      <c r="BC150" s="5">
        <f t="shared" si="324"/>
        <v>9.5752236982904015E-4</v>
      </c>
      <c r="BD150" s="5">
        <f t="shared" si="325"/>
        <v>1.3390313107259933E-2</v>
      </c>
      <c r="BE150" s="5">
        <f t="shared" si="326"/>
        <v>2.3630400552424199E-2</v>
      </c>
      <c r="BF150" s="5">
        <f t="shared" si="327"/>
        <v>2.0850738358211364E-2</v>
      </c>
      <c r="BG150" s="5">
        <f t="shared" si="328"/>
        <v>1.2265366644070304E-2</v>
      </c>
      <c r="BH150" s="5">
        <f t="shared" si="329"/>
        <v>5.4112910654154538E-3</v>
      </c>
      <c r="BI150" s="5">
        <f t="shared" si="330"/>
        <v>1.9099026939436181E-3</v>
      </c>
      <c r="BJ150" s="8">
        <f t="shared" si="331"/>
        <v>0.15496566178846288</v>
      </c>
      <c r="BK150" s="8">
        <f t="shared" si="332"/>
        <v>0.13629895629257469</v>
      </c>
      <c r="BL150" s="8">
        <f t="shared" si="333"/>
        <v>0.60308778698867371</v>
      </c>
      <c r="BM150" s="8">
        <f t="shared" si="334"/>
        <v>0.8283787597215595</v>
      </c>
      <c r="BN150" s="8">
        <f t="shared" si="335"/>
        <v>0.10262901443398351</v>
      </c>
    </row>
    <row r="151" spans="1:66" x14ac:dyDescent="0.25">
      <c r="A151" t="s">
        <v>10</v>
      </c>
      <c r="B151" t="s">
        <v>226</v>
      </c>
      <c r="C151" t="s">
        <v>41</v>
      </c>
      <c r="D151" s="11">
        <v>44416</v>
      </c>
      <c r="E151">
        <f>VLOOKUP(A151,home!$A$2:$E$405,3,FALSE)</f>
        <v>1.5192307692307701</v>
      </c>
      <c r="F151">
        <f>VLOOKUP(B151,home!$B$2:$E$405,3,FALSE)</f>
        <v>0.66</v>
      </c>
      <c r="G151">
        <f>VLOOKUP(C151,away!$B$2:$E$405,4,FALSE)</f>
        <v>0.66</v>
      </c>
      <c r="H151">
        <f>VLOOKUP(A151,away!$A$2:$E$405,3,FALSE)</f>
        <v>1.5384615384615401</v>
      </c>
      <c r="I151">
        <f>VLOOKUP(C151,away!$B$2:$E$405,3,FALSE)</f>
        <v>1.32</v>
      </c>
      <c r="J151">
        <f>VLOOKUP(B151,home!$B$2:$E$405,4,FALSE)</f>
        <v>1.3</v>
      </c>
      <c r="K151" s="3">
        <f t="shared" si="280"/>
        <v>0.66177692307692348</v>
      </c>
      <c r="L151" s="3">
        <f t="shared" si="281"/>
        <v>2.6400000000000028</v>
      </c>
      <c r="M151" s="5">
        <f t="shared" si="282"/>
        <v>3.6817687043942865E-2</v>
      </c>
      <c r="N151" s="5">
        <f t="shared" si="283"/>
        <v>2.4365095646749619E-2</v>
      </c>
      <c r="O151" s="5">
        <f t="shared" si="284"/>
        <v>9.7198693796009261E-2</v>
      </c>
      <c r="P151" s="5">
        <f t="shared" si="285"/>
        <v>6.4323852507419066E-2</v>
      </c>
      <c r="Q151" s="5">
        <f t="shared" si="286"/>
        <v>8.0621290137904526E-3</v>
      </c>
      <c r="R151" s="5">
        <f t="shared" si="287"/>
        <v>0.12830227581073239</v>
      </c>
      <c r="S151" s="5">
        <f t="shared" si="288"/>
        <v>2.8094907187257032E-2</v>
      </c>
      <c r="T151" s="5">
        <f t="shared" si="289"/>
        <v>2.1284020596406814E-2</v>
      </c>
      <c r="U151" s="5">
        <f t="shared" si="290"/>
        <v>8.4907485309793279E-2</v>
      </c>
      <c r="V151" s="5">
        <f t="shared" si="291"/>
        <v>5.4538179615376521E-3</v>
      </c>
      <c r="W151" s="5">
        <f t="shared" si="292"/>
        <v>1.778443644065146E-3</v>
      </c>
      <c r="X151" s="5">
        <f t="shared" si="293"/>
        <v>4.6950912203319898E-3</v>
      </c>
      <c r="Y151" s="5">
        <f t="shared" si="294"/>
        <v>6.1975204108382356E-3</v>
      </c>
      <c r="Z151" s="5">
        <f t="shared" si="295"/>
        <v>0.11290600271344461</v>
      </c>
      <c r="AA151" s="5">
        <f t="shared" si="296"/>
        <v>7.4718587072618151E-2</v>
      </c>
      <c r="AB151" s="5">
        <f t="shared" si="297"/>
        <v>2.4723518324786212E-2</v>
      </c>
      <c r="AC151" s="5">
        <f t="shared" si="298"/>
        <v>5.955197934853282E-4</v>
      </c>
      <c r="AD151" s="5">
        <f t="shared" si="299"/>
        <v>2.942332406587859E-4</v>
      </c>
      <c r="AE151" s="5">
        <f t="shared" si="300"/>
        <v>7.7677575533919554E-4</v>
      </c>
      <c r="AF151" s="5">
        <f t="shared" si="301"/>
        <v>1.0253439970477395E-3</v>
      </c>
      <c r="AG151" s="5">
        <f t="shared" si="302"/>
        <v>9.0230271740201161E-4</v>
      </c>
      <c r="AH151" s="5">
        <f t="shared" si="303"/>
        <v>7.4517961790873513E-2</v>
      </c>
      <c r="AI151" s="5">
        <f t="shared" si="304"/>
        <v>4.9314267467928032E-2</v>
      </c>
      <c r="AJ151" s="5">
        <f t="shared" si="305"/>
        <v>1.6317522094358917E-2</v>
      </c>
      <c r="AK151" s="5">
        <f t="shared" si="306"/>
        <v>3.599519854614854E-3</v>
      </c>
      <c r="AL151" s="5">
        <f t="shared" si="307"/>
        <v>4.1617092693171692E-5</v>
      </c>
      <c r="AM151" s="5">
        <f t="shared" si="308"/>
        <v>3.8943353734024659E-5</v>
      </c>
      <c r="AN151" s="5">
        <f t="shared" si="309"/>
        <v>1.0281045385782521E-4</v>
      </c>
      <c r="AO151" s="5">
        <f t="shared" si="310"/>
        <v>1.3570979909232947E-4</v>
      </c>
      <c r="AP151" s="5">
        <f t="shared" si="311"/>
        <v>1.1942462320125005E-4</v>
      </c>
      <c r="AQ151" s="5">
        <f t="shared" si="312"/>
        <v>7.8820251312825104E-5</v>
      </c>
      <c r="AR151" s="5">
        <f t="shared" si="313"/>
        <v>3.9345483825581257E-2</v>
      </c>
      <c r="AS151" s="5">
        <f t="shared" si="314"/>
        <v>2.6037933223066023E-2</v>
      </c>
      <c r="AT151" s="5">
        <f t="shared" si="315"/>
        <v>8.6156516658215162E-3</v>
      </c>
      <c r="AU151" s="5">
        <f t="shared" si="316"/>
        <v>1.9005464832366446E-3</v>
      </c>
      <c r="AV151" s="5">
        <f t="shared" si="317"/>
        <v>3.1443445096025361E-4</v>
      </c>
      <c r="AW151" s="5">
        <f t="shared" si="318"/>
        <v>2.0196903136589152E-6</v>
      </c>
      <c r="AX151" s="5">
        <f t="shared" si="319"/>
        <v>4.2953021347331745E-6</v>
      </c>
      <c r="AY151" s="5">
        <f t="shared" si="320"/>
        <v>1.1339597635695592E-5</v>
      </c>
      <c r="AZ151" s="5">
        <f t="shared" si="321"/>
        <v>1.4968268879118202E-5</v>
      </c>
      <c r="BA151" s="5">
        <f t="shared" si="322"/>
        <v>1.317207661362403E-5</v>
      </c>
      <c r="BB151" s="5">
        <f t="shared" si="323"/>
        <v>8.6935705649918676E-6</v>
      </c>
      <c r="BC151" s="5">
        <f t="shared" si="324"/>
        <v>4.5902052583157111E-6</v>
      </c>
      <c r="BD151" s="5">
        <f t="shared" si="325"/>
        <v>1.7312012883255772E-2</v>
      </c>
      <c r="BE151" s="5">
        <f t="shared" si="326"/>
        <v>1.1456690618149065E-2</v>
      </c>
      <c r="BF151" s="5">
        <f t="shared" si="327"/>
        <v>3.7908867329614717E-3</v>
      </c>
      <c r="BG151" s="5">
        <f t="shared" si="328"/>
        <v>8.3624045262412473E-4</v>
      </c>
      <c r="BH151" s="5">
        <f t="shared" si="329"/>
        <v>1.3835115842251175E-4</v>
      </c>
      <c r="BI151" s="5">
        <f t="shared" si="330"/>
        <v>1.8311520784995567E-5</v>
      </c>
      <c r="BJ151" s="8">
        <f t="shared" si="331"/>
        <v>6.9913723744914696E-2</v>
      </c>
      <c r="BK151" s="8">
        <f t="shared" si="332"/>
        <v>0.1353387411839708</v>
      </c>
      <c r="BL151" s="8">
        <f t="shared" si="333"/>
        <v>0.6633663745365781</v>
      </c>
      <c r="BM151" s="8">
        <f t="shared" si="334"/>
        <v>0.62244578845294263</v>
      </c>
      <c r="BN151" s="8">
        <f t="shared" si="335"/>
        <v>0.35906973381864365</v>
      </c>
    </row>
    <row r="152" spans="1:66" x14ac:dyDescent="0.25">
      <c r="A152" t="s">
        <v>10</v>
      </c>
      <c r="B152" t="s">
        <v>12</v>
      </c>
      <c r="C152" t="s">
        <v>447</v>
      </c>
      <c r="D152" s="11">
        <v>44416</v>
      </c>
      <c r="E152">
        <f>VLOOKUP(A152,home!$A$2:$E$405,3,FALSE)</f>
        <v>1.5192307692307701</v>
      </c>
      <c r="F152">
        <f>VLOOKUP(B152,home!$B$2:$E$405,3,FALSE)</f>
        <v>1.32</v>
      </c>
      <c r="G152">
        <f>VLOOKUP(C152,away!$B$2:$E$405,4,FALSE)</f>
        <v>1.32</v>
      </c>
      <c r="H152">
        <f>VLOOKUP(A152,away!$A$2:$E$405,3,FALSE)</f>
        <v>1.5384615384615401</v>
      </c>
      <c r="I152">
        <f>VLOOKUP(C152,away!$B$2:$E$405,3,FALSE)</f>
        <v>0.44</v>
      </c>
      <c r="J152">
        <f>VLOOKUP(B152,home!$B$2:$E$405,4,FALSE)</f>
        <v>0.98</v>
      </c>
      <c r="K152" s="3">
        <f t="shared" si="280"/>
        <v>2.6471076923076939</v>
      </c>
      <c r="L152" s="3">
        <f t="shared" si="281"/>
        <v>0.66338461538461602</v>
      </c>
      <c r="M152" s="5">
        <f t="shared" si="282"/>
        <v>3.6498200984936877E-2</v>
      </c>
      <c r="N152" s="5">
        <f t="shared" si="283"/>
        <v>9.6614668582618662E-2</v>
      </c>
      <c r="O152" s="5">
        <f t="shared" si="284"/>
        <v>2.4212345022622764E-2</v>
      </c>
      <c r="P152" s="5">
        <f t="shared" si="285"/>
        <v>6.4092684758192617E-2</v>
      </c>
      <c r="Q152" s="5">
        <f t="shared" si="286"/>
        <v>0.12787471619740418</v>
      </c>
      <c r="R152" s="5">
        <f t="shared" si="287"/>
        <v>8.0310485951961118E-3</v>
      </c>
      <c r="S152" s="5">
        <f t="shared" si="288"/>
        <v>2.8137498072907836E-2</v>
      </c>
      <c r="T152" s="5">
        <f t="shared" si="289"/>
        <v>8.4830119422031891E-2</v>
      </c>
      <c r="U152" s="5">
        <f t="shared" si="290"/>
        <v>2.1259050513640528E-2</v>
      </c>
      <c r="V152" s="5">
        <f t="shared" si="291"/>
        <v>5.4900964528678377E-3</v>
      </c>
      <c r="W152" s="5">
        <f t="shared" si="292"/>
        <v>0.11283271496593729</v>
      </c>
      <c r="X152" s="5">
        <f t="shared" si="293"/>
        <v>7.4851487220480309E-2</v>
      </c>
      <c r="Y152" s="5">
        <f t="shared" si="294"/>
        <v>2.4827662530362414E-2</v>
      </c>
      <c r="Z152" s="5">
        <f t="shared" si="295"/>
        <v>1.7758913611531113E-3</v>
      </c>
      <c r="AA152" s="5">
        <f t="shared" si="296"/>
        <v>4.7009756828111813E-3</v>
      </c>
      <c r="AB152" s="5">
        <f t="shared" si="297"/>
        <v>6.2219944456604467E-3</v>
      </c>
      <c r="AC152" s="5">
        <f t="shared" si="298"/>
        <v>6.0255542011329491E-4</v>
      </c>
      <c r="AD152" s="5">
        <f t="shared" si="299"/>
        <v>7.4670086932573515E-2</v>
      </c>
      <c r="AE152" s="5">
        <f t="shared" si="300"/>
        <v>4.9534986900501121E-2</v>
      </c>
      <c r="AF152" s="5">
        <f t="shared" si="301"/>
        <v>1.6430374116535463E-2</v>
      </c>
      <c r="AG152" s="5">
        <f t="shared" si="302"/>
        <v>3.6332191379744097E-3</v>
      </c>
      <c r="AH152" s="5">
        <f t="shared" si="303"/>
        <v>2.9452475189585466E-4</v>
      </c>
      <c r="AI152" s="5">
        <f t="shared" si="304"/>
        <v>7.79638736318532E-4</v>
      </c>
      <c r="AJ152" s="5">
        <f t="shared" si="305"/>
        <v>1.0318938480649181E-3</v>
      </c>
      <c r="AK152" s="5">
        <f t="shared" si="306"/>
        <v>9.1051138095254373E-4</v>
      </c>
      <c r="AL152" s="5">
        <f t="shared" si="307"/>
        <v>4.2324710312818191E-5</v>
      </c>
      <c r="AM152" s="5">
        <f t="shared" si="308"/>
        <v>3.9531952300899904E-2</v>
      </c>
      <c r="AN152" s="5">
        <f t="shared" si="309"/>
        <v>2.6224888972535467E-2</v>
      </c>
      <c r="AO152" s="5">
        <f t="shared" si="310"/>
        <v>8.6985939422748494E-3</v>
      </c>
      <c r="AP152" s="5">
        <f t="shared" si="311"/>
        <v>1.9235044655943174E-3</v>
      </c>
      <c r="AQ152" s="5">
        <f t="shared" si="312"/>
        <v>3.1900581752471933E-4</v>
      </c>
      <c r="AR152" s="5">
        <f t="shared" si="313"/>
        <v>3.9076637851536207E-5</v>
      </c>
      <c r="AS152" s="5">
        <f t="shared" si="314"/>
        <v>1.0344006864632349E-4</v>
      </c>
      <c r="AT152" s="5">
        <f t="shared" si="315"/>
        <v>1.3690850070325941E-4</v>
      </c>
      <c r="AU152" s="5">
        <f t="shared" si="316"/>
        <v>1.2080384845130376E-4</v>
      </c>
      <c r="AV152" s="5">
        <f t="shared" si="317"/>
        <v>7.9945199123954773E-5</v>
      </c>
      <c r="AW152" s="5">
        <f t="shared" si="318"/>
        <v>2.0645647078763903E-6</v>
      </c>
      <c r="AX152" s="5">
        <f t="shared" si="319"/>
        <v>1.7440889171275491E-2</v>
      </c>
      <c r="AY152" s="5">
        <f t="shared" si="320"/>
        <v>1.1570017554852307E-2</v>
      </c>
      <c r="AZ152" s="5">
        <f t="shared" si="321"/>
        <v>3.8376858228094759E-3</v>
      </c>
      <c r="BA152" s="5">
        <f t="shared" si="322"/>
        <v>8.4862057784381936E-4</v>
      </c>
      <c r="BB152" s="5">
        <f t="shared" si="323"/>
        <v>1.4074045891009814E-4</v>
      </c>
      <c r="BC152" s="5">
        <f t="shared" si="324"/>
        <v>1.8673011040625966E-5</v>
      </c>
      <c r="BD152" s="5">
        <f t="shared" si="325"/>
        <v>4.3204733952775444E-6</v>
      </c>
      <c r="BE152" s="5">
        <f t="shared" si="326"/>
        <v>1.1436758359049928E-5</v>
      </c>
      <c r="BF152" s="5">
        <f t="shared" si="327"/>
        <v>1.5137165513652694E-5</v>
      </c>
      <c r="BG152" s="5">
        <f t="shared" si="328"/>
        <v>1.3356569090308263E-5</v>
      </c>
      <c r="BH152" s="5">
        <f t="shared" si="329"/>
        <v>8.8390691954485463E-6</v>
      </c>
      <c r="BI152" s="5">
        <f t="shared" si="330"/>
        <v>4.6795936120223635E-6</v>
      </c>
      <c r="BJ152" s="8">
        <f t="shared" si="331"/>
        <v>0.77665460810198061</v>
      </c>
      <c r="BK152" s="8">
        <f t="shared" si="332"/>
        <v>0.14643337795418357</v>
      </c>
      <c r="BL152" s="8">
        <f t="shared" si="333"/>
        <v>6.7979926861105017E-2</v>
      </c>
      <c r="BM152" s="8">
        <f t="shared" si="334"/>
        <v>0.62395218714730638</v>
      </c>
      <c r="BN152" s="8">
        <f t="shared" si="335"/>
        <v>0.35732366414097116</v>
      </c>
    </row>
    <row r="153" spans="1:66" x14ac:dyDescent="0.25">
      <c r="A153" t="s">
        <v>10</v>
      </c>
      <c r="B153" t="s">
        <v>37</v>
      </c>
      <c r="C153" t="s">
        <v>219</v>
      </c>
      <c r="D153" s="11">
        <v>44416</v>
      </c>
      <c r="E153">
        <f>VLOOKUP(A153,home!$A$2:$E$405,3,FALSE)</f>
        <v>1.5192307692307701</v>
      </c>
      <c r="F153">
        <f>VLOOKUP(B153,home!$B$2:$E$405,3,FALSE)</f>
        <v>0.22</v>
      </c>
      <c r="G153">
        <f>VLOOKUP(C153,away!$B$2:$E$405,4,FALSE)</f>
        <v>0.99</v>
      </c>
      <c r="H153">
        <f>VLOOKUP(A153,away!$A$2:$E$405,3,FALSE)</f>
        <v>1.5384615384615401</v>
      </c>
      <c r="I153">
        <f>VLOOKUP(C153,away!$B$2:$E$405,3,FALSE)</f>
        <v>0.33</v>
      </c>
      <c r="J153">
        <f>VLOOKUP(B153,home!$B$2:$E$405,4,FALSE)</f>
        <v>1.08</v>
      </c>
      <c r="K153" s="3">
        <f t="shared" si="280"/>
        <v>0.33088846153846169</v>
      </c>
      <c r="L153" s="3">
        <f t="shared" si="281"/>
        <v>0.54830769230769294</v>
      </c>
      <c r="M153" s="5">
        <f t="shared" si="282"/>
        <v>0.41511646737558716</v>
      </c>
      <c r="N153" s="5">
        <f t="shared" si="283"/>
        <v>0.13735724924918905</v>
      </c>
      <c r="O153" s="5">
        <f t="shared" si="284"/>
        <v>0.2276115522656299</v>
      </c>
      <c r="P153" s="5">
        <f t="shared" si="285"/>
        <v>7.5314036357555431E-2</v>
      </c>
      <c r="Q153" s="5">
        <f t="shared" si="286"/>
        <v>2.2724964442609588E-2</v>
      </c>
      <c r="R153" s="5">
        <f t="shared" si="287"/>
        <v>6.2400582482669678E-2</v>
      </c>
      <c r="S153" s="5">
        <f t="shared" si="288"/>
        <v>3.4160317153445457E-3</v>
      </c>
      <c r="T153" s="5">
        <f t="shared" si="289"/>
        <v>1.246027281130164E-2</v>
      </c>
      <c r="U153" s="5">
        <f t="shared" si="290"/>
        <v>2.0647632736794447E-2</v>
      </c>
      <c r="V153" s="5">
        <f t="shared" si="291"/>
        <v>6.8862906096515749E-5</v>
      </c>
      <c r="W153" s="5">
        <f t="shared" si="292"/>
        <v>2.5064761743104442E-3</v>
      </c>
      <c r="X153" s="5">
        <f t="shared" si="293"/>
        <v>1.3743201669603744E-3</v>
      </c>
      <c r="Y153" s="5">
        <f t="shared" si="294"/>
        <v>3.7677515961898305E-4</v>
      </c>
      <c r="Z153" s="5">
        <f t="shared" si="295"/>
        <v>1.1404906459909488E-2</v>
      </c>
      <c r="AA153" s="5">
        <f t="shared" si="296"/>
        <v>3.7737519525095132E-3</v>
      </c>
      <c r="AB153" s="5">
        <f t="shared" si="297"/>
        <v>6.243454888968193E-4</v>
      </c>
      <c r="AC153" s="5">
        <f t="shared" si="298"/>
        <v>7.8085667231966205E-7</v>
      </c>
      <c r="AD153" s="5">
        <f t="shared" si="299"/>
        <v>2.0734101130009798E-4</v>
      </c>
      <c r="AE153" s="5">
        <f t="shared" si="300"/>
        <v>1.136866714267E-4</v>
      </c>
      <c r="AF153" s="5">
        <f t="shared" si="301"/>
        <v>3.1167638228058403E-5</v>
      </c>
      <c r="AG153" s="5">
        <f t="shared" si="302"/>
        <v>5.6964852638359123E-6</v>
      </c>
      <c r="AH153" s="5">
        <f t="shared" si="303"/>
        <v>1.5633494855045176E-3</v>
      </c>
      <c r="AI153" s="5">
        <f t="shared" si="304"/>
        <v>5.1729430610553541E-4</v>
      </c>
      <c r="AJ153" s="5">
        <f t="shared" si="305"/>
        <v>8.5583358554933313E-5</v>
      </c>
      <c r="AK153" s="5">
        <f t="shared" si="306"/>
        <v>9.4395152818454776E-6</v>
      </c>
      <c r="AL153" s="5">
        <f t="shared" si="307"/>
        <v>5.6667920866568234E-9</v>
      </c>
      <c r="AM153" s="5">
        <f t="shared" si="308"/>
        <v>1.3721349648583642E-5</v>
      </c>
      <c r="AN153" s="5">
        <f t="shared" si="309"/>
        <v>7.5235215611618703E-6</v>
      </c>
      <c r="AO153" s="5">
        <f t="shared" si="310"/>
        <v>2.0626023726139181E-6</v>
      </c>
      <c r="AP153" s="5">
        <f t="shared" si="311"/>
        <v>3.7698024902543654E-7</v>
      </c>
      <c r="AQ153" s="5">
        <f t="shared" si="312"/>
        <v>5.1675292597179131E-8</v>
      </c>
      <c r="AR153" s="5">
        <f t="shared" si="313"/>
        <v>1.7143930973348036E-4</v>
      </c>
      <c r="AS153" s="5">
        <f t="shared" si="314"/>
        <v>5.672728944492712E-5</v>
      </c>
      <c r="AT153" s="5">
        <f t="shared" si="315"/>
        <v>9.3852027658394742E-6</v>
      </c>
      <c r="AU153" s="5">
        <f t="shared" si="316"/>
        <v>1.0351517681383798E-6</v>
      </c>
      <c r="AV153" s="5">
        <f t="shared" si="317"/>
        <v>8.5629944004531707E-8</v>
      </c>
      <c r="AW153" s="5">
        <f t="shared" si="318"/>
        <v>2.8558851603970524E-11</v>
      </c>
      <c r="AX153" s="5">
        <f t="shared" si="319"/>
        <v>7.5670604590852543E-7</v>
      </c>
      <c r="AY153" s="5">
        <f t="shared" si="320"/>
        <v>4.1490774578738269E-7</v>
      </c>
      <c r="AZ153" s="5">
        <f t="shared" si="321"/>
        <v>1.1374855430663336E-7</v>
      </c>
      <c r="BA153" s="5">
        <f t="shared" si="322"/>
        <v>2.0789735771735475E-8</v>
      </c>
      <c r="BB153" s="5">
        <f t="shared" si="323"/>
        <v>2.849793011171743E-9</v>
      </c>
      <c r="BC153" s="5">
        <f t="shared" si="324"/>
        <v>3.1251268590203416E-10</v>
      </c>
      <c r="BD153" s="5">
        <f t="shared" si="325"/>
        <v>1.566691538179806E-5</v>
      </c>
      <c r="BE153" s="5">
        <f t="shared" si="326"/>
        <v>5.1840015277364197E-6</v>
      </c>
      <c r="BF153" s="5">
        <f t="shared" si="327"/>
        <v>8.5766314506286942E-7</v>
      </c>
      <c r="BG153" s="5">
        <f t="shared" si="328"/>
        <v>9.4596946196030462E-8</v>
      </c>
      <c r="BH153" s="5">
        <f t="shared" si="329"/>
        <v>7.8252594982602876E-9</v>
      </c>
      <c r="BI153" s="5">
        <f t="shared" si="330"/>
        <v>5.1785761530371615E-10</v>
      </c>
      <c r="BJ153" s="8">
        <f t="shared" si="331"/>
        <v>0.17718299525372019</v>
      </c>
      <c r="BK153" s="8">
        <f t="shared" si="332"/>
        <v>0.49391659978579383</v>
      </c>
      <c r="BL153" s="8">
        <f t="shared" si="333"/>
        <v>0.31749401569572144</v>
      </c>
      <c r="BM153" s="8">
        <f t="shared" si="334"/>
        <v>5.9473250142717295E-2</v>
      </c>
      <c r="BN153" s="8">
        <f t="shared" si="335"/>
        <v>0.94052485217324078</v>
      </c>
    </row>
    <row r="154" spans="1:66" x14ac:dyDescent="0.25">
      <c r="A154" t="s">
        <v>72</v>
      </c>
      <c r="B154" t="s">
        <v>68</v>
      </c>
      <c r="C154" t="s">
        <v>73</v>
      </c>
      <c r="D154" s="11">
        <v>44416</v>
      </c>
      <c r="E154">
        <f>VLOOKUP(A154,home!$A$2:$E$405,3,FALSE)</f>
        <v>1.3</v>
      </c>
      <c r="F154">
        <f>VLOOKUP(B154,home!$B$2:$E$405,3,FALSE)</f>
        <v>1.54</v>
      </c>
      <c r="G154">
        <f>VLOOKUP(C154,away!$B$2:$E$405,4,FALSE)</f>
        <v>0.38</v>
      </c>
      <c r="H154">
        <f>VLOOKUP(A154,away!$A$2:$E$405,3,FALSE)</f>
        <v>1.3</v>
      </c>
      <c r="I154">
        <f>VLOOKUP(C154,away!$B$2:$E$405,3,FALSE)</f>
        <v>0.38</v>
      </c>
      <c r="J154">
        <f>VLOOKUP(B154,home!$B$2:$E$405,4,FALSE)</f>
        <v>0.26</v>
      </c>
      <c r="K154" s="3">
        <f t="shared" si="280"/>
        <v>0.7607600000000001</v>
      </c>
      <c r="L154" s="3">
        <f t="shared" si="281"/>
        <v>0.12844000000000003</v>
      </c>
      <c r="M154" s="5">
        <f t="shared" si="282"/>
        <v>0.41098440879943782</v>
      </c>
      <c r="N154" s="5">
        <f t="shared" si="283"/>
        <v>0.31266049883826036</v>
      </c>
      <c r="O154" s="5">
        <f t="shared" si="284"/>
        <v>5.2786837466199804E-2</v>
      </c>
      <c r="P154" s="5">
        <f t="shared" si="285"/>
        <v>4.0158114470786162E-2</v>
      </c>
      <c r="Q154" s="5">
        <f t="shared" si="286"/>
        <v>0.11892980054809746</v>
      </c>
      <c r="R154" s="5">
        <f t="shared" si="287"/>
        <v>3.3899707020793516E-3</v>
      </c>
      <c r="S154" s="5">
        <f t="shared" si="288"/>
        <v>9.809825648615766E-4</v>
      </c>
      <c r="T154" s="5">
        <f t="shared" si="289"/>
        <v>1.5275343582397641E-2</v>
      </c>
      <c r="U154" s="5">
        <f t="shared" si="290"/>
        <v>2.5789541113138879E-3</v>
      </c>
      <c r="V154" s="5">
        <f t="shared" si="291"/>
        <v>1.0650420278211482E-5</v>
      </c>
      <c r="W154" s="5">
        <f t="shared" si="292"/>
        <v>3.0159011688323554E-2</v>
      </c>
      <c r="X154" s="5">
        <f t="shared" si="293"/>
        <v>3.8736234612482775E-3</v>
      </c>
      <c r="Y154" s="5">
        <f t="shared" si="294"/>
        <v>2.4876409868136441E-4</v>
      </c>
      <c r="Z154" s="5">
        <f t="shared" si="295"/>
        <v>1.4513594565835732E-4</v>
      </c>
      <c r="AA154" s="5">
        <f t="shared" si="296"/>
        <v>1.1041362201905192E-4</v>
      </c>
      <c r="AB154" s="5">
        <f t="shared" si="297"/>
        <v>4.1999133543606968E-5</v>
      </c>
      <c r="AC154" s="5">
        <f t="shared" si="298"/>
        <v>6.5042126224415796E-8</v>
      </c>
      <c r="AD154" s="5">
        <f t="shared" si="299"/>
        <v>5.7359424330022564E-3</v>
      </c>
      <c r="AE154" s="5">
        <f t="shared" si="300"/>
        <v>7.3672444609480987E-4</v>
      </c>
      <c r="AF154" s="5">
        <f t="shared" si="301"/>
        <v>4.7312443928208698E-5</v>
      </c>
      <c r="AG154" s="5">
        <f t="shared" si="302"/>
        <v>2.0256034327130415E-6</v>
      </c>
      <c r="AH154" s="5">
        <f t="shared" si="303"/>
        <v>4.6603152150898557E-6</v>
      </c>
      <c r="AI154" s="5">
        <f t="shared" si="304"/>
        <v>3.5453814030317586E-6</v>
      </c>
      <c r="AJ154" s="5">
        <f t="shared" si="305"/>
        <v>1.3485921780852203E-6</v>
      </c>
      <c r="AK154" s="5">
        <f t="shared" si="306"/>
        <v>3.4198499513337085E-7</v>
      </c>
      <c r="AL154" s="5">
        <f t="shared" si="307"/>
        <v>2.5421588696986973E-10</v>
      </c>
      <c r="AM154" s="5">
        <f t="shared" si="308"/>
        <v>8.7273511306615976E-4</v>
      </c>
      <c r="AN154" s="5">
        <f t="shared" si="309"/>
        <v>1.1209409792221758E-4</v>
      </c>
      <c r="AO154" s="5">
        <f t="shared" si="310"/>
        <v>7.1986829685648128E-6</v>
      </c>
      <c r="AP154" s="5">
        <f t="shared" si="311"/>
        <v>3.0819961349415488E-7</v>
      </c>
      <c r="AQ154" s="5">
        <f t="shared" si="312"/>
        <v>9.8962895892973179E-9</v>
      </c>
      <c r="AR154" s="5">
        <f t="shared" si="313"/>
        <v>1.1971417724522831E-7</v>
      </c>
      <c r="AS154" s="5">
        <f t="shared" si="314"/>
        <v>9.1073757481079897E-8</v>
      </c>
      <c r="AT154" s="5">
        <f t="shared" si="315"/>
        <v>3.464263587065317E-8</v>
      </c>
      <c r="AU154" s="5">
        <f t="shared" si="316"/>
        <v>8.7849105549860373E-9</v>
      </c>
      <c r="AV154" s="5">
        <f t="shared" si="317"/>
        <v>1.6708021384527945E-9</v>
      </c>
      <c r="AW154" s="5">
        <f t="shared" si="318"/>
        <v>6.8999851134190669E-13</v>
      </c>
      <c r="AX154" s="5">
        <f t="shared" si="319"/>
        <v>1.1065699410270192E-4</v>
      </c>
      <c r="AY154" s="5">
        <f t="shared" si="320"/>
        <v>1.4212784322551037E-5</v>
      </c>
      <c r="AZ154" s="5">
        <f t="shared" si="321"/>
        <v>9.1274500919422769E-7</v>
      </c>
      <c r="BA154" s="5">
        <f t="shared" si="322"/>
        <v>3.9077656326968869E-8</v>
      </c>
      <c r="BB154" s="5">
        <f t="shared" si="323"/>
        <v>1.2547835446589709E-9</v>
      </c>
      <c r="BC154" s="5">
        <f t="shared" si="324"/>
        <v>3.223287969519967E-11</v>
      </c>
      <c r="BD154" s="5">
        <f t="shared" si="325"/>
        <v>2.5626814875628504E-9</v>
      </c>
      <c r="BE154" s="5">
        <f t="shared" si="326"/>
        <v>1.9495855684783144E-9</v>
      </c>
      <c r="BF154" s="5">
        <f t="shared" si="327"/>
        <v>7.4158335853778116E-10</v>
      </c>
      <c r="BG154" s="5">
        <f t="shared" si="328"/>
        <v>1.8805565194706752E-10</v>
      </c>
      <c r="BH154" s="5">
        <f t="shared" si="329"/>
        <v>3.5766304443812774E-11</v>
      </c>
      <c r="BI154" s="5">
        <f t="shared" si="330"/>
        <v>5.4419147537350037E-12</v>
      </c>
      <c r="BJ154" s="8">
        <f t="shared" si="331"/>
        <v>0.48878721602143382</v>
      </c>
      <c r="BK154" s="8">
        <f t="shared" si="332"/>
        <v>0.45214843433602842</v>
      </c>
      <c r="BL154" s="8">
        <f t="shared" si="333"/>
        <v>5.8918332678344627E-2</v>
      </c>
      <c r="BM154" s="8">
        <f t="shared" si="334"/>
        <v>6.107527537297177E-2</v>
      </c>
      <c r="BN154" s="8">
        <f t="shared" si="335"/>
        <v>0.93890963082486101</v>
      </c>
    </row>
    <row r="155" spans="1:66" s="10" customFormat="1" x14ac:dyDescent="0.25">
      <c r="A155" t="s">
        <v>72</v>
      </c>
      <c r="B155" t="s">
        <v>326</v>
      </c>
      <c r="C155" t="s">
        <v>85</v>
      </c>
      <c r="D155" s="11">
        <v>44416</v>
      </c>
      <c r="E155">
        <f>VLOOKUP(A155,home!$A$2:$E$405,3,FALSE)</f>
        <v>1.3</v>
      </c>
      <c r="F155">
        <f>VLOOKUP(B155,home!$B$2:$E$405,3,FALSE)</f>
        <v>1.54</v>
      </c>
      <c r="G155">
        <f>VLOOKUP(C155,away!$B$2:$E$405,4,FALSE)</f>
        <v>1.03</v>
      </c>
      <c r="H155">
        <f>VLOOKUP(A155,away!$A$2:$E$405,3,FALSE)</f>
        <v>1.3</v>
      </c>
      <c r="I155">
        <f>VLOOKUP(C155,away!$B$2:$E$405,3,FALSE)</f>
        <v>0.51</v>
      </c>
      <c r="J155">
        <f>VLOOKUP(B155,home!$B$2:$E$405,4,FALSE)</f>
        <v>0.77</v>
      </c>
      <c r="K155" s="3">
        <f t="shared" si="280"/>
        <v>2.0620600000000002</v>
      </c>
      <c r="L155" s="3">
        <f t="shared" si="281"/>
        <v>0.51051000000000002</v>
      </c>
      <c r="M155" s="5">
        <f t="shared" si="282"/>
        <v>7.6339101610596441E-2</v>
      </c>
      <c r="N155" s="5">
        <f t="shared" si="283"/>
        <v>0.15741580786714648</v>
      </c>
      <c r="O155" s="5">
        <f t="shared" si="284"/>
        <v>3.8971874763225597E-2</v>
      </c>
      <c r="P155" s="5">
        <f t="shared" si="285"/>
        <v>8.0362344074256964E-2</v>
      </c>
      <c r="Q155" s="5">
        <f t="shared" si="286"/>
        <v>0.1623004203852641</v>
      </c>
      <c r="R155" s="5">
        <f t="shared" si="287"/>
        <v>9.9477658926871489E-3</v>
      </c>
      <c r="S155" s="5">
        <f t="shared" si="288"/>
        <v>2.1149405117615479E-2</v>
      </c>
      <c r="T155" s="5">
        <f t="shared" si="289"/>
        <v>8.2855987610881199E-2</v>
      </c>
      <c r="U155" s="5">
        <f t="shared" si="290"/>
        <v>2.0512890136674462E-2</v>
      </c>
      <c r="V155" s="5">
        <f t="shared" si="291"/>
        <v>2.4737807073516639E-3</v>
      </c>
      <c r="W155" s="5">
        <f t="shared" si="292"/>
        <v>0.11155773495321256</v>
      </c>
      <c r="X155" s="5">
        <f t="shared" si="293"/>
        <v>5.6951339270964553E-2</v>
      </c>
      <c r="Y155" s="5">
        <f t="shared" si="294"/>
        <v>1.4537114105610057E-2</v>
      </c>
      <c r="Z155" s="5">
        <f t="shared" si="295"/>
        <v>1.6928113219585724E-3</v>
      </c>
      <c r="AA155" s="5">
        <f t="shared" si="296"/>
        <v>3.4906785145578938E-3</v>
      </c>
      <c r="AB155" s="5">
        <f t="shared" si="297"/>
        <v>3.5989942688646266E-3</v>
      </c>
      <c r="AC155" s="5">
        <f t="shared" si="298"/>
        <v>1.6275965738249727E-4</v>
      </c>
      <c r="AD155" s="5">
        <f t="shared" si="299"/>
        <v>5.7509685734405382E-2</v>
      </c>
      <c r="AE155" s="5">
        <f t="shared" si="300"/>
        <v>2.9359269664271295E-2</v>
      </c>
      <c r="AF155" s="5">
        <f t="shared" si="301"/>
        <v>7.4941003781535693E-3</v>
      </c>
      <c r="AG155" s="5">
        <f t="shared" si="302"/>
        <v>1.2752710613503932E-3</v>
      </c>
      <c r="AH155" s="5">
        <f t="shared" si="303"/>
        <v>2.1604927699326766E-4</v>
      </c>
      <c r="AI155" s="5">
        <f t="shared" si="304"/>
        <v>4.4550657211673753E-4</v>
      </c>
      <c r="AJ155" s="5">
        <f t="shared" si="305"/>
        <v>4.5933064104952003E-4</v>
      </c>
      <c r="AK155" s="5">
        <f t="shared" si="306"/>
        <v>3.1572244722752443E-4</v>
      </c>
      <c r="AL155" s="5">
        <f t="shared" si="307"/>
        <v>6.8534983053375992E-6</v>
      </c>
      <c r="AM155" s="5">
        <f t="shared" si="308"/>
        <v>2.3717684513097612E-2</v>
      </c>
      <c r="AN155" s="5">
        <f t="shared" si="309"/>
        <v>1.2108115120781464E-2</v>
      </c>
      <c r="AO155" s="5">
        <f t="shared" si="310"/>
        <v>3.0906569251550721E-3</v>
      </c>
      <c r="AP155" s="5">
        <f t="shared" si="311"/>
        <v>5.2593708895363881E-4</v>
      </c>
      <c r="AQ155" s="5">
        <f t="shared" si="312"/>
        <v>6.7124035820430514E-5</v>
      </c>
      <c r="AR155" s="5">
        <f t="shared" si="313"/>
        <v>2.2059063279566622E-5</v>
      </c>
      <c r="AS155" s="5">
        <f t="shared" si="314"/>
        <v>4.5487112026263151E-5</v>
      </c>
      <c r="AT155" s="5">
        <f t="shared" si="315"/>
        <v>4.689857711243811E-5</v>
      </c>
      <c r="AU155" s="5">
        <f t="shared" si="316"/>
        <v>3.223589330682471E-5</v>
      </c>
      <c r="AV155" s="5">
        <f t="shared" si="317"/>
        <v>1.661808653806774E-5</v>
      </c>
      <c r="AW155" s="5">
        <f t="shared" si="318"/>
        <v>2.004081414031157E-7</v>
      </c>
      <c r="AX155" s="5">
        <f t="shared" si="319"/>
        <v>8.1512147545129993E-3</v>
      </c>
      <c r="AY155" s="5">
        <f t="shared" si="320"/>
        <v>4.1612766443264327E-3</v>
      </c>
      <c r="AZ155" s="5">
        <f t="shared" si="321"/>
        <v>1.0621866698475434E-3</v>
      </c>
      <c r="BA155" s="5">
        <f t="shared" si="322"/>
        <v>1.8075230560795651E-4</v>
      </c>
      <c r="BB155" s="5">
        <f t="shared" si="323"/>
        <v>2.3068964883979464E-5</v>
      </c>
      <c r="BC155" s="5">
        <f t="shared" si="324"/>
        <v>2.3553874525840721E-6</v>
      </c>
      <c r="BD155" s="5">
        <f t="shared" si="325"/>
        <v>1.8768953991419254E-6</v>
      </c>
      <c r="BE155" s="5">
        <f t="shared" si="326"/>
        <v>3.8702709267545986E-6</v>
      </c>
      <c r="BF155" s="5">
        <f t="shared" si="327"/>
        <v>3.9903654336117952E-6</v>
      </c>
      <c r="BG155" s="5">
        <f t="shared" si="328"/>
        <v>2.7427909820111795E-6</v>
      </c>
      <c r="BH155" s="5">
        <f t="shared" si="329"/>
        <v>1.4139498930914933E-6</v>
      </c>
      <c r="BI155" s="5">
        <f t="shared" si="330"/>
        <v>5.8312990330964944E-7</v>
      </c>
      <c r="BJ155" s="8">
        <f t="shared" si="331"/>
        <v>0.73434710344169951</v>
      </c>
      <c r="BK155" s="8">
        <f t="shared" si="332"/>
        <v>0.18465552130983481</v>
      </c>
      <c r="BL155" s="8">
        <f t="shared" si="333"/>
        <v>7.8136588648197877E-2</v>
      </c>
      <c r="BM155" s="8">
        <f t="shared" si="334"/>
        <v>0.46933363389232885</v>
      </c>
      <c r="BN155" s="8">
        <f t="shared" si="335"/>
        <v>0.52533731459317679</v>
      </c>
    </row>
    <row r="156" spans="1:66" x14ac:dyDescent="0.25">
      <c r="A156" t="s">
        <v>19</v>
      </c>
      <c r="B156" t="s">
        <v>244</v>
      </c>
      <c r="C156" t="s">
        <v>246</v>
      </c>
      <c r="D156" s="11">
        <v>44416</v>
      </c>
      <c r="E156">
        <f>VLOOKUP(A156,home!$A$2:$E$405,3,FALSE)</f>
        <v>1.5897435897435901</v>
      </c>
      <c r="F156">
        <f>VLOOKUP(B156,home!$B$2:$E$405,3,FALSE)</f>
        <v>0.63</v>
      </c>
      <c r="G156">
        <f>VLOOKUP(C156,away!$B$2:$E$405,4,FALSE)</f>
        <v>0.31</v>
      </c>
      <c r="H156">
        <f>VLOOKUP(A156,away!$A$2:$E$405,3,FALSE)</f>
        <v>1.4358974358974399</v>
      </c>
      <c r="I156">
        <f>VLOOKUP(C156,away!$B$2:$E$405,3,FALSE)</f>
        <v>0.94</v>
      </c>
      <c r="J156">
        <f>VLOOKUP(B156,home!$B$2:$E$405,4,FALSE)</f>
        <v>0.35</v>
      </c>
      <c r="K156" s="3">
        <f t="shared" si="280"/>
        <v>0.31047692307692315</v>
      </c>
      <c r="L156" s="3">
        <f t="shared" si="281"/>
        <v>0.47241025641025769</v>
      </c>
      <c r="M156" s="5">
        <f t="shared" si="282"/>
        <v>0.45708441962681895</v>
      </c>
      <c r="N156" s="5">
        <f t="shared" si="283"/>
        <v>0.14191416419213596</v>
      </c>
      <c r="O156" s="5">
        <f t="shared" si="284"/>
        <v>0.21593136787703934</v>
      </c>
      <c r="P156" s="5">
        <f t="shared" si="285"/>
        <v>6.7041706694254341E-2</v>
      </c>
      <c r="Q156" s="5">
        <f t="shared" si="286"/>
        <v>2.2030536519703811E-2</v>
      </c>
      <c r="R156" s="5">
        <f t="shared" si="287"/>
        <v>5.1004096432904919E-2</v>
      </c>
      <c r="S156" s="5">
        <f t="shared" si="288"/>
        <v>2.4582933936733069E-3</v>
      </c>
      <c r="T156" s="5">
        <f t="shared" si="289"/>
        <v>1.0407451406128823E-2</v>
      </c>
      <c r="U156" s="5">
        <f t="shared" si="290"/>
        <v>1.5835594924806993E-2</v>
      </c>
      <c r="V156" s="5">
        <f t="shared" si="291"/>
        <v>4.0062666177757384E-5</v>
      </c>
      <c r="W156" s="5">
        <f t="shared" si="292"/>
        <v>2.279991064123809E-3</v>
      </c>
      <c r="X156" s="5">
        <f t="shared" si="293"/>
        <v>1.0770911632158248E-3</v>
      </c>
      <c r="Y156" s="5">
        <f t="shared" si="294"/>
        <v>2.5441445629600527E-4</v>
      </c>
      <c r="Z156" s="5">
        <f t="shared" si="295"/>
        <v>8.0316194246140421E-3</v>
      </c>
      <c r="AA156" s="5">
        <f t="shared" si="296"/>
        <v>2.4936324862790157E-3</v>
      </c>
      <c r="AB156" s="5">
        <f t="shared" si="297"/>
        <v>3.871076708122832E-4</v>
      </c>
      <c r="AC156" s="5">
        <f t="shared" si="298"/>
        <v>3.6725566984320413E-7</v>
      </c>
      <c r="AD156" s="5">
        <f t="shared" si="299"/>
        <v>1.7697115255800998E-4</v>
      </c>
      <c r="AE156" s="5">
        <f t="shared" si="300"/>
        <v>8.3602987557148325E-5</v>
      </c>
      <c r="AF156" s="5">
        <f t="shared" si="301"/>
        <v>1.974745439426801E-5</v>
      </c>
      <c r="AG156" s="5">
        <f t="shared" si="302"/>
        <v>3.1096333312820071E-6</v>
      </c>
      <c r="AH156" s="5">
        <f t="shared" si="303"/>
        <v>9.4855484794288127E-4</v>
      </c>
      <c r="AI156" s="5">
        <f t="shared" si="304"/>
        <v>2.9450439055900447E-4</v>
      </c>
      <c r="AJ156" s="5">
        <f t="shared" si="305"/>
        <v>4.5718408506702076E-5</v>
      </c>
      <c r="AK156" s="5">
        <f t="shared" si="306"/>
        <v>4.7315036003782306E-6</v>
      </c>
      <c r="AL156" s="5">
        <f t="shared" si="307"/>
        <v>2.1546520373222863E-9</v>
      </c>
      <c r="AM156" s="5">
        <f t="shared" si="308"/>
        <v>1.0989091783917541E-5</v>
      </c>
      <c r="AN156" s="5">
        <f t="shared" si="309"/>
        <v>5.1913596673563411E-6</v>
      </c>
      <c r="AO156" s="5">
        <f t="shared" si="310"/>
        <v>1.2262257757868396E-6</v>
      </c>
      <c r="AP156" s="5">
        <f t="shared" si="311"/>
        <v>1.9309387771877604E-7</v>
      </c>
      <c r="AQ156" s="5">
        <f t="shared" si="312"/>
        <v>2.280488207109448E-8</v>
      </c>
      <c r="AR156" s="5">
        <f t="shared" si="313"/>
        <v>8.9621407787177901E-5</v>
      </c>
      <c r="AS156" s="5">
        <f t="shared" si="314"/>
        <v>2.7825378931585198E-5</v>
      </c>
      <c r="AT156" s="5">
        <f t="shared" si="315"/>
        <v>4.3195690170640067E-6</v>
      </c>
      <c r="AU156" s="5">
        <f t="shared" si="316"/>
        <v>4.4704216581214745E-7</v>
      </c>
      <c r="AV156" s="5">
        <f t="shared" si="317"/>
        <v>3.4699069031749797E-8</v>
      </c>
      <c r="AW156" s="5">
        <f t="shared" si="318"/>
        <v>8.778560110300966E-12</v>
      </c>
      <c r="AX156" s="5">
        <f t="shared" si="319"/>
        <v>5.6864323408010218E-7</v>
      </c>
      <c r="AY156" s="5">
        <f t="shared" si="320"/>
        <v>2.6863289601773921E-7</v>
      </c>
      <c r="AZ156" s="5">
        <f t="shared" si="321"/>
        <v>6.3452467643985139E-8</v>
      </c>
      <c r="BA156" s="5">
        <f t="shared" si="322"/>
        <v>9.9918655031862E-9</v>
      </c>
      <c r="BB156" s="5">
        <f t="shared" si="323"/>
        <v>1.1800649360942501E-9</v>
      </c>
      <c r="BC156" s="5">
        <f t="shared" si="324"/>
        <v>1.1149495580820781E-10</v>
      </c>
      <c r="BD156" s="5">
        <f t="shared" si="325"/>
        <v>7.056345372098163E-6</v>
      </c>
      <c r="BE156" s="5">
        <f t="shared" si="326"/>
        <v>2.1908323992971241E-6</v>
      </c>
      <c r="BF156" s="5">
        <f t="shared" si="327"/>
        <v>3.4010145115550202E-7</v>
      </c>
      <c r="BG156" s="5">
        <f t="shared" si="328"/>
        <v>3.5197884029585582E-8</v>
      </c>
      <c r="BH156" s="5">
        <f t="shared" si="329"/>
        <v>2.7320326830810258E-9</v>
      </c>
      <c r="BI156" s="5">
        <f t="shared" si="330"/>
        <v>1.6964662023771756E-10</v>
      </c>
      <c r="BJ156" s="8">
        <f t="shared" si="331"/>
        <v>0.17826561461745488</v>
      </c>
      <c r="BK156" s="8">
        <f t="shared" si="332"/>
        <v>0.52662512042414222</v>
      </c>
      <c r="BL156" s="8">
        <f t="shared" si="333"/>
        <v>0.28707718201820809</v>
      </c>
      <c r="BM156" s="8">
        <f t="shared" si="334"/>
        <v>4.4992976517444515E-2</v>
      </c>
      <c r="BN156" s="8">
        <f t="shared" si="335"/>
        <v>0.95500629134285731</v>
      </c>
    </row>
    <row r="157" spans="1:66" x14ac:dyDescent="0.25">
      <c r="A157" t="s">
        <v>19</v>
      </c>
      <c r="B157" t="s">
        <v>248</v>
      </c>
      <c r="C157" t="s">
        <v>154</v>
      </c>
      <c r="D157" s="11">
        <v>44416</v>
      </c>
      <c r="E157">
        <f>VLOOKUP(A157,home!$A$2:$E$405,3,FALSE)</f>
        <v>1.5897435897435901</v>
      </c>
      <c r="F157">
        <f>VLOOKUP(B157,home!$B$2:$E$405,3,FALSE)</f>
        <v>0.31</v>
      </c>
      <c r="G157">
        <f>VLOOKUP(C157,away!$B$2:$E$405,4,FALSE)</f>
        <v>0.94</v>
      </c>
      <c r="H157">
        <f>VLOOKUP(A157,away!$A$2:$E$405,3,FALSE)</f>
        <v>1.4358974358974399</v>
      </c>
      <c r="I157">
        <f>VLOOKUP(C157,away!$B$2:$E$405,3,FALSE)</f>
        <v>1.57</v>
      </c>
      <c r="J157">
        <f>VLOOKUP(B157,home!$B$2:$E$405,4,FALSE)</f>
        <v>1.04</v>
      </c>
      <c r="K157" s="3">
        <f t="shared" si="280"/>
        <v>0.46325128205128213</v>
      </c>
      <c r="L157" s="3">
        <f t="shared" si="281"/>
        <v>2.3445333333333402</v>
      </c>
      <c r="M157" s="5">
        <f t="shared" si="282"/>
        <v>6.0338517456363844E-2</v>
      </c>
      <c r="N157" s="5">
        <f t="shared" si="283"/>
        <v>2.7951895568734217E-2</v>
      </c>
      <c r="O157" s="5">
        <f t="shared" si="284"/>
        <v>0.14146566546036066</v>
      </c>
      <c r="P157" s="5">
        <f t="shared" si="285"/>
        <v>6.5534150890749862E-2</v>
      </c>
      <c r="Q157" s="5">
        <f t="shared" si="286"/>
        <v>6.4743757289898382E-3</v>
      </c>
      <c r="R157" s="5">
        <f t="shared" si="287"/>
        <v>0.16583548409699933</v>
      </c>
      <c r="S157" s="5">
        <f t="shared" si="288"/>
        <v>1.7794292576369105E-2</v>
      </c>
      <c r="T157" s="5">
        <f t="shared" si="289"/>
        <v>1.517938970914102E-2</v>
      </c>
      <c r="U157" s="5">
        <f t="shared" si="290"/>
        <v>7.6823500617529947E-2</v>
      </c>
      <c r="V157" s="5">
        <f t="shared" si="291"/>
        <v>2.1473916456934616E-3</v>
      </c>
      <c r="W157" s="5">
        <f t="shared" si="292"/>
        <v>9.9975428564541601E-4</v>
      </c>
      <c r="X157" s="5">
        <f t="shared" si="293"/>
        <v>2.3439572478385394E-3</v>
      </c>
      <c r="Y157" s="5">
        <f t="shared" si="294"/>
        <v>2.7477429497328675E-3</v>
      </c>
      <c r="Z157" s="5">
        <f t="shared" si="295"/>
        <v>0.12960227343829533</v>
      </c>
      <c r="AA157" s="5">
        <f t="shared" si="296"/>
        <v>6.0038419327051139E-2</v>
      </c>
      <c r="AB157" s="5">
        <f t="shared" si="297"/>
        <v>1.3906437362794457E-2</v>
      </c>
      <c r="AC157" s="5">
        <f t="shared" si="298"/>
        <v>1.4576871257255319E-4</v>
      </c>
      <c r="AD157" s="5">
        <f t="shared" si="299"/>
        <v>1.1578436364037565E-4</v>
      </c>
      <c r="AE157" s="5">
        <f t="shared" si="300"/>
        <v>2.7146030003364952E-4</v>
      </c>
      <c r="AF157" s="5">
        <f t="shared" si="301"/>
        <v>3.1822386105278058E-4</v>
      </c>
      <c r="AG157" s="5">
        <f t="shared" si="302"/>
        <v>2.4869548323342713E-4</v>
      </c>
      <c r="AH157" s="5">
        <f t="shared" si="303"/>
        <v>7.5964212537966383E-2</v>
      </c>
      <c r="AI157" s="5">
        <f t="shared" si="304"/>
        <v>3.5190518848229012E-2</v>
      </c>
      <c r="AJ157" s="5">
        <f t="shared" si="305"/>
        <v>8.1510264862459485E-3</v>
      </c>
      <c r="AK157" s="5">
        <f t="shared" si="306"/>
        <v>1.2586578232624645E-3</v>
      </c>
      <c r="AL157" s="5">
        <f t="shared" si="307"/>
        <v>6.332823017594721E-6</v>
      </c>
      <c r="AM157" s="5">
        <f t="shared" si="308"/>
        <v>1.0727450979579179E-5</v>
      </c>
      <c r="AN157" s="5">
        <f t="shared" si="309"/>
        <v>2.5150866403322778E-5</v>
      </c>
      <c r="AO157" s="5">
        <f t="shared" si="310"/>
        <v>2.9483522322401943E-5</v>
      </c>
      <c r="AP157" s="5">
        <f t="shared" si="311"/>
        <v>2.3041700289649659E-5</v>
      </c>
      <c r="AQ157" s="5">
        <f t="shared" si="312"/>
        <v>1.3505508596440027E-5</v>
      </c>
      <c r="AR157" s="5">
        <f t="shared" si="313"/>
        <v>3.5620125687136121E-2</v>
      </c>
      <c r="AS157" s="5">
        <f t="shared" si="314"/>
        <v>1.6501068891393612E-2</v>
      </c>
      <c r="AT157" s="5">
        <f t="shared" si="315"/>
        <v>3.8220706595773098E-3</v>
      </c>
      <c r="AU157" s="5">
        <f t="shared" si="316"/>
        <v>5.901930443799262E-4</v>
      </c>
      <c r="AV157" s="5">
        <f t="shared" si="317"/>
        <v>6.8351921116687519E-5</v>
      </c>
      <c r="AW157" s="5">
        <f t="shared" si="318"/>
        <v>1.9105917224967046E-7</v>
      </c>
      <c r="AX157" s="5">
        <f t="shared" si="319"/>
        <v>8.2825090323872243E-7</v>
      </c>
      <c r="AY157" s="5">
        <f t="shared" si="320"/>
        <v>1.9418618510066316E-6</v>
      </c>
      <c r="AZ157" s="5">
        <f t="shared" si="321"/>
        <v>2.276379919206715E-6</v>
      </c>
      <c r="BA157" s="5">
        <f t="shared" si="322"/>
        <v>1.7790161999702665E-6</v>
      </c>
      <c r="BB157" s="5">
        <f t="shared" si="323"/>
        <v>1.0427406953425752E-6</v>
      </c>
      <c r="BC157" s="5">
        <f t="shared" si="324"/>
        <v>4.8894806365077039E-7</v>
      </c>
      <c r="BD157" s="5">
        <f t="shared" si="325"/>
        <v>1.3918762001835628E-2</v>
      </c>
      <c r="BE157" s="5">
        <f t="shared" si="326"/>
        <v>6.4478843419170252E-3</v>
      </c>
      <c r="BF157" s="5">
        <f t="shared" si="327"/>
        <v>1.4934953439557246E-3</v>
      </c>
      <c r="BG157" s="5">
        <f t="shared" si="328"/>
        <v>2.3062121094170337E-4</v>
      </c>
      <c r="BH157" s="5">
        <f t="shared" si="329"/>
        <v>2.6708892909240815E-5</v>
      </c>
      <c r="BI157" s="5">
        <f t="shared" si="330"/>
        <v>2.4745857764752419E-6</v>
      </c>
      <c r="BJ157" s="8">
        <f t="shared" si="331"/>
        <v>5.6761545744265944E-2</v>
      </c>
      <c r="BK157" s="8">
        <f t="shared" si="332"/>
        <v>0.14596839596661743</v>
      </c>
      <c r="BL157" s="8">
        <f t="shared" si="333"/>
        <v>0.65735567914137882</v>
      </c>
      <c r="BM157" s="8">
        <f t="shared" si="334"/>
        <v>0.52208605428568111</v>
      </c>
      <c r="BN157" s="8">
        <f t="shared" si="335"/>
        <v>0.46760008920219776</v>
      </c>
    </row>
    <row r="158" spans="1:66" x14ac:dyDescent="0.25">
      <c r="A158" t="s">
        <v>19</v>
      </c>
      <c r="B158" t="s">
        <v>247</v>
      </c>
      <c r="C158" t="s">
        <v>252</v>
      </c>
      <c r="D158" s="11">
        <v>44416</v>
      </c>
      <c r="E158">
        <f>VLOOKUP(A158,home!$A$2:$E$405,3,FALSE)</f>
        <v>1.5897435897435901</v>
      </c>
      <c r="F158">
        <f>VLOOKUP(B158,home!$B$2:$E$405,3,FALSE)</f>
        <v>1.26</v>
      </c>
      <c r="G158">
        <f>VLOOKUP(C158,away!$B$2:$E$405,4,FALSE)</f>
        <v>0.31</v>
      </c>
      <c r="H158">
        <f>VLOOKUP(A158,away!$A$2:$E$405,3,FALSE)</f>
        <v>1.4358974358974399</v>
      </c>
      <c r="I158">
        <f>VLOOKUP(C158,away!$B$2:$E$405,3,FALSE)</f>
        <v>0.31</v>
      </c>
      <c r="J158">
        <f>VLOOKUP(B158,home!$B$2:$E$405,4,FALSE)</f>
        <v>0</v>
      </c>
      <c r="K158" s="3">
        <f t="shared" si="280"/>
        <v>0.6209538461538463</v>
      </c>
      <c r="L158" s="3">
        <f t="shared" si="281"/>
        <v>0</v>
      </c>
      <c r="M158" s="5">
        <f t="shared" si="282"/>
        <v>0.53743156600107544</v>
      </c>
      <c r="N158" s="5">
        <f t="shared" si="283"/>
        <v>0.33372019795285252</v>
      </c>
      <c r="O158" s="5">
        <f t="shared" si="284"/>
        <v>0</v>
      </c>
      <c r="P158" s="5">
        <f t="shared" si="285"/>
        <v>0</v>
      </c>
      <c r="Q158" s="5">
        <f t="shared" si="286"/>
        <v>0.10361242022902335</v>
      </c>
      <c r="R158" s="5">
        <f t="shared" si="287"/>
        <v>0</v>
      </c>
      <c r="S158" s="5">
        <f t="shared" si="288"/>
        <v>0</v>
      </c>
      <c r="T158" s="5">
        <f t="shared" si="289"/>
        <v>0</v>
      </c>
      <c r="U158" s="5">
        <f t="shared" si="290"/>
        <v>0</v>
      </c>
      <c r="V158" s="5">
        <f t="shared" si="291"/>
        <v>0</v>
      </c>
      <c r="W158" s="5">
        <f t="shared" si="292"/>
        <v>2.1446176950173548E-2</v>
      </c>
      <c r="X158" s="5">
        <f t="shared" si="293"/>
        <v>0</v>
      </c>
      <c r="Y158" s="5">
        <f t="shared" si="294"/>
        <v>0</v>
      </c>
      <c r="Z158" s="5">
        <f t="shared" si="295"/>
        <v>0</v>
      </c>
      <c r="AA158" s="5">
        <f t="shared" si="296"/>
        <v>0</v>
      </c>
      <c r="AB158" s="5">
        <f t="shared" si="297"/>
        <v>0</v>
      </c>
      <c r="AC158" s="5">
        <f t="shared" si="298"/>
        <v>0</v>
      </c>
      <c r="AD158" s="5">
        <f t="shared" si="299"/>
        <v>3.329271515626557E-3</v>
      </c>
      <c r="AE158" s="5">
        <f t="shared" si="300"/>
        <v>0</v>
      </c>
      <c r="AF158" s="5">
        <f t="shared" si="301"/>
        <v>0</v>
      </c>
      <c r="AG158" s="5">
        <f t="shared" si="302"/>
        <v>0</v>
      </c>
      <c r="AH158" s="5">
        <f t="shared" si="303"/>
        <v>0</v>
      </c>
      <c r="AI158" s="5">
        <f t="shared" si="304"/>
        <v>0</v>
      </c>
      <c r="AJ158" s="5">
        <f t="shared" si="305"/>
        <v>0</v>
      </c>
      <c r="AK158" s="5">
        <f t="shared" si="306"/>
        <v>0</v>
      </c>
      <c r="AL158" s="5">
        <f t="shared" si="307"/>
        <v>0</v>
      </c>
      <c r="AM158" s="5">
        <f t="shared" si="308"/>
        <v>4.1346479050375132E-4</v>
      </c>
      <c r="AN158" s="5">
        <f t="shared" si="309"/>
        <v>0</v>
      </c>
      <c r="AO158" s="5">
        <f t="shared" si="310"/>
        <v>0</v>
      </c>
      <c r="AP158" s="5">
        <f t="shared" si="311"/>
        <v>0</v>
      </c>
      <c r="AQ158" s="5">
        <f t="shared" si="312"/>
        <v>0</v>
      </c>
      <c r="AR158" s="5">
        <f t="shared" si="313"/>
        <v>0</v>
      </c>
      <c r="AS158" s="5">
        <f t="shared" si="314"/>
        <v>0</v>
      </c>
      <c r="AT158" s="5">
        <f t="shared" si="315"/>
        <v>0</v>
      </c>
      <c r="AU158" s="5">
        <f t="shared" si="316"/>
        <v>0</v>
      </c>
      <c r="AV158" s="5">
        <f t="shared" si="317"/>
        <v>0</v>
      </c>
      <c r="AW158" s="5">
        <f t="shared" si="318"/>
        <v>0</v>
      </c>
      <c r="AX158" s="5">
        <f t="shared" si="319"/>
        <v>4.2790425318749765E-5</v>
      </c>
      <c r="AY158" s="5">
        <f t="shared" si="320"/>
        <v>0</v>
      </c>
      <c r="AZ158" s="5">
        <f t="shared" si="321"/>
        <v>0</v>
      </c>
      <c r="BA158" s="5">
        <f t="shared" si="322"/>
        <v>0</v>
      </c>
      <c r="BB158" s="5">
        <f t="shared" si="323"/>
        <v>0</v>
      </c>
      <c r="BC158" s="5">
        <f t="shared" si="324"/>
        <v>0</v>
      </c>
      <c r="BD158" s="5">
        <f t="shared" si="325"/>
        <v>0</v>
      </c>
      <c r="BE158" s="5">
        <f t="shared" si="326"/>
        <v>0</v>
      </c>
      <c r="BF158" s="5">
        <f t="shared" si="327"/>
        <v>0</v>
      </c>
      <c r="BG158" s="5">
        <f t="shared" si="328"/>
        <v>0</v>
      </c>
      <c r="BH158" s="5">
        <f t="shared" si="329"/>
        <v>0</v>
      </c>
      <c r="BI158" s="5">
        <f t="shared" si="330"/>
        <v>0</v>
      </c>
      <c r="BJ158" s="8">
        <f t="shared" si="331"/>
        <v>0.46256432186349844</v>
      </c>
      <c r="BK158" s="8">
        <f t="shared" si="332"/>
        <v>0.53743156600107544</v>
      </c>
      <c r="BL158" s="8">
        <f t="shared" si="333"/>
        <v>0</v>
      </c>
      <c r="BM158" s="8">
        <f t="shared" si="334"/>
        <v>2.5231703681622607E-2</v>
      </c>
      <c r="BN158" s="8">
        <f t="shared" si="335"/>
        <v>0.9747641841829513</v>
      </c>
    </row>
    <row r="159" spans="1:66" x14ac:dyDescent="0.25">
      <c r="A159" t="s">
        <v>19</v>
      </c>
      <c r="B159" t="s">
        <v>250</v>
      </c>
      <c r="C159" t="s">
        <v>352</v>
      </c>
      <c r="D159" s="11">
        <v>44416</v>
      </c>
      <c r="E159">
        <f>VLOOKUP(A159,home!$A$2:$E$405,3,FALSE)</f>
        <v>1.5897435897435901</v>
      </c>
      <c r="F159">
        <f>VLOOKUP(B159,home!$B$2:$E$405,3,FALSE)</f>
        <v>0.63</v>
      </c>
      <c r="G159">
        <f>VLOOKUP(C159,away!$B$2:$E$405,4,FALSE)</f>
        <v>1.26</v>
      </c>
      <c r="H159">
        <f>VLOOKUP(A159,away!$A$2:$E$405,3,FALSE)</f>
        <v>1.4358974358974399</v>
      </c>
      <c r="I159">
        <f>VLOOKUP(C159,away!$B$2:$E$405,3,FALSE)</f>
        <v>0.84</v>
      </c>
      <c r="J159">
        <f>VLOOKUP(B159,home!$B$2:$E$405,4,FALSE)</f>
        <v>0.7</v>
      </c>
      <c r="K159" s="3">
        <f t="shared" si="280"/>
        <v>1.2619384615384617</v>
      </c>
      <c r="L159" s="3">
        <f t="shared" si="281"/>
        <v>0.84430769230769454</v>
      </c>
      <c r="M159" s="5">
        <f t="shared" si="282"/>
        <v>0.12169393038120412</v>
      </c>
      <c r="N159" s="5">
        <f t="shared" si="283"/>
        <v>0.1535702512838254</v>
      </c>
      <c r="O159" s="5">
        <f t="shared" si="284"/>
        <v>0.10274712152800768</v>
      </c>
      <c r="P159" s="5">
        <f t="shared" si="285"/>
        <v>0.12966054446855937</v>
      </c>
      <c r="Q159" s="5">
        <f t="shared" si="286"/>
        <v>9.6898103321592807E-2</v>
      </c>
      <c r="R159" s="5">
        <f t="shared" si="287"/>
        <v>4.3375092534285203E-2</v>
      </c>
      <c r="S159" s="5">
        <f t="shared" si="288"/>
        <v>3.4537171942800302E-2</v>
      </c>
      <c r="T159" s="5">
        <f t="shared" si="289"/>
        <v>8.1811814004446565E-2</v>
      </c>
      <c r="U159" s="5">
        <f t="shared" si="290"/>
        <v>5.4736697541804283E-2</v>
      </c>
      <c r="V159" s="5">
        <f t="shared" si="291"/>
        <v>4.088680607232463E-3</v>
      </c>
      <c r="W159" s="5">
        <f t="shared" si="292"/>
        <v>4.0759814477215245E-2</v>
      </c>
      <c r="X159" s="5">
        <f t="shared" si="293"/>
        <v>3.4413824900147362E-2</v>
      </c>
      <c r="Y159" s="5">
        <f t="shared" si="294"/>
        <v>1.4527928542462246E-2</v>
      </c>
      <c r="Z159" s="5">
        <f t="shared" si="295"/>
        <v>1.2207308093751684E-2</v>
      </c>
      <c r="AA159" s="5">
        <f t="shared" si="296"/>
        <v>1.5404871595355011E-2</v>
      </c>
      <c r="AB159" s="5">
        <f t="shared" si="297"/>
        <v>9.7199999806199273E-3</v>
      </c>
      <c r="AC159" s="5">
        <f t="shared" si="298"/>
        <v>2.7227146417201396E-4</v>
      </c>
      <c r="AD159" s="5">
        <f t="shared" si="299"/>
        <v>1.2859094393492537E-2</v>
      </c>
      <c r="AE159" s="5">
        <f t="shared" si="300"/>
        <v>1.0857032312536496E-2</v>
      </c>
      <c r="AF159" s="5">
        <f t="shared" si="301"/>
        <v>4.5833379485538802E-3</v>
      </c>
      <c r="AG159" s="5">
        <f t="shared" si="302"/>
        <v>1.2899158288032697E-3</v>
      </c>
      <c r="AH159" s="5">
        <f t="shared" si="303"/>
        <v>2.576681031481131E-3</v>
      </c>
      <c r="AI159" s="5">
        <f t="shared" si="304"/>
        <v>3.2516128967426351E-3</v>
      </c>
      <c r="AJ159" s="5">
        <f t="shared" si="305"/>
        <v>2.0516676882170112E-3</v>
      </c>
      <c r="AK159" s="5">
        <f t="shared" si="306"/>
        <v>8.6302612201891583E-4</v>
      </c>
      <c r="AL159" s="5">
        <f t="shared" si="307"/>
        <v>1.1603821547125497E-5</v>
      </c>
      <c r="AM159" s="5">
        <f t="shared" si="308"/>
        <v>3.2454771591403624E-3</v>
      </c>
      <c r="AN159" s="5">
        <f t="shared" si="309"/>
        <v>2.7401813306711315E-3</v>
      </c>
      <c r="AO159" s="5">
        <f t="shared" si="310"/>
        <v>1.1567780879017853E-3</v>
      </c>
      <c r="AP159" s="5">
        <f t="shared" si="311"/>
        <v>3.2555887930282124E-4</v>
      </c>
      <c r="AQ159" s="5">
        <f t="shared" si="312"/>
        <v>6.8717966523611064E-5</v>
      </c>
      <c r="AR159" s="5">
        <f t="shared" si="313"/>
        <v>4.3510232310056896E-4</v>
      </c>
      <c r="AS159" s="5">
        <f t="shared" si="314"/>
        <v>5.4907235622534268E-4</v>
      </c>
      <c r="AT159" s="5">
        <f t="shared" si="315"/>
        <v>3.4644776224415365E-4</v>
      </c>
      <c r="AU159" s="5">
        <f t="shared" si="316"/>
        <v>1.4573191869660999E-4</v>
      </c>
      <c r="AV159" s="5">
        <f t="shared" si="317"/>
        <v>4.5976178319262068E-5</v>
      </c>
      <c r="AW159" s="5">
        <f t="shared" si="318"/>
        <v>3.4342939404603309E-7</v>
      </c>
      <c r="AX159" s="5">
        <f t="shared" si="319"/>
        <v>6.825987421939688E-4</v>
      </c>
      <c r="AY159" s="5">
        <f t="shared" si="320"/>
        <v>5.7632336879392466E-4</v>
      </c>
      <c r="AZ159" s="5">
        <f t="shared" si="321"/>
        <v>2.4329712676469744E-4</v>
      </c>
      <c r="BA159" s="5">
        <f t="shared" si="322"/>
        <v>6.847254521459811E-5</v>
      </c>
      <c r="BB159" s="5">
        <f t="shared" si="323"/>
        <v>1.4452974159142899E-5</v>
      </c>
      <c r="BC159" s="5">
        <f t="shared" si="324"/>
        <v>2.4405514518577379E-6</v>
      </c>
      <c r="BD159" s="5">
        <f t="shared" si="325"/>
        <v>6.1226706389126337E-5</v>
      </c>
      <c r="BE159" s="5">
        <f t="shared" si="326"/>
        <v>7.7264335665761189E-5</v>
      </c>
      <c r="BF159" s="5">
        <f t="shared" si="327"/>
        <v>4.8751418440920993E-5</v>
      </c>
      <c r="BG159" s="5">
        <f t="shared" si="328"/>
        <v>2.0507096661717878E-5</v>
      </c>
      <c r="BH159" s="5">
        <f t="shared" si="329"/>
        <v>6.4696735029771981E-6</v>
      </c>
      <c r="BI159" s="5">
        <f t="shared" si="330"/>
        <v>1.6328659654006374E-6</v>
      </c>
      <c r="BJ159" s="8">
        <f t="shared" si="331"/>
        <v>0.46069541574519363</v>
      </c>
      <c r="BK159" s="8">
        <f t="shared" si="332"/>
        <v>0.29084052605430932</v>
      </c>
      <c r="BL159" s="8">
        <f t="shared" si="333"/>
        <v>0.23646495355374361</v>
      </c>
      <c r="BM159" s="8">
        <f t="shared" si="334"/>
        <v>0.35168717999012389</v>
      </c>
      <c r="BN159" s="8">
        <f t="shared" si="335"/>
        <v>0.64794504351747451</v>
      </c>
    </row>
    <row r="160" spans="1:66" x14ac:dyDescent="0.25">
      <c r="A160" t="s">
        <v>19</v>
      </c>
      <c r="B160" t="s">
        <v>249</v>
      </c>
      <c r="C160" t="s">
        <v>141</v>
      </c>
      <c r="D160" s="11">
        <v>44416</v>
      </c>
      <c r="E160">
        <f>VLOOKUP(A160,home!$A$2:$E$405,3,FALSE)</f>
        <v>1.5897435897435901</v>
      </c>
      <c r="F160">
        <f>VLOOKUP(B160,home!$B$2:$E$405,3,FALSE)</f>
        <v>0.84</v>
      </c>
      <c r="G160">
        <f>VLOOKUP(C160,away!$B$2:$E$405,4,FALSE)</f>
        <v>0.31</v>
      </c>
      <c r="H160">
        <f>VLOOKUP(A160,away!$A$2:$E$405,3,FALSE)</f>
        <v>1.4358974358974399</v>
      </c>
      <c r="I160">
        <f>VLOOKUP(C160,away!$B$2:$E$405,3,FALSE)</f>
        <v>0.94</v>
      </c>
      <c r="J160">
        <f>VLOOKUP(B160,home!$B$2:$E$405,4,FALSE)</f>
        <v>0.93</v>
      </c>
      <c r="K160" s="3">
        <f t="shared" si="280"/>
        <v>0.41396923076923081</v>
      </c>
      <c r="L160" s="3">
        <f t="shared" si="281"/>
        <v>1.255261538461542</v>
      </c>
      <c r="M160" s="5">
        <f t="shared" si="282"/>
        <v>0.1883919267825343</v>
      </c>
      <c r="N160" s="5">
        <f t="shared" si="283"/>
        <v>7.7988461013298982E-2</v>
      </c>
      <c r="O160" s="5">
        <f t="shared" si="284"/>
        <v>0.23648113984677818</v>
      </c>
      <c r="P160" s="5">
        <f t="shared" si="285"/>
        <v>9.7895915553801671E-2</v>
      </c>
      <c r="Q160" s="5">
        <f t="shared" si="286"/>
        <v>1.614241160727576E-2</v>
      </c>
      <c r="R160" s="5">
        <f t="shared" si="287"/>
        <v>0.14842283971060297</v>
      </c>
      <c r="S160" s="5">
        <f t="shared" si="288"/>
        <v>1.2717649909143505E-2</v>
      </c>
      <c r="T160" s="5">
        <f t="shared" si="289"/>
        <v>2.0262948428628424E-2</v>
      </c>
      <c r="U160" s="5">
        <f t="shared" si="290"/>
        <v>6.144248878358316E-2</v>
      </c>
      <c r="V160" s="5">
        <f t="shared" si="291"/>
        <v>7.3428835466764241E-4</v>
      </c>
      <c r="W160" s="5">
        <f t="shared" si="292"/>
        <v>2.227487238608084E-3</v>
      </c>
      <c r="X160" s="5">
        <f t="shared" si="293"/>
        <v>2.7960790580386355E-3</v>
      </c>
      <c r="Y160" s="5">
        <f t="shared" si="294"/>
        <v>1.7549052500268388E-3</v>
      </c>
      <c r="Z160" s="5">
        <f t="shared" si="295"/>
        <v>6.2103160705987447E-2</v>
      </c>
      <c r="AA160" s="5">
        <f t="shared" si="296"/>
        <v>2.5708797665795549E-2</v>
      </c>
      <c r="AB160" s="5">
        <f t="shared" si="297"/>
        <v>5.3213255968555893E-3</v>
      </c>
      <c r="AC160" s="5">
        <f t="shared" si="298"/>
        <v>2.3847834136378903E-5</v>
      </c>
      <c r="AD160" s="5">
        <f t="shared" si="299"/>
        <v>2.3052779467871659E-4</v>
      </c>
      <c r="AE160" s="5">
        <f t="shared" si="300"/>
        <v>2.8937267420655222E-4</v>
      </c>
      <c r="AF160" s="5">
        <f t="shared" si="301"/>
        <v>1.8161919410662373E-4</v>
      </c>
      <c r="AG160" s="5">
        <f t="shared" si="302"/>
        <v>7.5993196336141981E-5</v>
      </c>
      <c r="AH160" s="5">
        <f t="shared" si="303"/>
        <v>1.9488927262780547E-2</v>
      </c>
      <c r="AI160" s="5">
        <f t="shared" si="304"/>
        <v>8.0678162274907556E-3</v>
      </c>
      <c r="AJ160" s="5">
        <f t="shared" si="305"/>
        <v>1.6699138388409326E-3</v>
      </c>
      <c r="AK160" s="5">
        <f t="shared" si="306"/>
        <v>2.3043098243862481E-4</v>
      </c>
      <c r="AL160" s="5">
        <f t="shared" si="307"/>
        <v>4.9569121068567101E-7</v>
      </c>
      <c r="AM160" s="5">
        <f t="shared" si="308"/>
        <v>1.908628276681511E-5</v>
      </c>
      <c r="AN160" s="5">
        <f t="shared" si="309"/>
        <v>2.3958276669384349E-5</v>
      </c>
      <c r="AO160" s="5">
        <f t="shared" si="310"/>
        <v>1.5036951615449338E-5</v>
      </c>
      <c r="AP160" s="5">
        <f t="shared" si="311"/>
        <v>6.2917690061935691E-6</v>
      </c>
      <c r="AQ160" s="5">
        <f t="shared" si="312"/>
        <v>1.9744539105897969E-6</v>
      </c>
      <c r="AR160" s="5">
        <f t="shared" si="313"/>
        <v>4.8927401637685972E-3</v>
      </c>
      <c r="AS160" s="5">
        <f t="shared" si="314"/>
        <v>2.0254438819490069E-3</v>
      </c>
      <c r="AT160" s="5">
        <f t="shared" si="315"/>
        <v>4.1923572288833752E-4</v>
      </c>
      <c r="AU160" s="5">
        <f t="shared" si="316"/>
        <v>5.785022990502252E-5</v>
      </c>
      <c r="AV160" s="5">
        <f t="shared" si="317"/>
        <v>5.9870537934013287E-6</v>
      </c>
      <c r="AW160" s="5">
        <f t="shared" si="318"/>
        <v>7.1550224710916241E-9</v>
      </c>
      <c r="AX160" s="5">
        <f t="shared" si="319"/>
        <v>1.3168556325370791E-6</v>
      </c>
      <c r="AY160" s="5">
        <f t="shared" si="320"/>
        <v>1.6529982272302408E-6</v>
      </c>
      <c r="AZ160" s="5">
        <f t="shared" si="321"/>
        <v>1.0374725488936172E-6</v>
      </c>
      <c r="BA160" s="5">
        <f t="shared" si="322"/>
        <v>4.3409979594527315E-7</v>
      </c>
      <c r="BB160" s="5">
        <f t="shared" si="323"/>
        <v>1.3622719442602627E-7</v>
      </c>
      <c r="BC160" s="5">
        <f t="shared" si="324"/>
        <v>3.4200151531102648E-8</v>
      </c>
      <c r="BD160" s="5">
        <f t="shared" si="325"/>
        <v>1.0236114242107904E-3</v>
      </c>
      <c r="BE160" s="5">
        <f t="shared" si="326"/>
        <v>4.2374363388713779E-4</v>
      </c>
      <c r="BF160" s="5">
        <f t="shared" si="327"/>
        <v>8.7708413081808486E-5</v>
      </c>
      <c r="BG160" s="5">
        <f t="shared" si="328"/>
        <v>1.2102861431822071E-5</v>
      </c>
      <c r="BH160" s="5">
        <f t="shared" si="329"/>
        <v>1.2525530592594932E-6</v>
      </c>
      <c r="BI160" s="5">
        <f t="shared" si="330"/>
        <v>1.0370368528785989E-7</v>
      </c>
      <c r="BJ160" s="8">
        <f t="shared" si="331"/>
        <v>0.12202076504272374</v>
      </c>
      <c r="BK160" s="8">
        <f t="shared" si="332"/>
        <v>0.29976577712372143</v>
      </c>
      <c r="BL160" s="8">
        <f t="shared" si="333"/>
        <v>0.51578345955682692</v>
      </c>
      <c r="BM160" s="8">
        <f t="shared" si="334"/>
        <v>0.23434882207176275</v>
      </c>
      <c r="BN160" s="8">
        <f t="shared" si="335"/>
        <v>0.76532269451429191</v>
      </c>
    </row>
    <row r="161" spans="1:66" x14ac:dyDescent="0.25">
      <c r="A161" t="s">
        <v>19</v>
      </c>
      <c r="B161" t="s">
        <v>254</v>
      </c>
      <c r="C161" t="s">
        <v>251</v>
      </c>
      <c r="D161" s="11">
        <v>44416</v>
      </c>
      <c r="E161">
        <f>VLOOKUP(A161,home!$A$2:$E$405,3,FALSE)</f>
        <v>1.5897435897435901</v>
      </c>
      <c r="F161">
        <f>VLOOKUP(B161,home!$B$2:$E$405,3,FALSE)</f>
        <v>1.26</v>
      </c>
      <c r="G161">
        <f>VLOOKUP(C161,away!$B$2:$E$405,4,FALSE)</f>
        <v>1.26</v>
      </c>
      <c r="H161">
        <f>VLOOKUP(A161,away!$A$2:$E$405,3,FALSE)</f>
        <v>1.4358974358974399</v>
      </c>
      <c r="I161">
        <f>VLOOKUP(C161,away!$B$2:$E$405,3,FALSE)</f>
        <v>1.26</v>
      </c>
      <c r="J161">
        <f>VLOOKUP(B161,home!$B$2:$E$405,4,FALSE)</f>
        <v>1.39</v>
      </c>
      <c r="K161" s="3">
        <f t="shared" si="280"/>
        <v>2.5238769230769234</v>
      </c>
      <c r="L161" s="3">
        <f t="shared" si="281"/>
        <v>2.5148307692307763</v>
      </c>
      <c r="M161" s="5">
        <f t="shared" si="282"/>
        <v>6.4821198011399154E-3</v>
      </c>
      <c r="N161" s="5">
        <f t="shared" si="283"/>
        <v>1.6360072578717008E-2</v>
      </c>
      <c r="O161" s="5">
        <f t="shared" si="284"/>
        <v>1.6301434325746739E-2</v>
      </c>
      <c r="P161" s="5">
        <f t="shared" si="285"/>
        <v>4.1142813907806226E-2</v>
      </c>
      <c r="Q161" s="5">
        <f t="shared" si="286"/>
        <v>2.0645404820643719E-2</v>
      </c>
      <c r="R161" s="5">
        <f t="shared" si="287"/>
        <v>2.0497674312491335E-2</v>
      </c>
      <c r="S161" s="5">
        <f t="shared" si="288"/>
        <v>6.5284628647047621E-2</v>
      </c>
      <c r="T161" s="5">
        <f t="shared" si="289"/>
        <v>5.1919699286180225E-2</v>
      </c>
      <c r="U161" s="5">
        <f t="shared" si="290"/>
        <v>5.1733607174043517E-2</v>
      </c>
      <c r="V161" s="5">
        <f t="shared" si="291"/>
        <v>4.6041065609318602E-2</v>
      </c>
      <c r="W161" s="5">
        <f t="shared" si="292"/>
        <v>1.736882026480125E-2</v>
      </c>
      <c r="X161" s="5">
        <f t="shared" si="293"/>
        <v>4.3679643627161223E-2</v>
      </c>
      <c r="Y161" s="5">
        <f t="shared" si="294"/>
        <v>5.4923455891310029E-2</v>
      </c>
      <c r="Z161" s="5">
        <f t="shared" si="295"/>
        <v>1.7182727352908166E-2</v>
      </c>
      <c r="AA161" s="5">
        <f t="shared" si="296"/>
        <v>4.336708904152755E-2</v>
      </c>
      <c r="AB161" s="5">
        <f t="shared" si="297"/>
        <v>5.4726597626466769E-2</v>
      </c>
      <c r="AC161" s="5">
        <f t="shared" si="298"/>
        <v>1.8264270144198975E-2</v>
      </c>
      <c r="AD161" s="5">
        <f t="shared" si="299"/>
        <v>1.0959191161850674E-2</v>
      </c>
      <c r="AE161" s="5">
        <f t="shared" si="300"/>
        <v>2.7560511139704053E-2</v>
      </c>
      <c r="AF161" s="5">
        <f t="shared" si="301"/>
        <v>3.4655010714927673E-2</v>
      </c>
      <c r="AG161" s="5">
        <f t="shared" si="302"/>
        <v>2.9050495751307446E-2</v>
      </c>
      <c r="AH161" s="5">
        <f t="shared" si="303"/>
        <v>1.0802912861599187E-2</v>
      </c>
      <c r="AI161" s="5">
        <f t="shared" si="304"/>
        <v>2.7265222473401077E-2</v>
      </c>
      <c r="AJ161" s="5">
        <f t="shared" si="305"/>
        <v>3.4407032901587656E-2</v>
      </c>
      <c r="AK161" s="5">
        <f t="shared" si="306"/>
        <v>2.8946372110621836E-2</v>
      </c>
      <c r="AL161" s="5">
        <f t="shared" si="307"/>
        <v>4.6370230156655475E-3</v>
      </c>
      <c r="AM161" s="5">
        <f t="shared" si="308"/>
        <v>5.5319299337966959E-3</v>
      </c>
      <c r="AN161" s="5">
        <f t="shared" si="309"/>
        <v>1.3911867610740702E-2</v>
      </c>
      <c r="AO161" s="5">
        <f t="shared" si="310"/>
        <v>1.7492996362477885E-2</v>
      </c>
      <c r="AP161" s="5">
        <f t="shared" si="311"/>
        <v>1.4663975166133809E-2</v>
      </c>
      <c r="AQ161" s="5">
        <f t="shared" si="312"/>
        <v>9.219353986757323E-3</v>
      </c>
      <c r="AR161" s="5">
        <f t="shared" si="313"/>
        <v>5.4334995323337045E-3</v>
      </c>
      <c r="AS161" s="5">
        <f t="shared" si="314"/>
        <v>1.3713484081206293E-2</v>
      </c>
      <c r="AT161" s="5">
        <f t="shared" si="315"/>
        <v>1.7305573003769656E-2</v>
      </c>
      <c r="AU161" s="5">
        <f t="shared" si="316"/>
        <v>1.4559045448279077E-2</v>
      </c>
      <c r="AV161" s="5">
        <f t="shared" si="317"/>
        <v>9.1863097072349201E-3</v>
      </c>
      <c r="AW161" s="5">
        <f t="shared" si="318"/>
        <v>8.1754880635992119E-4</v>
      </c>
      <c r="AX161" s="5">
        <f t="shared" si="319"/>
        <v>2.326985049997989E-3</v>
      </c>
      <c r="AY161" s="5">
        <f t="shared" si="320"/>
        <v>5.8519736032749594E-3</v>
      </c>
      <c r="AZ161" s="5">
        <f t="shared" si="321"/>
        <v>7.3583616391210841E-3</v>
      </c>
      <c r="BA161" s="5">
        <f t="shared" si="322"/>
        <v>6.1683447537297029E-3</v>
      </c>
      <c r="BB161" s="5">
        <f t="shared" si="323"/>
        <v>3.8780857954756735E-3</v>
      </c>
      <c r="BC161" s="5">
        <f t="shared" si="324"/>
        <v>1.9505458968358065E-3</v>
      </c>
      <c r="BD161" s="5">
        <f t="shared" si="325"/>
        <v>2.2773886347523063E-3</v>
      </c>
      <c r="BE161" s="5">
        <f t="shared" si="326"/>
        <v>5.7478486201290062E-3</v>
      </c>
      <c r="BF161" s="5">
        <f t="shared" si="327"/>
        <v>7.25343124484157E-3</v>
      </c>
      <c r="BG161" s="5">
        <f t="shared" si="328"/>
        <v>6.1022559106602521E-3</v>
      </c>
      <c r="BH161" s="5">
        <f t="shared" si="329"/>
        <v>3.8503357179062916E-3</v>
      </c>
      <c r="BI161" s="5">
        <f t="shared" si="330"/>
        <v>1.943554692904501E-3</v>
      </c>
      <c r="BJ161" s="8">
        <f t="shared" si="331"/>
        <v>0.39547672503494491</v>
      </c>
      <c r="BK161" s="8">
        <f t="shared" si="332"/>
        <v>0.18770389472845184</v>
      </c>
      <c r="BL161" s="8">
        <f t="shared" si="333"/>
        <v>0.37542066942150326</v>
      </c>
      <c r="BM161" s="8">
        <f t="shared" si="334"/>
        <v>0.84932007199434845</v>
      </c>
      <c r="BN161" s="8">
        <f t="shared" si="335"/>
        <v>0.12142951974654495</v>
      </c>
    </row>
    <row r="162" spans="1:66" x14ac:dyDescent="0.25">
      <c r="A162" t="s">
        <v>19</v>
      </c>
      <c r="B162" t="s">
        <v>20</v>
      </c>
      <c r="C162" t="s">
        <v>139</v>
      </c>
      <c r="D162" s="11">
        <v>44416</v>
      </c>
      <c r="E162">
        <f>VLOOKUP(A162,home!$A$2:$E$405,3,FALSE)</f>
        <v>1.5897435897435901</v>
      </c>
      <c r="F162">
        <f>VLOOKUP(B162,home!$B$2:$E$405,3,FALSE)</f>
        <v>1.57</v>
      </c>
      <c r="G162">
        <f>VLOOKUP(C162,away!$B$2:$E$405,4,FALSE)</f>
        <v>1.26</v>
      </c>
      <c r="H162">
        <f>VLOOKUP(A162,away!$A$2:$E$405,3,FALSE)</f>
        <v>1.4358974358974399</v>
      </c>
      <c r="I162">
        <f>VLOOKUP(C162,away!$B$2:$E$405,3,FALSE)</f>
        <v>1.89</v>
      </c>
      <c r="J162">
        <f>VLOOKUP(B162,home!$B$2:$E$405,4,FALSE)</f>
        <v>1.39</v>
      </c>
      <c r="K162" s="3">
        <f t="shared" si="280"/>
        <v>3.14483076923077</v>
      </c>
      <c r="L162" s="3">
        <f t="shared" si="281"/>
        <v>3.7722461538461638</v>
      </c>
      <c r="M162" s="5">
        <f t="shared" si="282"/>
        <v>9.907216677458538E-4</v>
      </c>
      <c r="N162" s="5">
        <f t="shared" si="283"/>
        <v>3.1156519844707849E-3</v>
      </c>
      <c r="O162" s="5">
        <f t="shared" si="284"/>
        <v>3.7372460006863547E-3</v>
      </c>
      <c r="P162" s="5">
        <f t="shared" si="285"/>
        <v>1.1753006215143087E-2</v>
      </c>
      <c r="Q162" s="5">
        <f t="shared" si="286"/>
        <v>4.8990991134893174E-3</v>
      </c>
      <c r="R162" s="5">
        <f t="shared" si="287"/>
        <v>7.04890592603303E-3</v>
      </c>
      <c r="S162" s="5">
        <f t="shared" si="288"/>
        <v>3.4856700824834198E-2</v>
      </c>
      <c r="T162" s="5">
        <f t="shared" si="289"/>
        <v>1.8480607788171233E-2</v>
      </c>
      <c r="U162" s="5">
        <f t="shared" si="290"/>
        <v>2.216761624560179E-2</v>
      </c>
      <c r="V162" s="5">
        <f t="shared" si="291"/>
        <v>4.5945298123018868E-2</v>
      </c>
      <c r="W162" s="5">
        <f t="shared" si="292"/>
        <v>5.1356125445374641E-3</v>
      </c>
      <c r="X162" s="5">
        <f t="shared" si="293"/>
        <v>1.9372794668775561E-2</v>
      </c>
      <c r="Y162" s="5">
        <f t="shared" si="294"/>
        <v>3.6539475089270045E-2</v>
      </c>
      <c r="Z162" s="5">
        <f t="shared" si="295"/>
        <v>8.8634027561005097E-3</v>
      </c>
      <c r="AA162" s="5">
        <f t="shared" si="296"/>
        <v>2.787390170746969E-2</v>
      </c>
      <c r="AB162" s="5">
        <f t="shared" si="297"/>
        <v>4.3829351874082399E-2</v>
      </c>
      <c r="AC162" s="5">
        <f t="shared" si="298"/>
        <v>3.4065784567493047E-2</v>
      </c>
      <c r="AD162" s="5">
        <f t="shared" si="299"/>
        <v>4.0376580872272371E-3</v>
      </c>
      <c r="AE162" s="5">
        <f t="shared" si="300"/>
        <v>1.5231040190088804E-2</v>
      </c>
      <c r="AF162" s="5">
        <f t="shared" si="301"/>
        <v>2.8727616388069421E-2</v>
      </c>
      <c r="AG162" s="5">
        <f t="shared" si="302"/>
        <v>3.6122546809687628E-2</v>
      </c>
      <c r="AH162" s="5">
        <f t="shared" si="303"/>
        <v>8.3587342391724107E-3</v>
      </c>
      <c r="AI162" s="5">
        <f t="shared" si="304"/>
        <v>2.6286804627172144E-2</v>
      </c>
      <c r="AJ162" s="5">
        <f t="shared" si="305"/>
        <v>4.1333776008144377E-2</v>
      </c>
      <c r="AK162" s="5">
        <f t="shared" si="306"/>
        <v>4.3329243532968333E-2</v>
      </c>
      <c r="AL162" s="5">
        <f t="shared" si="307"/>
        <v>1.6164999344626344E-2</v>
      </c>
      <c r="AM162" s="5">
        <f t="shared" si="308"/>
        <v>2.5395502776691344E-3</v>
      </c>
      <c r="AN162" s="5">
        <f t="shared" si="309"/>
        <v>9.5798087674363493E-3</v>
      </c>
      <c r="AO162" s="5">
        <f t="shared" si="310"/>
        <v>1.8068698388771766E-2</v>
      </c>
      <c r="AP162" s="5">
        <f t="shared" si="311"/>
        <v>2.2719859334016889E-2</v>
      </c>
      <c r="AQ162" s="5">
        <f t="shared" si="312"/>
        <v>2.1426225497167772E-2</v>
      </c>
      <c r="AR162" s="5">
        <f t="shared" si="313"/>
        <v>6.306240616948071E-3</v>
      </c>
      <c r="AS162" s="5">
        <f t="shared" si="314"/>
        <v>1.9832059530351127E-2</v>
      </c>
      <c r="AT162" s="5">
        <f t="shared" si="315"/>
        <v>3.1184235514132286E-2</v>
      </c>
      <c r="AU162" s="5">
        <f t="shared" si="316"/>
        <v>3.2689714453260708E-2</v>
      </c>
      <c r="AV162" s="5">
        <f t="shared" si="317"/>
        <v>2.5700904962495524E-2</v>
      </c>
      <c r="AW162" s="5">
        <f t="shared" si="318"/>
        <v>5.3268503363212002E-3</v>
      </c>
      <c r="AX162" s="5">
        <f t="shared" si="319"/>
        <v>1.3310759755370727E-3</v>
      </c>
      <c r="AY162" s="5">
        <f t="shared" si="320"/>
        <v>5.0211462291967534E-3</v>
      </c>
      <c r="AZ162" s="5">
        <f t="shared" si="321"/>
        <v>9.4704997754933122E-3</v>
      </c>
      <c r="BA162" s="5">
        <f t="shared" si="322"/>
        <v>1.1908352117701866E-2</v>
      </c>
      <c r="BB162" s="5">
        <f t="shared" si="323"/>
        <v>1.1230308868661673E-2</v>
      </c>
      <c r="BC162" s="5">
        <f t="shared" si="324"/>
        <v>8.4726978872626899E-3</v>
      </c>
      <c r="BD162" s="5">
        <f t="shared" si="325"/>
        <v>3.9647819854184696E-3</v>
      </c>
      <c r="BE162" s="5">
        <f t="shared" si="326"/>
        <v>1.2468568381035867E-2</v>
      </c>
      <c r="BF162" s="5">
        <f t="shared" si="327"/>
        <v>1.9605768746469743E-2</v>
      </c>
      <c r="BG162" s="5">
        <f t="shared" si="328"/>
        <v>2.0552274936107007E-2</v>
      </c>
      <c r="BH162" s="5">
        <f t="shared" si="329"/>
        <v>1.6158356649189919E-2</v>
      </c>
      <c r="BI162" s="5">
        <f t="shared" si="330"/>
        <v>1.0163059434115414E-2</v>
      </c>
      <c r="BJ162" s="8">
        <f t="shared" si="331"/>
        <v>0.29343032578270278</v>
      </c>
      <c r="BK162" s="8">
        <f t="shared" si="332"/>
        <v>0.14879765697205813</v>
      </c>
      <c r="BL162" s="8">
        <f t="shared" si="333"/>
        <v>0.42259154537085469</v>
      </c>
      <c r="BM162" s="8">
        <f t="shared" si="334"/>
        <v>0.84244400408127229</v>
      </c>
      <c r="BN162" s="8">
        <f t="shared" si="335"/>
        <v>3.1544630907568427E-2</v>
      </c>
    </row>
    <row r="163" spans="1:66" x14ac:dyDescent="0.25">
      <c r="A163" t="s">
        <v>28</v>
      </c>
      <c r="B163" t="s">
        <v>189</v>
      </c>
      <c r="C163" t="s">
        <v>293</v>
      </c>
      <c r="D163" s="11">
        <v>44416</v>
      </c>
      <c r="E163">
        <f>VLOOKUP(A163,home!$A$2:$E$405,3,FALSE)</f>
        <v>1.4166666666666701</v>
      </c>
      <c r="F163">
        <f>VLOOKUP(B163,home!$B$2:$E$405,3,FALSE)</f>
        <v>1.41</v>
      </c>
      <c r="G163">
        <f>VLOOKUP(C163,away!$B$2:$E$405,4,FALSE)</f>
        <v>0</v>
      </c>
      <c r="H163">
        <f>VLOOKUP(A163,away!$A$2:$E$405,3,FALSE)</f>
        <v>1</v>
      </c>
      <c r="I163">
        <f>VLOOKUP(C163,away!$B$2:$E$405,3,FALSE)</f>
        <v>1.41</v>
      </c>
      <c r="J163">
        <f>VLOOKUP(B163,home!$B$2:$E$405,4,FALSE)</f>
        <v>0.5</v>
      </c>
      <c r="K163" s="3">
        <f t="shared" si="280"/>
        <v>0</v>
      </c>
      <c r="L163" s="3">
        <f t="shared" si="281"/>
        <v>0.70499999999999996</v>
      </c>
      <c r="M163" s="5">
        <f t="shared" si="282"/>
        <v>0.49410857425614169</v>
      </c>
      <c r="N163" s="5">
        <f t="shared" si="283"/>
        <v>0</v>
      </c>
      <c r="O163" s="5">
        <f t="shared" si="284"/>
        <v>0.34834654485057986</v>
      </c>
      <c r="P163" s="5">
        <f t="shared" si="285"/>
        <v>0</v>
      </c>
      <c r="Q163" s="5">
        <f t="shared" si="286"/>
        <v>0</v>
      </c>
      <c r="R163" s="5">
        <f t="shared" si="287"/>
        <v>0.12279215705982939</v>
      </c>
      <c r="S163" s="5">
        <f t="shared" si="288"/>
        <v>0</v>
      </c>
      <c r="T163" s="5">
        <f t="shared" si="289"/>
        <v>0</v>
      </c>
      <c r="U163" s="5">
        <f t="shared" si="290"/>
        <v>0</v>
      </c>
      <c r="V163" s="5">
        <f t="shared" si="291"/>
        <v>0</v>
      </c>
      <c r="W163" s="5">
        <f t="shared" si="292"/>
        <v>0</v>
      </c>
      <c r="X163" s="5">
        <f t="shared" si="293"/>
        <v>0</v>
      </c>
      <c r="Y163" s="5">
        <f t="shared" si="294"/>
        <v>0</v>
      </c>
      <c r="Z163" s="5">
        <f t="shared" si="295"/>
        <v>2.8856156909059905E-2</v>
      </c>
      <c r="AA163" s="5">
        <f t="shared" si="296"/>
        <v>0</v>
      </c>
      <c r="AB163" s="5">
        <f t="shared" si="297"/>
        <v>0</v>
      </c>
      <c r="AC163" s="5">
        <f t="shared" si="298"/>
        <v>0</v>
      </c>
      <c r="AD163" s="5">
        <f t="shared" si="299"/>
        <v>0</v>
      </c>
      <c r="AE163" s="5">
        <f t="shared" si="300"/>
        <v>0</v>
      </c>
      <c r="AF163" s="5">
        <f t="shared" si="301"/>
        <v>0</v>
      </c>
      <c r="AG163" s="5">
        <f t="shared" si="302"/>
        <v>0</v>
      </c>
      <c r="AH163" s="5">
        <f t="shared" si="303"/>
        <v>5.085897655221808E-3</v>
      </c>
      <c r="AI163" s="5">
        <f t="shared" si="304"/>
        <v>0</v>
      </c>
      <c r="AJ163" s="5">
        <f t="shared" si="305"/>
        <v>0</v>
      </c>
      <c r="AK163" s="5">
        <f t="shared" si="306"/>
        <v>0</v>
      </c>
      <c r="AL163" s="5">
        <f t="shared" si="307"/>
        <v>0</v>
      </c>
      <c r="AM163" s="5">
        <f t="shared" si="308"/>
        <v>0</v>
      </c>
      <c r="AN163" s="5">
        <f t="shared" si="309"/>
        <v>0</v>
      </c>
      <c r="AO163" s="5">
        <f t="shared" si="310"/>
        <v>0</v>
      </c>
      <c r="AP163" s="5">
        <f t="shared" si="311"/>
        <v>0</v>
      </c>
      <c r="AQ163" s="5">
        <f t="shared" si="312"/>
        <v>0</v>
      </c>
      <c r="AR163" s="5">
        <f t="shared" si="313"/>
        <v>7.171115693862752E-4</v>
      </c>
      <c r="AS163" s="5">
        <f t="shared" si="314"/>
        <v>0</v>
      </c>
      <c r="AT163" s="5">
        <f t="shared" si="315"/>
        <v>0</v>
      </c>
      <c r="AU163" s="5">
        <f t="shared" si="316"/>
        <v>0</v>
      </c>
      <c r="AV163" s="5">
        <f t="shared" si="317"/>
        <v>0</v>
      </c>
      <c r="AW163" s="5">
        <f t="shared" si="318"/>
        <v>0</v>
      </c>
      <c r="AX163" s="5">
        <f t="shared" si="319"/>
        <v>0</v>
      </c>
      <c r="AY163" s="5">
        <f t="shared" si="320"/>
        <v>0</v>
      </c>
      <c r="AZ163" s="5">
        <f t="shared" si="321"/>
        <v>0</v>
      </c>
      <c r="BA163" s="5">
        <f t="shared" si="322"/>
        <v>0</v>
      </c>
      <c r="BB163" s="5">
        <f t="shared" si="323"/>
        <v>0</v>
      </c>
      <c r="BC163" s="5">
        <f t="shared" si="324"/>
        <v>0</v>
      </c>
      <c r="BD163" s="5">
        <f t="shared" si="325"/>
        <v>8.4260609402887266E-5</v>
      </c>
      <c r="BE163" s="5">
        <f t="shared" si="326"/>
        <v>0</v>
      </c>
      <c r="BF163" s="5">
        <f t="shared" si="327"/>
        <v>0</v>
      </c>
      <c r="BG163" s="5">
        <f t="shared" si="328"/>
        <v>0</v>
      </c>
      <c r="BH163" s="5">
        <f t="shared" si="329"/>
        <v>0</v>
      </c>
      <c r="BI163" s="5">
        <f t="shared" si="330"/>
        <v>0</v>
      </c>
      <c r="BJ163" s="8">
        <f t="shared" si="331"/>
        <v>0</v>
      </c>
      <c r="BK163" s="8">
        <f t="shared" si="332"/>
        <v>0.49410857425614169</v>
      </c>
      <c r="BL163" s="8">
        <f t="shared" si="333"/>
        <v>0.47702597174442019</v>
      </c>
      <c r="BM163" s="8">
        <f t="shared" si="334"/>
        <v>3.474342674307087E-2</v>
      </c>
      <c r="BN163" s="8">
        <f t="shared" si="335"/>
        <v>0.96524727616655093</v>
      </c>
    </row>
    <row r="164" spans="1:66" x14ac:dyDescent="0.25">
      <c r="A164" t="s">
        <v>28</v>
      </c>
      <c r="B164" t="s">
        <v>190</v>
      </c>
      <c r="C164" t="s">
        <v>276</v>
      </c>
      <c r="D164" s="11">
        <v>44416</v>
      </c>
      <c r="E164">
        <f>VLOOKUP(A164,home!$A$2:$E$405,3,FALSE)</f>
        <v>1.4166666666666701</v>
      </c>
      <c r="F164">
        <f>VLOOKUP(B164,home!$B$2:$E$405,3,FALSE)</f>
        <v>1.06</v>
      </c>
      <c r="G164">
        <f>VLOOKUP(C164,away!$B$2:$E$405,4,FALSE)</f>
        <v>1.76</v>
      </c>
      <c r="H164">
        <f>VLOOKUP(A164,away!$A$2:$E$405,3,FALSE)</f>
        <v>1</v>
      </c>
      <c r="I164">
        <f>VLOOKUP(C164,away!$B$2:$E$405,3,FALSE)</f>
        <v>0</v>
      </c>
      <c r="J164">
        <f>VLOOKUP(B164,home!$B$2:$E$405,4,FALSE)</f>
        <v>1.5</v>
      </c>
      <c r="K164" s="3">
        <f t="shared" si="280"/>
        <v>2.6429333333333398</v>
      </c>
      <c r="L164" s="3">
        <f t="shared" si="281"/>
        <v>0</v>
      </c>
      <c r="M164" s="5">
        <f t="shared" si="282"/>
        <v>7.1152249877757021E-2</v>
      </c>
      <c r="N164" s="5">
        <f t="shared" si="283"/>
        <v>0.18805065294358705</v>
      </c>
      <c r="O164" s="5">
        <f t="shared" si="284"/>
        <v>0</v>
      </c>
      <c r="P164" s="5">
        <f t="shared" si="285"/>
        <v>0</v>
      </c>
      <c r="Q164" s="5">
        <f t="shared" si="286"/>
        <v>0.24850266950985289</v>
      </c>
      <c r="R164" s="5">
        <f t="shared" si="287"/>
        <v>0</v>
      </c>
      <c r="S164" s="5">
        <f t="shared" si="288"/>
        <v>0</v>
      </c>
      <c r="T164" s="5">
        <f t="shared" si="289"/>
        <v>0</v>
      </c>
      <c r="U164" s="5">
        <f t="shared" si="290"/>
        <v>0</v>
      </c>
      <c r="V164" s="5">
        <f t="shared" si="291"/>
        <v>0</v>
      </c>
      <c r="W164" s="5">
        <f t="shared" si="292"/>
        <v>0.21892532955663624</v>
      </c>
      <c r="X164" s="5">
        <f t="shared" si="293"/>
        <v>0</v>
      </c>
      <c r="Y164" s="5">
        <f t="shared" si="294"/>
        <v>0</v>
      </c>
      <c r="Z164" s="5">
        <f t="shared" si="295"/>
        <v>0</v>
      </c>
      <c r="AA164" s="5">
        <f t="shared" si="296"/>
        <v>0</v>
      </c>
      <c r="AB164" s="5">
        <f t="shared" si="297"/>
        <v>0</v>
      </c>
      <c r="AC164" s="5">
        <f t="shared" si="298"/>
        <v>0</v>
      </c>
      <c r="AD164" s="5">
        <f t="shared" si="299"/>
        <v>0.14465126274905515</v>
      </c>
      <c r="AE164" s="5">
        <f t="shared" si="300"/>
        <v>0</v>
      </c>
      <c r="AF164" s="5">
        <f t="shared" si="301"/>
        <v>0</v>
      </c>
      <c r="AG164" s="5">
        <f t="shared" si="302"/>
        <v>0</v>
      </c>
      <c r="AH164" s="5">
        <f t="shared" si="303"/>
        <v>0</v>
      </c>
      <c r="AI164" s="5">
        <f t="shared" si="304"/>
        <v>0</v>
      </c>
      <c r="AJ164" s="5">
        <f t="shared" si="305"/>
        <v>0</v>
      </c>
      <c r="AK164" s="5">
        <f t="shared" si="306"/>
        <v>0</v>
      </c>
      <c r="AL164" s="5">
        <f t="shared" si="307"/>
        <v>0</v>
      </c>
      <c r="AM164" s="5">
        <f t="shared" si="308"/>
        <v>7.6460728805647415E-2</v>
      </c>
      <c r="AN164" s="5">
        <f t="shared" si="309"/>
        <v>0</v>
      </c>
      <c r="AO164" s="5">
        <f t="shared" si="310"/>
        <v>0</v>
      </c>
      <c r="AP164" s="5">
        <f t="shared" si="311"/>
        <v>0</v>
      </c>
      <c r="AQ164" s="5">
        <f t="shared" si="312"/>
        <v>0</v>
      </c>
      <c r="AR164" s="5">
        <f t="shared" si="313"/>
        <v>0</v>
      </c>
      <c r="AS164" s="5">
        <f t="shared" si="314"/>
        <v>0</v>
      </c>
      <c r="AT164" s="5">
        <f t="shared" si="315"/>
        <v>0</v>
      </c>
      <c r="AU164" s="5">
        <f t="shared" si="316"/>
        <v>0</v>
      </c>
      <c r="AV164" s="5">
        <f t="shared" si="317"/>
        <v>0</v>
      </c>
      <c r="AW164" s="5">
        <f t="shared" si="318"/>
        <v>0</v>
      </c>
      <c r="AX164" s="5">
        <f t="shared" si="319"/>
        <v>3.3680101475234363E-2</v>
      </c>
      <c r="AY164" s="5">
        <f t="shared" si="320"/>
        <v>0</v>
      </c>
      <c r="AZ164" s="5">
        <f t="shared" si="321"/>
        <v>0</v>
      </c>
      <c r="BA164" s="5">
        <f t="shared" si="322"/>
        <v>0</v>
      </c>
      <c r="BB164" s="5">
        <f t="shared" si="323"/>
        <v>0</v>
      </c>
      <c r="BC164" s="5">
        <f t="shared" si="324"/>
        <v>0</v>
      </c>
      <c r="BD164" s="5">
        <f t="shared" si="325"/>
        <v>0</v>
      </c>
      <c r="BE164" s="5">
        <f t="shared" si="326"/>
        <v>0</v>
      </c>
      <c r="BF164" s="5">
        <f t="shared" si="327"/>
        <v>0</v>
      </c>
      <c r="BG164" s="5">
        <f t="shared" si="328"/>
        <v>0</v>
      </c>
      <c r="BH164" s="5">
        <f t="shared" si="329"/>
        <v>0</v>
      </c>
      <c r="BI164" s="5">
        <f t="shared" si="330"/>
        <v>0</v>
      </c>
      <c r="BJ164" s="8">
        <f t="shared" si="331"/>
        <v>0.91027074504001315</v>
      </c>
      <c r="BK164" s="8">
        <f t="shared" si="332"/>
        <v>7.1152249877757021E-2</v>
      </c>
      <c r="BL164" s="8">
        <f t="shared" si="333"/>
        <v>0</v>
      </c>
      <c r="BM164" s="8">
        <f t="shared" si="334"/>
        <v>0.47371742258657318</v>
      </c>
      <c r="BN164" s="8">
        <f t="shared" si="335"/>
        <v>0.50770557233119695</v>
      </c>
    </row>
    <row r="165" spans="1:66" x14ac:dyDescent="0.25">
      <c r="A165" t="s">
        <v>28</v>
      </c>
      <c r="B165" t="s">
        <v>30</v>
      </c>
      <c r="C165" t="s">
        <v>294</v>
      </c>
      <c r="D165" s="11">
        <v>44416</v>
      </c>
      <c r="E165">
        <f>VLOOKUP(A165,home!$A$2:$E$405,3,FALSE)</f>
        <v>1.4166666666666701</v>
      </c>
      <c r="F165">
        <f>VLOOKUP(B165,home!$B$2:$E$405,3,FALSE)</f>
        <v>1.76</v>
      </c>
      <c r="G165">
        <f>VLOOKUP(C165,away!$B$2:$E$405,4,FALSE)</f>
        <v>1.41</v>
      </c>
      <c r="H165">
        <f>VLOOKUP(A165,away!$A$2:$E$405,3,FALSE)</f>
        <v>1</v>
      </c>
      <c r="I165">
        <f>VLOOKUP(C165,away!$B$2:$E$405,3,FALSE)</f>
        <v>0</v>
      </c>
      <c r="J165">
        <f>VLOOKUP(B165,home!$B$2:$E$405,4,FALSE)</f>
        <v>0</v>
      </c>
      <c r="K165" s="3">
        <f t="shared" si="280"/>
        <v>3.5156000000000085</v>
      </c>
      <c r="L165" s="3">
        <f t="shared" si="281"/>
        <v>0</v>
      </c>
      <c r="M165" s="5">
        <f t="shared" si="282"/>
        <v>2.9729959625858608E-2</v>
      </c>
      <c r="N165" s="5">
        <f t="shared" si="283"/>
        <v>0.10451864606066878</v>
      </c>
      <c r="O165" s="5">
        <f t="shared" si="284"/>
        <v>0</v>
      </c>
      <c r="P165" s="5">
        <f t="shared" si="285"/>
        <v>0</v>
      </c>
      <c r="Q165" s="5">
        <f t="shared" si="286"/>
        <v>0.1837228760454441</v>
      </c>
      <c r="R165" s="5">
        <f t="shared" si="287"/>
        <v>0</v>
      </c>
      <c r="S165" s="5">
        <f t="shared" si="288"/>
        <v>0</v>
      </c>
      <c r="T165" s="5">
        <f t="shared" si="289"/>
        <v>0</v>
      </c>
      <c r="U165" s="5">
        <f t="shared" si="290"/>
        <v>0</v>
      </c>
      <c r="V165" s="5">
        <f t="shared" si="291"/>
        <v>0</v>
      </c>
      <c r="W165" s="5">
        <f t="shared" si="292"/>
        <v>0.21529871434178824</v>
      </c>
      <c r="X165" s="5">
        <f t="shared" si="293"/>
        <v>0</v>
      </c>
      <c r="Y165" s="5">
        <f t="shared" si="294"/>
        <v>0</v>
      </c>
      <c r="Z165" s="5">
        <f t="shared" si="295"/>
        <v>0</v>
      </c>
      <c r="AA165" s="5">
        <f t="shared" si="296"/>
        <v>0</v>
      </c>
      <c r="AB165" s="5">
        <f t="shared" si="297"/>
        <v>0</v>
      </c>
      <c r="AC165" s="5">
        <f t="shared" si="298"/>
        <v>0</v>
      </c>
      <c r="AD165" s="5">
        <f t="shared" si="299"/>
        <v>0.18922604003499813</v>
      </c>
      <c r="AE165" s="5">
        <f t="shared" si="300"/>
        <v>0</v>
      </c>
      <c r="AF165" s="5">
        <f t="shared" si="301"/>
        <v>0</v>
      </c>
      <c r="AG165" s="5">
        <f t="shared" si="302"/>
        <v>0</v>
      </c>
      <c r="AH165" s="5">
        <f t="shared" si="303"/>
        <v>0</v>
      </c>
      <c r="AI165" s="5">
        <f t="shared" si="304"/>
        <v>0</v>
      </c>
      <c r="AJ165" s="5">
        <f t="shared" si="305"/>
        <v>0</v>
      </c>
      <c r="AK165" s="5">
        <f t="shared" si="306"/>
        <v>0</v>
      </c>
      <c r="AL165" s="5">
        <f t="shared" si="307"/>
        <v>0</v>
      </c>
      <c r="AM165" s="5">
        <f t="shared" si="308"/>
        <v>0.13304861326940817</v>
      </c>
      <c r="AN165" s="5">
        <f t="shared" si="309"/>
        <v>0</v>
      </c>
      <c r="AO165" s="5">
        <f t="shared" si="310"/>
        <v>0</v>
      </c>
      <c r="AP165" s="5">
        <f t="shared" si="311"/>
        <v>0</v>
      </c>
      <c r="AQ165" s="5">
        <f t="shared" si="312"/>
        <v>0</v>
      </c>
      <c r="AR165" s="5">
        <f t="shared" si="313"/>
        <v>0</v>
      </c>
      <c r="AS165" s="5">
        <f t="shared" si="314"/>
        <v>0</v>
      </c>
      <c r="AT165" s="5">
        <f t="shared" si="315"/>
        <v>0</v>
      </c>
      <c r="AU165" s="5">
        <f t="shared" si="316"/>
        <v>0</v>
      </c>
      <c r="AV165" s="5">
        <f t="shared" si="317"/>
        <v>0</v>
      </c>
      <c r="AW165" s="5">
        <f t="shared" si="318"/>
        <v>0</v>
      </c>
      <c r="AX165" s="5">
        <f t="shared" si="319"/>
        <v>7.7957617468322138E-2</v>
      </c>
      <c r="AY165" s="5">
        <f t="shared" si="320"/>
        <v>0</v>
      </c>
      <c r="AZ165" s="5">
        <f t="shared" si="321"/>
        <v>0</v>
      </c>
      <c r="BA165" s="5">
        <f t="shared" si="322"/>
        <v>0</v>
      </c>
      <c r="BB165" s="5">
        <f t="shared" si="323"/>
        <v>0</v>
      </c>
      <c r="BC165" s="5">
        <f t="shared" si="324"/>
        <v>0</v>
      </c>
      <c r="BD165" s="5">
        <f t="shared" si="325"/>
        <v>0</v>
      </c>
      <c r="BE165" s="5">
        <f t="shared" si="326"/>
        <v>0</v>
      </c>
      <c r="BF165" s="5">
        <f t="shared" si="327"/>
        <v>0</v>
      </c>
      <c r="BG165" s="5">
        <f t="shared" si="328"/>
        <v>0</v>
      </c>
      <c r="BH165" s="5">
        <f t="shared" si="329"/>
        <v>0</v>
      </c>
      <c r="BI165" s="5">
        <f t="shared" si="330"/>
        <v>0</v>
      </c>
      <c r="BJ165" s="8">
        <f t="shared" si="331"/>
        <v>0.90377250722062952</v>
      </c>
      <c r="BK165" s="8">
        <f t="shared" si="332"/>
        <v>2.9729959625858608E-2</v>
      </c>
      <c r="BL165" s="8">
        <f t="shared" si="333"/>
        <v>0</v>
      </c>
      <c r="BM165" s="8">
        <f t="shared" si="334"/>
        <v>0.61553098511451676</v>
      </c>
      <c r="BN165" s="8">
        <f t="shared" si="335"/>
        <v>0.31797148173197148</v>
      </c>
    </row>
    <row r="166" spans="1:66" x14ac:dyDescent="0.25">
      <c r="A166" t="s">
        <v>28</v>
      </c>
      <c r="B166" t="s">
        <v>187</v>
      </c>
      <c r="C166" t="s">
        <v>277</v>
      </c>
      <c r="D166" s="11">
        <v>44416</v>
      </c>
      <c r="E166">
        <f>VLOOKUP(A166,home!$A$2:$E$405,3,FALSE)</f>
        <v>1.4166666666666701</v>
      </c>
      <c r="F166">
        <f>VLOOKUP(B166,home!$B$2:$E$405,3,FALSE)</f>
        <v>1.06</v>
      </c>
      <c r="G166">
        <f>VLOOKUP(C166,away!$B$2:$E$405,4,FALSE)</f>
        <v>1.41</v>
      </c>
      <c r="H166">
        <f>VLOOKUP(A166,away!$A$2:$E$405,3,FALSE)</f>
        <v>1</v>
      </c>
      <c r="I166">
        <f>VLOOKUP(C166,away!$B$2:$E$405,3,FALSE)</f>
        <v>0.35</v>
      </c>
      <c r="J166">
        <f>VLOOKUP(B166,home!$B$2:$E$405,4,FALSE)</f>
        <v>1.5</v>
      </c>
      <c r="K166" s="3">
        <f t="shared" si="280"/>
        <v>2.117350000000005</v>
      </c>
      <c r="L166" s="3">
        <f t="shared" si="281"/>
        <v>0.52499999999999991</v>
      </c>
      <c r="M166" s="5">
        <f t="shared" si="282"/>
        <v>7.1193767464971469E-2</v>
      </c>
      <c r="N166" s="5">
        <f t="shared" si="283"/>
        <v>0.15074212354195768</v>
      </c>
      <c r="O166" s="5">
        <f t="shared" si="284"/>
        <v>3.7376727919110016E-2</v>
      </c>
      <c r="P166" s="5">
        <f t="shared" si="285"/>
        <v>7.9139614859527765E-2</v>
      </c>
      <c r="Q166" s="5">
        <f t="shared" si="286"/>
        <v>0.15958691764078245</v>
      </c>
      <c r="R166" s="5">
        <f t="shared" si="287"/>
        <v>9.8113910787663763E-3</v>
      </c>
      <c r="S166" s="5">
        <f t="shared" si="288"/>
        <v>2.1993072087370322E-2</v>
      </c>
      <c r="T166" s="5">
        <f t="shared" si="289"/>
        <v>8.3783131761410778E-2</v>
      </c>
      <c r="U166" s="5">
        <f t="shared" si="290"/>
        <v>2.0774148900626035E-2</v>
      </c>
      <c r="V166" s="5">
        <f t="shared" si="291"/>
        <v>2.7164101524112965E-3</v>
      </c>
      <c r="W166" s="5">
        <f t="shared" si="292"/>
        <v>0.11263378668890384</v>
      </c>
      <c r="X166" s="5">
        <f t="shared" si="293"/>
        <v>5.9132738011674506E-2</v>
      </c>
      <c r="Y166" s="5">
        <f t="shared" si="294"/>
        <v>1.5522343728064554E-2</v>
      </c>
      <c r="Z166" s="5">
        <f t="shared" si="295"/>
        <v>1.7169934387841158E-3</v>
      </c>
      <c r="AA166" s="5">
        <f t="shared" si="296"/>
        <v>3.6354760576095555E-3</v>
      </c>
      <c r="AB166" s="5">
        <f t="shared" si="297"/>
        <v>3.8487876152898063E-3</v>
      </c>
      <c r="AC166" s="5">
        <f t="shared" si="298"/>
        <v>1.8872408087557729E-4</v>
      </c>
      <c r="AD166" s="5">
        <f t="shared" si="299"/>
        <v>5.962128706143776E-2</v>
      </c>
      <c r="AE166" s="5">
        <f t="shared" si="300"/>
        <v>3.1301175707254818E-2</v>
      </c>
      <c r="AF166" s="5">
        <f t="shared" si="301"/>
        <v>8.216558623154388E-3</v>
      </c>
      <c r="AG166" s="5">
        <f t="shared" si="302"/>
        <v>1.4378977590520179E-3</v>
      </c>
      <c r="AH166" s="5">
        <f t="shared" si="303"/>
        <v>2.2535538884041513E-4</v>
      </c>
      <c r="AI166" s="5">
        <f t="shared" si="304"/>
        <v>4.7715623256125401E-4</v>
      </c>
      <c r="AJ166" s="5">
        <f t="shared" si="305"/>
        <v>5.0515337450678696E-4</v>
      </c>
      <c r="AK166" s="5">
        <f t="shared" si="306"/>
        <v>3.5652883250398258E-4</v>
      </c>
      <c r="AL166" s="5">
        <f t="shared" si="307"/>
        <v>8.3914935854799966E-6</v>
      </c>
      <c r="AM166" s="5">
        <f t="shared" si="308"/>
        <v>2.5247826431907105E-2</v>
      </c>
      <c r="AN166" s="5">
        <f t="shared" si="309"/>
        <v>1.3255108876751229E-2</v>
      </c>
      <c r="AO166" s="5">
        <f t="shared" si="310"/>
        <v>3.4794660801471962E-3</v>
      </c>
      <c r="AP166" s="5">
        <f t="shared" si="311"/>
        <v>6.0890656402575935E-4</v>
      </c>
      <c r="AQ166" s="5">
        <f t="shared" si="312"/>
        <v>7.9918986528380894E-5</v>
      </c>
      <c r="AR166" s="5">
        <f t="shared" si="313"/>
        <v>2.3662315828243598E-5</v>
      </c>
      <c r="AS166" s="5">
        <f t="shared" si="314"/>
        <v>5.0101404418931693E-5</v>
      </c>
      <c r="AT166" s="5">
        <f t="shared" si="315"/>
        <v>5.3041104323212648E-5</v>
      </c>
      <c r="AU166" s="5">
        <f t="shared" si="316"/>
        <v>3.7435527412918185E-5</v>
      </c>
      <c r="AV166" s="5">
        <f t="shared" si="317"/>
        <v>1.9816028491935622E-5</v>
      </c>
      <c r="AW166" s="5">
        <f t="shared" si="318"/>
        <v>2.5911271375523468E-7</v>
      </c>
      <c r="AX166" s="5">
        <f t="shared" si="319"/>
        <v>8.909747549266437E-3</v>
      </c>
      <c r="AY166" s="5">
        <f t="shared" si="320"/>
        <v>4.6776174633648788E-3</v>
      </c>
      <c r="AZ166" s="5">
        <f t="shared" si="321"/>
        <v>1.2278745841332803E-3</v>
      </c>
      <c r="BA166" s="5">
        <f t="shared" si="322"/>
        <v>2.1487805222332403E-4</v>
      </c>
      <c r="BB166" s="5">
        <f t="shared" si="323"/>
        <v>2.820274435431127E-5</v>
      </c>
      <c r="BC166" s="5">
        <f t="shared" si="324"/>
        <v>2.9612881572026849E-6</v>
      </c>
      <c r="BD166" s="5">
        <f t="shared" si="325"/>
        <v>2.0704526349713128E-6</v>
      </c>
      <c r="BE166" s="5">
        <f t="shared" si="326"/>
        <v>4.3838728866565189E-6</v>
      </c>
      <c r="BF166" s="5">
        <f t="shared" si="327"/>
        <v>4.6410966282811027E-6</v>
      </c>
      <c r="BG166" s="5">
        <f t="shared" si="328"/>
        <v>3.2756086486303383E-6</v>
      </c>
      <c r="BH166" s="5">
        <f t="shared" si="329"/>
        <v>1.7339024930443653E-6</v>
      </c>
      <c r="BI166" s="5">
        <f t="shared" si="330"/>
        <v>7.3425568872949907E-7</v>
      </c>
      <c r="BJ166" s="8">
        <f t="shared" si="331"/>
        <v>0.73971046914455207</v>
      </c>
      <c r="BK166" s="8">
        <f t="shared" si="332"/>
        <v>0.17991759760210679</v>
      </c>
      <c r="BL166" s="8">
        <f t="shared" si="333"/>
        <v>7.7211620969269784E-2</v>
      </c>
      <c r="BM166" s="8">
        <f t="shared" si="334"/>
        <v>0.48602878029894558</v>
      </c>
      <c r="BN166" s="8">
        <f t="shared" si="335"/>
        <v>0.50785054250511574</v>
      </c>
    </row>
    <row r="167" spans="1:66" x14ac:dyDescent="0.25">
      <c r="A167" t="s">
        <v>192</v>
      </c>
      <c r="B167" t="s">
        <v>193</v>
      </c>
      <c r="C167" t="s">
        <v>205</v>
      </c>
      <c r="D167" s="11">
        <v>44416</v>
      </c>
      <c r="E167">
        <f>VLOOKUP(A167,home!$A$2:$E$405,3,FALSE)</f>
        <v>1.7083333333333299</v>
      </c>
      <c r="F167">
        <f>VLOOKUP(B167,home!$B$2:$E$405,3,FALSE)</f>
        <v>3.51</v>
      </c>
      <c r="G167">
        <f>VLOOKUP(C167,away!$B$2:$E$405,4,FALSE)</f>
        <v>2.0499999999999998</v>
      </c>
      <c r="H167">
        <f>VLOOKUP(A167,away!$A$2:$E$405,3,FALSE)</f>
        <v>1</v>
      </c>
      <c r="I167">
        <f>VLOOKUP(C167,away!$B$2:$E$405,3,FALSE)</f>
        <v>0</v>
      </c>
      <c r="J167">
        <f>VLOOKUP(B167,home!$B$2:$E$405,4,FALSE)</f>
        <v>0</v>
      </c>
      <c r="K167" s="3">
        <f t="shared" si="280"/>
        <v>12.292312499999973</v>
      </c>
      <c r="L167" s="3">
        <f t="shared" si="281"/>
        <v>0</v>
      </c>
      <c r="M167" s="5">
        <f t="shared" si="282"/>
        <v>4.5868708426744762E-6</v>
      </c>
      <c r="N167" s="5">
        <f t="shared" si="283"/>
        <v>5.6383249795292868E-5</v>
      </c>
      <c r="O167" s="5">
        <f t="shared" si="284"/>
        <v>0</v>
      </c>
      <c r="P167" s="5">
        <f t="shared" si="285"/>
        <v>0</v>
      </c>
      <c r="Q167" s="5">
        <f t="shared" si="286"/>
        <v>3.4654026312464983E-4</v>
      </c>
      <c r="R167" s="5">
        <f t="shared" si="287"/>
        <v>0</v>
      </c>
      <c r="S167" s="5">
        <f t="shared" si="288"/>
        <v>0</v>
      </c>
      <c r="T167" s="5">
        <f t="shared" si="289"/>
        <v>0</v>
      </c>
      <c r="U167" s="5">
        <f t="shared" si="290"/>
        <v>0</v>
      </c>
      <c r="V167" s="5">
        <f t="shared" si="291"/>
        <v>0</v>
      </c>
      <c r="W167" s="5">
        <f t="shared" si="292"/>
        <v>1.4199270693868045E-3</v>
      </c>
      <c r="X167" s="5">
        <f t="shared" si="293"/>
        <v>0</v>
      </c>
      <c r="Y167" s="5">
        <f t="shared" si="294"/>
        <v>0</v>
      </c>
      <c r="Z167" s="5">
        <f t="shared" si="295"/>
        <v>0</v>
      </c>
      <c r="AA167" s="5">
        <f t="shared" si="296"/>
        <v>0</v>
      </c>
      <c r="AB167" s="5">
        <f t="shared" si="297"/>
        <v>0</v>
      </c>
      <c r="AC167" s="5">
        <f t="shared" si="298"/>
        <v>0</v>
      </c>
      <c r="AD167" s="5">
        <f t="shared" si="299"/>
        <v>4.3635468160279347E-3</v>
      </c>
      <c r="AE167" s="5">
        <f t="shared" si="300"/>
        <v>0</v>
      </c>
      <c r="AF167" s="5">
        <f t="shared" si="301"/>
        <v>0</v>
      </c>
      <c r="AG167" s="5">
        <f t="shared" si="302"/>
        <v>0</v>
      </c>
      <c r="AH167" s="5">
        <f t="shared" si="303"/>
        <v>0</v>
      </c>
      <c r="AI167" s="5">
        <f t="shared" si="304"/>
        <v>0</v>
      </c>
      <c r="AJ167" s="5">
        <f t="shared" si="305"/>
        <v>0</v>
      </c>
      <c r="AK167" s="5">
        <f t="shared" si="306"/>
        <v>0</v>
      </c>
      <c r="AL167" s="5">
        <f t="shared" si="307"/>
        <v>0</v>
      </c>
      <c r="AM167" s="5">
        <f t="shared" si="308"/>
        <v>1.072761621419905E-2</v>
      </c>
      <c r="AN167" s="5">
        <f t="shared" si="309"/>
        <v>0</v>
      </c>
      <c r="AO167" s="5">
        <f t="shared" si="310"/>
        <v>0</v>
      </c>
      <c r="AP167" s="5">
        <f t="shared" si="311"/>
        <v>0</v>
      </c>
      <c r="AQ167" s="5">
        <f t="shared" si="312"/>
        <v>0</v>
      </c>
      <c r="AR167" s="5">
        <f t="shared" si="313"/>
        <v>0</v>
      </c>
      <c r="AS167" s="5">
        <f t="shared" si="314"/>
        <v>0</v>
      </c>
      <c r="AT167" s="5">
        <f t="shared" si="315"/>
        <v>0</v>
      </c>
      <c r="AU167" s="5">
        <f t="shared" si="316"/>
        <v>0</v>
      </c>
      <c r="AV167" s="5">
        <f t="shared" si="317"/>
        <v>0</v>
      </c>
      <c r="AW167" s="5">
        <f t="shared" si="318"/>
        <v>0</v>
      </c>
      <c r="AX167" s="5">
        <f t="shared" si="319"/>
        <v>2.1977868480833582E-2</v>
      </c>
      <c r="AY167" s="5">
        <f t="shared" si="320"/>
        <v>0</v>
      </c>
      <c r="AZ167" s="5">
        <f t="shared" si="321"/>
        <v>0</v>
      </c>
      <c r="BA167" s="5">
        <f t="shared" si="322"/>
        <v>0</v>
      </c>
      <c r="BB167" s="5">
        <f t="shared" si="323"/>
        <v>0</v>
      </c>
      <c r="BC167" s="5">
        <f t="shared" si="324"/>
        <v>0</v>
      </c>
      <c r="BD167" s="5">
        <f t="shared" si="325"/>
        <v>0</v>
      </c>
      <c r="BE167" s="5">
        <f t="shared" si="326"/>
        <v>0</v>
      </c>
      <c r="BF167" s="5">
        <f t="shared" si="327"/>
        <v>0</v>
      </c>
      <c r="BG167" s="5">
        <f t="shared" si="328"/>
        <v>0</v>
      </c>
      <c r="BH167" s="5">
        <f t="shared" si="329"/>
        <v>0</v>
      </c>
      <c r="BI167" s="5">
        <f t="shared" si="330"/>
        <v>0</v>
      </c>
      <c r="BJ167" s="8">
        <f t="shared" si="331"/>
        <v>3.8891882093367316E-2</v>
      </c>
      <c r="BK167" s="8">
        <f t="shared" si="332"/>
        <v>4.5868708426744762E-6</v>
      </c>
      <c r="BL167" s="8">
        <f t="shared" si="333"/>
        <v>0</v>
      </c>
      <c r="BM167" s="8">
        <f t="shared" si="334"/>
        <v>3.8488958580447374E-2</v>
      </c>
      <c r="BN167" s="8">
        <f t="shared" si="335"/>
        <v>4.075103837626172E-4</v>
      </c>
    </row>
    <row r="168" spans="1:66" x14ac:dyDescent="0.25">
      <c r="A168" t="s">
        <v>192</v>
      </c>
      <c r="B168" t="s">
        <v>197</v>
      </c>
      <c r="C168" t="s">
        <v>199</v>
      </c>
      <c r="D168" s="11">
        <v>44416</v>
      </c>
      <c r="E168">
        <f>VLOOKUP(A168,home!$A$2:$E$405,3,FALSE)</f>
        <v>1.7083333333333299</v>
      </c>
      <c r="F168">
        <f>VLOOKUP(B168,home!$B$2:$E$405,3,FALSE)</f>
        <v>1.46</v>
      </c>
      <c r="G168">
        <f>VLOOKUP(C168,away!$B$2:$E$405,4,FALSE)</f>
        <v>1.17</v>
      </c>
      <c r="H168">
        <f>VLOOKUP(A168,away!$A$2:$E$405,3,FALSE)</f>
        <v>1</v>
      </c>
      <c r="I168">
        <f>VLOOKUP(C168,away!$B$2:$E$405,3,FALSE)</f>
        <v>0.28999999999999998</v>
      </c>
      <c r="J168">
        <f>VLOOKUP(B168,home!$B$2:$E$405,4,FALSE)</f>
        <v>0</v>
      </c>
      <c r="K168" s="3">
        <f t="shared" si="280"/>
        <v>2.918174999999994</v>
      </c>
      <c r="L168" s="3">
        <f t="shared" si="281"/>
        <v>0</v>
      </c>
      <c r="M168" s="5">
        <f t="shared" si="282"/>
        <v>5.4032206150786397E-2</v>
      </c>
      <c r="N168" s="5">
        <f t="shared" si="283"/>
        <v>0.15767543318407076</v>
      </c>
      <c r="O168" s="5">
        <f t="shared" si="284"/>
        <v>0</v>
      </c>
      <c r="P168" s="5">
        <f t="shared" si="285"/>
        <v>0</v>
      </c>
      <c r="Q168" s="5">
        <f t="shared" si="286"/>
        <v>0.23006225361596244</v>
      </c>
      <c r="R168" s="5">
        <f t="shared" si="287"/>
        <v>0</v>
      </c>
      <c r="S168" s="5">
        <f t="shared" si="288"/>
        <v>0</v>
      </c>
      <c r="T168" s="5">
        <f t="shared" si="289"/>
        <v>0</v>
      </c>
      <c r="U168" s="5">
        <f t="shared" si="290"/>
        <v>0</v>
      </c>
      <c r="V168" s="5">
        <f t="shared" si="291"/>
        <v>0</v>
      </c>
      <c r="W168" s="5">
        <f t="shared" si="292"/>
        <v>0.22378730564858659</v>
      </c>
      <c r="X168" s="5">
        <f t="shared" si="293"/>
        <v>0</v>
      </c>
      <c r="Y168" s="5">
        <f t="shared" si="294"/>
        <v>0</v>
      </c>
      <c r="Z168" s="5">
        <f t="shared" si="295"/>
        <v>0</v>
      </c>
      <c r="AA168" s="5">
        <f t="shared" si="296"/>
        <v>0</v>
      </c>
      <c r="AB168" s="5">
        <f t="shared" si="297"/>
        <v>0</v>
      </c>
      <c r="AC168" s="5">
        <f t="shared" si="298"/>
        <v>0</v>
      </c>
      <c r="AD168" s="5">
        <f t="shared" si="299"/>
        <v>0.16326263016526571</v>
      </c>
      <c r="AE168" s="5">
        <f t="shared" si="300"/>
        <v>0</v>
      </c>
      <c r="AF168" s="5">
        <f t="shared" si="301"/>
        <v>0</v>
      </c>
      <c r="AG168" s="5">
        <f t="shared" si="302"/>
        <v>0</v>
      </c>
      <c r="AH168" s="5">
        <f t="shared" si="303"/>
        <v>0</v>
      </c>
      <c r="AI168" s="5">
        <f t="shared" si="304"/>
        <v>0</v>
      </c>
      <c r="AJ168" s="5">
        <f t="shared" si="305"/>
        <v>0</v>
      </c>
      <c r="AK168" s="5">
        <f t="shared" si="306"/>
        <v>0</v>
      </c>
      <c r="AL168" s="5">
        <f t="shared" si="307"/>
        <v>0</v>
      </c>
      <c r="AM168" s="5">
        <f t="shared" si="308"/>
        <v>9.528578515650464E-2</v>
      </c>
      <c r="AN168" s="5">
        <f t="shared" si="309"/>
        <v>0</v>
      </c>
      <c r="AO168" s="5">
        <f t="shared" si="310"/>
        <v>0</v>
      </c>
      <c r="AP168" s="5">
        <f t="shared" si="311"/>
        <v>0</v>
      </c>
      <c r="AQ168" s="5">
        <f t="shared" si="312"/>
        <v>0</v>
      </c>
      <c r="AR168" s="5">
        <f t="shared" si="313"/>
        <v>0</v>
      </c>
      <c r="AS168" s="5">
        <f t="shared" si="314"/>
        <v>0</v>
      </c>
      <c r="AT168" s="5">
        <f t="shared" si="315"/>
        <v>0</v>
      </c>
      <c r="AU168" s="5">
        <f t="shared" si="316"/>
        <v>0</v>
      </c>
      <c r="AV168" s="5">
        <f t="shared" si="317"/>
        <v>0</v>
      </c>
      <c r="AW168" s="5">
        <f t="shared" si="318"/>
        <v>0</v>
      </c>
      <c r="AX168" s="5">
        <f t="shared" si="319"/>
        <v>4.6343432683180405E-2</v>
      </c>
      <c r="AY168" s="5">
        <f t="shared" si="320"/>
        <v>0</v>
      </c>
      <c r="AZ168" s="5">
        <f t="shared" si="321"/>
        <v>0</v>
      </c>
      <c r="BA168" s="5">
        <f t="shared" si="322"/>
        <v>0</v>
      </c>
      <c r="BB168" s="5">
        <f t="shared" si="323"/>
        <v>0</v>
      </c>
      <c r="BC168" s="5">
        <f t="shared" si="324"/>
        <v>0</v>
      </c>
      <c r="BD168" s="5">
        <f t="shared" si="325"/>
        <v>0</v>
      </c>
      <c r="BE168" s="5">
        <f t="shared" si="326"/>
        <v>0</v>
      </c>
      <c r="BF168" s="5">
        <f t="shared" si="327"/>
        <v>0</v>
      </c>
      <c r="BG168" s="5">
        <f t="shared" si="328"/>
        <v>0</v>
      </c>
      <c r="BH168" s="5">
        <f t="shared" si="329"/>
        <v>0</v>
      </c>
      <c r="BI168" s="5">
        <f t="shared" si="330"/>
        <v>0</v>
      </c>
      <c r="BJ168" s="8">
        <f t="shared" si="331"/>
        <v>0.91641684045357052</v>
      </c>
      <c r="BK168" s="8">
        <f t="shared" si="332"/>
        <v>5.4032206150786397E-2</v>
      </c>
      <c r="BL168" s="8">
        <f t="shared" si="333"/>
        <v>0</v>
      </c>
      <c r="BM168" s="8">
        <f t="shared" si="334"/>
        <v>0.52867915365353735</v>
      </c>
      <c r="BN168" s="8">
        <f t="shared" si="335"/>
        <v>0.44176989295081959</v>
      </c>
    </row>
    <row r="169" spans="1:66" x14ac:dyDescent="0.25">
      <c r="A169" t="s">
        <v>192</v>
      </c>
      <c r="B169" t="s">
        <v>194</v>
      </c>
      <c r="C169" t="s">
        <v>200</v>
      </c>
      <c r="D169" s="11">
        <v>44416</v>
      </c>
      <c r="E169">
        <f>VLOOKUP(A169,home!$A$2:$E$405,3,FALSE)</f>
        <v>1.7083333333333299</v>
      </c>
      <c r="F169">
        <f>VLOOKUP(B169,home!$B$2:$E$405,3,FALSE)</f>
        <v>0.59</v>
      </c>
      <c r="G169">
        <f>VLOOKUP(C169,away!$B$2:$E$405,4,FALSE)</f>
        <v>0.59</v>
      </c>
      <c r="H169">
        <f>VLOOKUP(A169,away!$A$2:$E$405,3,FALSE)</f>
        <v>1</v>
      </c>
      <c r="I169">
        <f>VLOOKUP(C169,away!$B$2:$E$405,3,FALSE)</f>
        <v>0.88</v>
      </c>
      <c r="J169">
        <f>VLOOKUP(B169,home!$B$2:$E$405,4,FALSE)</f>
        <v>2</v>
      </c>
      <c r="K169" s="3">
        <f t="shared" si="280"/>
        <v>0.59467083333333204</v>
      </c>
      <c r="L169" s="3">
        <f t="shared" si="281"/>
        <v>1.76</v>
      </c>
      <c r="M169" s="5">
        <f t="shared" si="282"/>
        <v>9.4924747455310335E-2</v>
      </c>
      <c r="N169" s="5">
        <f t="shared" si="283"/>
        <v>5.6448978673205481E-2</v>
      </c>
      <c r="O169" s="5">
        <f t="shared" si="284"/>
        <v>0.16706755552134619</v>
      </c>
      <c r="P169" s="5">
        <f t="shared" si="285"/>
        <v>9.935020246484165E-2</v>
      </c>
      <c r="Q169" s="5">
        <f t="shared" si="286"/>
        <v>1.6784280594205291E-2</v>
      </c>
      <c r="R169" s="5">
        <f t="shared" si="287"/>
        <v>0.14701944885878465</v>
      </c>
      <c r="S169" s="5">
        <f t="shared" si="288"/>
        <v>2.5995493784305157E-2</v>
      </c>
      <c r="T169" s="5">
        <f t="shared" si="289"/>
        <v>2.9540333845801313E-2</v>
      </c>
      <c r="U169" s="5">
        <f t="shared" si="290"/>
        <v>8.742817816906065E-2</v>
      </c>
      <c r="V169" s="5">
        <f t="shared" si="291"/>
        <v>3.0230467816509546E-3</v>
      </c>
      <c r="W169" s="5">
        <f t="shared" si="292"/>
        <v>3.3270407092855113E-3</v>
      </c>
      <c r="X169" s="5">
        <f t="shared" si="293"/>
        <v>5.8555916483424997E-3</v>
      </c>
      <c r="Y169" s="5">
        <f t="shared" si="294"/>
        <v>5.1529206505414003E-3</v>
      </c>
      <c r="Z169" s="5">
        <f t="shared" si="295"/>
        <v>8.6251409997153652E-2</v>
      </c>
      <c r="AA169" s="5">
        <f t="shared" si="296"/>
        <v>5.129119785918225E-2</v>
      </c>
      <c r="AB169" s="5">
        <f t="shared" si="297"/>
        <v>1.5250689686792359E-2</v>
      </c>
      <c r="AC169" s="5">
        <f t="shared" si="298"/>
        <v>1.977489523735022E-4</v>
      </c>
      <c r="AD169" s="5">
        <f t="shared" si="299"/>
        <v>4.9462351778118373E-4</v>
      </c>
      <c r="AE169" s="5">
        <f t="shared" si="300"/>
        <v>8.7053739129488333E-4</v>
      </c>
      <c r="AF169" s="5">
        <f t="shared" si="301"/>
        <v>7.660729043394974E-4</v>
      </c>
      <c r="AG169" s="5">
        <f t="shared" si="302"/>
        <v>4.4942943721250513E-4</v>
      </c>
      <c r="AH169" s="5">
        <f t="shared" si="303"/>
        <v>3.7950620398747595E-2</v>
      </c>
      <c r="AI169" s="5">
        <f t="shared" si="304"/>
        <v>2.2568127058040184E-2</v>
      </c>
      <c r="AJ169" s="5">
        <f t="shared" si="305"/>
        <v>6.7103034621886362E-3</v>
      </c>
      <c r="AK169" s="5">
        <f t="shared" si="306"/>
        <v>1.3301405839264196E-3</v>
      </c>
      <c r="AL169" s="5">
        <f t="shared" si="307"/>
        <v>8.278725614631585E-6</v>
      </c>
      <c r="AM169" s="5">
        <f t="shared" si="308"/>
        <v>5.8827635901040169E-5</v>
      </c>
      <c r="AN169" s="5">
        <f t="shared" si="309"/>
        <v>1.0353663918583069E-4</v>
      </c>
      <c r="AO169" s="5">
        <f t="shared" si="310"/>
        <v>9.1112242483531021E-5</v>
      </c>
      <c r="AP169" s="5">
        <f t="shared" si="311"/>
        <v>5.3452515590338194E-5</v>
      </c>
      <c r="AQ169" s="5">
        <f t="shared" si="312"/>
        <v>2.3519106859748799E-5</v>
      </c>
      <c r="AR169" s="5">
        <f t="shared" si="313"/>
        <v>1.3358618380359167E-2</v>
      </c>
      <c r="AS169" s="5">
        <f t="shared" si="314"/>
        <v>7.9439807244301511E-3</v>
      </c>
      <c r="AT169" s="5">
        <f t="shared" si="315"/>
        <v>2.3620268186904021E-3</v>
      </c>
      <c r="AU169" s="5">
        <f t="shared" si="316"/>
        <v>4.6820948554210015E-4</v>
      </c>
      <c r="AV169" s="5">
        <f t="shared" si="317"/>
        <v>6.9607631235472841E-5</v>
      </c>
      <c r="AW169" s="5">
        <f t="shared" si="318"/>
        <v>2.4068570338711369E-7</v>
      </c>
      <c r="AX169" s="5">
        <f t="shared" si="319"/>
        <v>5.8305132107168946E-6</v>
      </c>
      <c r="AY169" s="5">
        <f t="shared" si="320"/>
        <v>1.0261703250861735E-5</v>
      </c>
      <c r="AZ169" s="5">
        <f t="shared" si="321"/>
        <v>9.0302988607583268E-6</v>
      </c>
      <c r="BA169" s="5">
        <f t="shared" si="322"/>
        <v>5.297775331644885E-6</v>
      </c>
      <c r="BB169" s="5">
        <f t="shared" si="323"/>
        <v>2.3310211459237489E-6</v>
      </c>
      <c r="BC169" s="5">
        <f t="shared" si="324"/>
        <v>8.2051944336516039E-7</v>
      </c>
      <c r="BD169" s="5">
        <f t="shared" si="325"/>
        <v>3.9185280582386892E-3</v>
      </c>
      <c r="BE169" s="5">
        <f t="shared" si="326"/>
        <v>2.3302343458328446E-3</v>
      </c>
      <c r="BF169" s="5">
        <f t="shared" si="327"/>
        <v>6.9286120014918457E-4</v>
      </c>
      <c r="BG169" s="5">
        <f t="shared" si="328"/>
        <v>1.3734144909234938E-4</v>
      </c>
      <c r="BH169" s="5">
        <f t="shared" si="329"/>
        <v>2.0418238495738698E-5</v>
      </c>
      <c r="BI169" s="5">
        <f t="shared" si="330"/>
        <v>2.4284261802919316E-6</v>
      </c>
      <c r="BJ169" s="8">
        <f t="shared" si="331"/>
        <v>0.12005382934327333</v>
      </c>
      <c r="BK169" s="8">
        <f t="shared" si="332"/>
        <v>0.2235097798673471</v>
      </c>
      <c r="BL169" s="8">
        <f t="shared" si="333"/>
        <v>0.56792051635631513</v>
      </c>
      <c r="BM169" s="8">
        <f t="shared" si="334"/>
        <v>0.41613030097884846</v>
      </c>
      <c r="BN169" s="8">
        <f t="shared" si="335"/>
        <v>0.58159521356769361</v>
      </c>
    </row>
    <row r="170" spans="1:66" x14ac:dyDescent="0.25">
      <c r="A170" t="s">
        <v>192</v>
      </c>
      <c r="B170" t="s">
        <v>201</v>
      </c>
      <c r="C170" t="s">
        <v>280</v>
      </c>
      <c r="D170" s="11">
        <v>44416</v>
      </c>
      <c r="E170">
        <f>VLOOKUP(A170,home!$A$2:$E$405,3,FALSE)</f>
        <v>1.7083333333333299</v>
      </c>
      <c r="F170">
        <f>VLOOKUP(B170,home!$B$2:$E$405,3,FALSE)</f>
        <v>0.28999999999999998</v>
      </c>
      <c r="G170">
        <f>VLOOKUP(C170,away!$B$2:$E$405,4,FALSE)</f>
        <v>0.59</v>
      </c>
      <c r="H170">
        <f>VLOOKUP(A170,away!$A$2:$E$405,3,FALSE)</f>
        <v>1</v>
      </c>
      <c r="I170">
        <f>VLOOKUP(C170,away!$B$2:$E$405,3,FALSE)</f>
        <v>0.88</v>
      </c>
      <c r="J170">
        <f>VLOOKUP(B170,home!$B$2:$E$405,4,FALSE)</f>
        <v>1</v>
      </c>
      <c r="K170" s="3">
        <f t="shared" si="280"/>
        <v>0.29229583333333276</v>
      </c>
      <c r="L170" s="3">
        <f t="shared" si="281"/>
        <v>0.88</v>
      </c>
      <c r="M170" s="5">
        <f t="shared" si="282"/>
        <v>0.30965520781946809</v>
      </c>
      <c r="N170" s="5">
        <f t="shared" si="283"/>
        <v>9.0510927015597764E-2</v>
      </c>
      <c r="O170" s="5">
        <f t="shared" si="284"/>
        <v>0.27249658288113193</v>
      </c>
      <c r="P170" s="5">
        <f t="shared" si="285"/>
        <v>7.9649615773726035E-2</v>
      </c>
      <c r="Q170" s="5">
        <f t="shared" si="286"/>
        <v>1.3227983418898304E-2</v>
      </c>
      <c r="R170" s="5">
        <f t="shared" si="287"/>
        <v>0.11989849646769804</v>
      </c>
      <c r="S170" s="5">
        <f t="shared" si="288"/>
        <v>5.1218751797974232E-3</v>
      </c>
      <c r="T170" s="5">
        <f t="shared" si="289"/>
        <v>1.1640625408630508E-2</v>
      </c>
      <c r="U170" s="5">
        <f t="shared" si="290"/>
        <v>3.5045830940439456E-2</v>
      </c>
      <c r="V170" s="5">
        <f t="shared" si="291"/>
        <v>1.4638338233769084E-4</v>
      </c>
      <c r="W170" s="5">
        <f t="shared" si="292"/>
        <v>1.2888281455821296E-3</v>
      </c>
      <c r="X170" s="5">
        <f t="shared" si="293"/>
        <v>1.1341687681122742E-3</v>
      </c>
      <c r="Y170" s="5">
        <f t="shared" si="294"/>
        <v>4.9903425796940059E-4</v>
      </c>
      <c r="Z170" s="5">
        <f t="shared" si="295"/>
        <v>3.5170225630524757E-2</v>
      </c>
      <c r="AA170" s="5">
        <f t="shared" si="296"/>
        <v>1.0280110409195574E-2</v>
      </c>
      <c r="AB170" s="5">
        <f t="shared" si="297"/>
        <v>1.5024167194072442E-3</v>
      </c>
      <c r="AC170" s="5">
        <f t="shared" si="298"/>
        <v>2.3532988999600944E-6</v>
      </c>
      <c r="AD170" s="5">
        <f t="shared" si="299"/>
        <v>9.4179774209095577E-5</v>
      </c>
      <c r="AE170" s="5">
        <f t="shared" si="300"/>
        <v>8.2878201304004107E-5</v>
      </c>
      <c r="AF170" s="5">
        <f t="shared" si="301"/>
        <v>3.6466408573761805E-5</v>
      </c>
      <c r="AG170" s="5">
        <f t="shared" si="302"/>
        <v>1.0696813181636796E-5</v>
      </c>
      <c r="AH170" s="5">
        <f t="shared" si="303"/>
        <v>7.7374496387154455E-3</v>
      </c>
      <c r="AI170" s="5">
        <f t="shared" si="304"/>
        <v>2.2616242900230258E-3</v>
      </c>
      <c r="AJ170" s="5">
        <f t="shared" si="305"/>
        <v>3.3053167826959366E-4</v>
      </c>
      <c r="AK170" s="5">
        <f t="shared" si="306"/>
        <v>3.2204344114291978E-5</v>
      </c>
      <c r="AL170" s="5">
        <f t="shared" si="307"/>
        <v>2.4212653099228049E-8</v>
      </c>
      <c r="AM170" s="5">
        <f t="shared" si="308"/>
        <v>5.5056711171185429E-6</v>
      </c>
      <c r="AN170" s="5">
        <f t="shared" si="309"/>
        <v>4.8449905830643182E-6</v>
      </c>
      <c r="AO170" s="5">
        <f t="shared" si="310"/>
        <v>2.1317958565482995E-6</v>
      </c>
      <c r="AP170" s="5">
        <f t="shared" si="311"/>
        <v>6.2532678458750124E-7</v>
      </c>
      <c r="AQ170" s="5">
        <f t="shared" si="312"/>
        <v>1.3757189260925025E-7</v>
      </c>
      <c r="AR170" s="5">
        <f t="shared" si="313"/>
        <v>1.3617911364139188E-3</v>
      </c>
      <c r="AS170" s="5">
        <f t="shared" si="314"/>
        <v>3.9804587504405265E-4</v>
      </c>
      <c r="AT170" s="5">
        <f t="shared" si="315"/>
        <v>5.8173575375448499E-5</v>
      </c>
      <c r="AU170" s="5">
        <f t="shared" si="316"/>
        <v>5.6679645641153892E-6</v>
      </c>
      <c r="AV170" s="5">
        <f t="shared" si="317"/>
        <v>4.1418060639297675E-7</v>
      </c>
      <c r="AW170" s="5">
        <f t="shared" si="318"/>
        <v>1.7299963058521646E-10</v>
      </c>
      <c r="AX170" s="5">
        <f t="shared" si="319"/>
        <v>2.682141212062376E-7</v>
      </c>
      <c r="AY170" s="5">
        <f t="shared" si="320"/>
        <v>2.3602842666148909E-7</v>
      </c>
      <c r="AZ170" s="5">
        <f t="shared" si="321"/>
        <v>1.0385250773105519E-7</v>
      </c>
      <c r="BA170" s="5">
        <f t="shared" si="322"/>
        <v>3.0463402267776194E-8</v>
      </c>
      <c r="BB170" s="5">
        <f t="shared" si="323"/>
        <v>6.7019484989107606E-9</v>
      </c>
      <c r="BC170" s="5">
        <f t="shared" si="324"/>
        <v>1.1795429358082942E-9</v>
      </c>
      <c r="BD170" s="5">
        <f t="shared" si="325"/>
        <v>1.9972936667404142E-4</v>
      </c>
      <c r="BE170" s="5">
        <f t="shared" si="326"/>
        <v>5.8380061673127712E-5</v>
      </c>
      <c r="BF170" s="5">
        <f t="shared" si="327"/>
        <v>8.5321243883991126E-6</v>
      </c>
      <c r="BG170" s="5">
        <f t="shared" si="328"/>
        <v>8.3130146940359036E-7</v>
      </c>
      <c r="BH170" s="5">
        <f t="shared" si="329"/>
        <v>6.0746488937636584E-8</v>
      </c>
      <c r="BI170" s="5">
        <f t="shared" si="330"/>
        <v>3.5511891212201136E-9</v>
      </c>
      <c r="BJ170" s="8">
        <f t="shared" si="331"/>
        <v>0.11853968000824214</v>
      </c>
      <c r="BK170" s="8">
        <f t="shared" si="332"/>
        <v>0.39457569569530893</v>
      </c>
      <c r="BL170" s="8">
        <f t="shared" si="333"/>
        <v>0.45167687725288158</v>
      </c>
      <c r="BM170" s="8">
        <f t="shared" si="334"/>
        <v>0.11452342935501018</v>
      </c>
      <c r="BN170" s="8">
        <f t="shared" si="335"/>
        <v>0.88543881337652008</v>
      </c>
    </row>
    <row r="171" spans="1:66" s="15" customFormat="1" x14ac:dyDescent="0.25">
      <c r="A171" s="15" t="s">
        <v>28</v>
      </c>
      <c r="B171" s="15" t="s">
        <v>278</v>
      </c>
      <c r="C171" s="15" t="s">
        <v>191</v>
      </c>
      <c r="D171" s="23">
        <v>44447</v>
      </c>
      <c r="E171" s="15">
        <f>VLOOKUP(A171,home!$A$2:$E$405,3,FALSE)</f>
        <v>1.4166666666666701</v>
      </c>
      <c r="F171" s="15">
        <f>VLOOKUP(B171,home!$B$2:$E$405,3,FALSE)</f>
        <v>1.06</v>
      </c>
      <c r="G171" s="15">
        <f>VLOOKUP(C171,away!$B$2:$E$405,4,FALSE)</f>
        <v>1.41</v>
      </c>
      <c r="H171" s="15">
        <f>VLOOKUP(A171,away!$A$2:$E$405,3,FALSE)</f>
        <v>1</v>
      </c>
      <c r="I171" s="15">
        <f>VLOOKUP(C171,away!$B$2:$E$405,3,FALSE)</f>
        <v>0.35</v>
      </c>
      <c r="J171" s="15">
        <f>VLOOKUP(B171,home!$B$2:$E$405,4,FALSE)</f>
        <v>1</v>
      </c>
      <c r="K171" s="20">
        <f t="shared" si="280"/>
        <v>2.117350000000005</v>
      </c>
      <c r="L171" s="20">
        <f t="shared" si="281"/>
        <v>0.35</v>
      </c>
      <c r="M171" s="21">
        <f t="shared" si="282"/>
        <v>8.4809306139027249E-2</v>
      </c>
      <c r="N171" s="21">
        <f t="shared" si="283"/>
        <v>0.17957098435346974</v>
      </c>
      <c r="O171" s="21">
        <f t="shared" si="284"/>
        <v>2.968325714865953E-2</v>
      </c>
      <c r="P171" s="21">
        <f t="shared" si="285"/>
        <v>6.2849844523714393E-2</v>
      </c>
      <c r="Q171" s="21">
        <f t="shared" si="286"/>
        <v>0.19010731186041008</v>
      </c>
      <c r="R171" s="21">
        <f t="shared" si="287"/>
        <v>5.1945700010154168E-3</v>
      </c>
      <c r="S171" s="21">
        <f t="shared" si="288"/>
        <v>1.1644072851450112E-2</v>
      </c>
      <c r="T171" s="21">
        <f t="shared" si="289"/>
        <v>6.653755915114351E-2</v>
      </c>
      <c r="U171" s="21">
        <f t="shared" si="290"/>
        <v>1.0998722791650017E-2</v>
      </c>
      <c r="V171" s="21">
        <f t="shared" si="291"/>
        <v>9.5878913091180921E-4</v>
      </c>
      <c r="W171" s="21">
        <f t="shared" si="292"/>
        <v>0.13417457225588006</v>
      </c>
      <c r="X171" s="21">
        <f t="shared" si="293"/>
        <v>4.6961100289558008E-2</v>
      </c>
      <c r="Y171" s="21">
        <f t="shared" si="294"/>
        <v>8.2181925506726507E-3</v>
      </c>
      <c r="Z171" s="21">
        <f t="shared" si="295"/>
        <v>6.06033166785132E-4</v>
      </c>
      <c r="AA171" s="21">
        <f t="shared" si="296"/>
        <v>1.283184325692502E-3</v>
      </c>
      <c r="AB171" s="21">
        <f t="shared" si="297"/>
        <v>1.358475166002513E-3</v>
      </c>
      <c r="AC171" s="21">
        <f t="shared" si="298"/>
        <v>4.4408266138602691E-5</v>
      </c>
      <c r="AD171" s="21">
        <f t="shared" si="299"/>
        <v>7.1023632641497067E-2</v>
      </c>
      <c r="AE171" s="21">
        <f t="shared" si="300"/>
        <v>2.4858271424523966E-2</v>
      </c>
      <c r="AF171" s="21">
        <f t="shared" si="301"/>
        <v>4.3501974992916932E-3</v>
      </c>
      <c r="AG171" s="21">
        <f t="shared" si="302"/>
        <v>5.0752304158403088E-4</v>
      </c>
      <c r="AH171" s="21">
        <f t="shared" si="303"/>
        <v>5.3027902093699028E-5</v>
      </c>
      <c r="AI171" s="21">
        <f t="shared" si="304"/>
        <v>1.1227862849809389E-4</v>
      </c>
      <c r="AJ171" s="21">
        <f t="shared" si="305"/>
        <v>1.1886657702521985E-4</v>
      </c>
      <c r="AK171" s="21">
        <f t="shared" si="306"/>
        <v>8.3894048954783281E-5</v>
      </c>
      <c r="AL171" s="21">
        <f t="shared" si="307"/>
        <v>1.3163897923199885E-6</v>
      </c>
      <c r="AM171" s="21">
        <f t="shared" si="308"/>
        <v>3.0076377714694829E-2</v>
      </c>
      <c r="AN171" s="21">
        <f t="shared" si="309"/>
        <v>1.0526732200143187E-2</v>
      </c>
      <c r="AO171" s="21">
        <f t="shared" si="310"/>
        <v>1.8421781350250574E-3</v>
      </c>
      <c r="AP171" s="21">
        <f t="shared" si="311"/>
        <v>2.1492078241959004E-4</v>
      </c>
      <c r="AQ171" s="21">
        <f t="shared" si="312"/>
        <v>1.8805568461714123E-5</v>
      </c>
      <c r="AR171" s="21">
        <f t="shared" si="313"/>
        <v>3.7119531465589323E-6</v>
      </c>
      <c r="AS171" s="21">
        <f t="shared" si="314"/>
        <v>7.8595039948665729E-6</v>
      </c>
      <c r="AT171" s="21">
        <f t="shared" si="315"/>
        <v>8.3206603917653898E-6</v>
      </c>
      <c r="AU171" s="21">
        <f t="shared" si="316"/>
        <v>5.8725834268348299E-6</v>
      </c>
      <c r="AV171" s="21">
        <f t="shared" si="317"/>
        <v>3.1085786297021883E-6</v>
      </c>
      <c r="AW171" s="21">
        <f t="shared" si="318"/>
        <v>2.7098340954696011E-8</v>
      </c>
      <c r="AX171" s="21">
        <f t="shared" si="319"/>
        <v>1.0613703059034871E-2</v>
      </c>
      <c r="AY171" s="21">
        <f t="shared" si="320"/>
        <v>3.7147960706622042E-3</v>
      </c>
      <c r="AZ171" s="21">
        <f t="shared" si="321"/>
        <v>6.5008931236588562E-4</v>
      </c>
      <c r="BA171" s="21">
        <f t="shared" si="322"/>
        <v>7.5843753109353321E-5</v>
      </c>
      <c r="BB171" s="21">
        <f t="shared" si="323"/>
        <v>6.636328397068413E-6</v>
      </c>
      <c r="BC171" s="21">
        <f t="shared" si="324"/>
        <v>4.6454298779478895E-7</v>
      </c>
      <c r="BD171" s="21">
        <f t="shared" si="325"/>
        <v>2.1653060021593763E-7</v>
      </c>
      <c r="BE171" s="21">
        <f t="shared" si="326"/>
        <v>4.5847106636721653E-7</v>
      </c>
      <c r="BF171" s="21">
        <f t="shared" si="327"/>
        <v>4.8537185618631423E-7</v>
      </c>
      <c r="BG171" s="21">
        <f t="shared" si="328"/>
        <v>3.425673665653649E-7</v>
      </c>
      <c r="BH171" s="21">
        <f t="shared" si="329"/>
        <v>1.8133375339929425E-7</v>
      </c>
      <c r="BI171" s="21">
        <f t="shared" si="330"/>
        <v>7.6789404551999298E-8</v>
      </c>
      <c r="BJ171" s="22">
        <f t="shared" si="331"/>
        <v>0.7840498925353323</v>
      </c>
      <c r="BK171" s="22">
        <f t="shared" si="332"/>
        <v>0.16402253337169667</v>
      </c>
      <c r="BL171" s="22">
        <f t="shared" si="333"/>
        <v>4.8916910933228794E-2</v>
      </c>
      <c r="BM171" s="22">
        <f t="shared" si="334"/>
        <v>0.44166532700842553</v>
      </c>
      <c r="BN171" s="22">
        <f t="shared" si="335"/>
        <v>0.55221527402629644</v>
      </c>
    </row>
    <row r="172" spans="1:66" x14ac:dyDescent="0.25">
      <c r="A172" t="s">
        <v>143</v>
      </c>
      <c r="B172" s="10" t="s">
        <v>451</v>
      </c>
      <c r="C172" s="10" t="s">
        <v>157</v>
      </c>
      <c r="D172" s="16">
        <v>44508</v>
      </c>
      <c r="E172">
        <f>VLOOKUP(A172,home!$A$2:$E$405,3,FALSE)</f>
        <v>0.98305084745762705</v>
      </c>
      <c r="F172">
        <f>VLOOKUP(B172,home!$B$2:$E$405,3,FALSE)</f>
        <v>0.68</v>
      </c>
      <c r="G172">
        <f>VLOOKUP(C172,away!$B$2:$E$405,4,FALSE)</f>
        <v>1.36</v>
      </c>
      <c r="H172">
        <f>VLOOKUP(A172,away!$A$2:$E$405,3,FALSE)</f>
        <v>1.15254237288136</v>
      </c>
      <c r="I172">
        <f>VLOOKUP(C172,away!$B$2:$E$405,3,FALSE)</f>
        <v>0.68</v>
      </c>
      <c r="J172">
        <f>VLOOKUP(B172,home!$B$2:$E$405,4,FALSE)</f>
        <v>0.57999999999999996</v>
      </c>
      <c r="K172" s="3">
        <f t="shared" ref="K172" si="336">E172*F172*G172</f>
        <v>0.90912542372881366</v>
      </c>
      <c r="L172" s="3">
        <f t="shared" ref="L172" si="337">H172*I172*J172</f>
        <v>0.45456271186440839</v>
      </c>
      <c r="M172" s="5">
        <f t="shared" ref="M172" si="338">_xlfn.POISSON.DIST(0,K172,FALSE) * _xlfn.POISSON.DIST(0,L172,FALSE)</f>
        <v>0.25571592065678023</v>
      </c>
      <c r="N172" s="5">
        <f t="shared" ref="N172" si="339">_xlfn.POISSON.DIST(1,K172,FALSE) * _xlfn.POISSON.DIST(0,L172,FALSE)</f>
        <v>0.23247784472129901</v>
      </c>
      <c r="O172" s="5">
        <f t="shared" ref="O172" si="340">_xlfn.POISSON.DIST(0,K172,FALSE) * _xlfn.POISSON.DIST(1,L172,FALSE)</f>
        <v>0.11623892236064991</v>
      </c>
      <c r="P172" s="5">
        <f t="shared" ref="P172" si="341">_xlfn.POISSON.DIST(1,K172,FALSE) * _xlfn.POISSON.DIST(1,L172,FALSE)</f>
        <v>0.10567575954490652</v>
      </c>
      <c r="Q172" s="5">
        <f t="shared" ref="Q172" si="342">_xlfn.POISSON.DIST(2,K172,FALSE) * _xlfn.POISSON.DIST(0,L172,FALSE)</f>
        <v>0.10567575954490614</v>
      </c>
      <c r="R172" s="5">
        <f t="shared" ref="R172" si="343">_xlfn.POISSON.DIST(0,K172,FALSE) * _xlfn.POISSON.DIST(2,L172,FALSE)</f>
        <v>2.6418939886226712E-2</v>
      </c>
      <c r="S172" s="5">
        <f t="shared" ref="S172" si="344">_xlfn.POISSON.DIST(2,K172,FALSE) * _xlfn.POISSON.DIST(2,L172,FALSE)</f>
        <v>1.0917746269679512E-2</v>
      </c>
      <c r="T172" s="5">
        <f t="shared" ref="T172" si="345">_xlfn.POISSON.DIST(2,K172,FALSE) * _xlfn.POISSON.DIST(1,L172,FALSE)</f>
        <v>4.803625983706368E-2</v>
      </c>
      <c r="U172" s="5">
        <f t="shared" ref="U172" si="346">_xlfn.POISSON.DIST(1,K172,FALSE) * _xlfn.POISSON.DIST(2,L172,FALSE)</f>
        <v>2.4018129918531916E-2</v>
      </c>
      <c r="V172" s="5">
        <f t="shared" ref="V172" si="347">_xlfn.POISSON.DIST(3,K172,FALSE) * _xlfn.POISSON.DIST(3,L172,FALSE)</f>
        <v>5.0131199696726227E-4</v>
      </c>
      <c r="W172" s="5">
        <f t="shared" ref="W172" si="348">_xlfn.POISSON.DIST(3,K172,FALSE) * _xlfn.POISSON.DIST(0,L172,FALSE)</f>
        <v>3.2024173224709011E-2</v>
      </c>
      <c r="X172" s="5">
        <f t="shared" ref="X172" si="349">_xlfn.POISSON.DIST(3,K172,FALSE) * _xlfn.POISSON.DIST(1,L172,FALSE)</f>
        <v>1.4556995026239306E-2</v>
      </c>
      <c r="Y172" s="5">
        <f t="shared" ref="Y172" si="350">_xlfn.POISSON.DIST(3,K172,FALSE) * _xlfn.POISSON.DIST(2,L172,FALSE)</f>
        <v>3.3085335678620206E-3</v>
      </c>
      <c r="Z172" s="5">
        <f t="shared" ref="Z172" si="351">_xlfn.POISSON.DIST(0,K172,FALSE) * _xlfn.POISSON.DIST(3,L172,FALSE)</f>
        <v>4.0030216530886663E-3</v>
      </c>
      <c r="AA172" s="5">
        <f t="shared" ref="AA172" si="352">_xlfn.POISSON.DIST(1,K172,FALSE) * _xlfn.POISSON.DIST(3,L172,FALSE)</f>
        <v>3.6392487565598498E-3</v>
      </c>
      <c r="AB172" s="5">
        <f t="shared" ref="AB172" si="353">_xlfn.POISSON.DIST(2,K172,FALSE) * _xlfn.POISSON.DIST(3,L172,FALSE)</f>
        <v>1.6542667839310157E-3</v>
      </c>
      <c r="AC172" s="5">
        <f t="shared" ref="AC172" si="354">_xlfn.POISSON.DIST(4,K172,FALSE) * _xlfn.POISSON.DIST(4,L172,FALSE)</f>
        <v>1.2948090480743363E-5</v>
      </c>
      <c r="AD172" s="5">
        <f t="shared" ref="AD172" si="355">_xlfn.POISSON.DIST(4,K172,FALSE) * _xlfn.POISSON.DIST(0,L172,FALSE)</f>
        <v>7.2784975131196259E-3</v>
      </c>
      <c r="AE172" s="5">
        <f t="shared" ref="AE172" si="356">_xlfn.POISSON.DIST(4,K172,FALSE) * _xlfn.POISSON.DIST(1,L172,FALSE)</f>
        <v>3.3085335678620094E-3</v>
      </c>
      <c r="AF172" s="5">
        <f t="shared" ref="AF172" si="357">_xlfn.POISSON.DIST(4,K172,FALSE) * _xlfn.POISSON.DIST(2,L172,FALSE)</f>
        <v>7.5196799545089064E-4</v>
      </c>
      <c r="AG172" s="5">
        <f t="shared" ref="AG172" si="358">_xlfn.POISSON.DIST(4,K172,FALSE) * _xlfn.POISSON.DIST(3,L172,FALSE)</f>
        <v>1.1393887041579998E-4</v>
      </c>
      <c r="AH172" s="5">
        <f t="shared" ref="AH172" si="359">_xlfn.POISSON.DIST(0,K172,FALSE) * _xlfn.POISSON.DIST(4,L172,FALSE)</f>
        <v>4.5490609456998274E-4</v>
      </c>
      <c r="AI172" s="5">
        <f t="shared" ref="AI172" si="360">_xlfn.POISSON.DIST(1,K172,FALSE) * _xlfn.POISSON.DIST(4,L172,FALSE)</f>
        <v>4.1356669598275535E-4</v>
      </c>
      <c r="AJ172" s="5">
        <f t="shared" ref="AJ172" si="361">_xlfn.POISSON.DIST(2,K172,FALSE) * _xlfn.POISSON.DIST(4,L172,FALSE)</f>
        <v>1.8799199886272396E-4</v>
      </c>
      <c r="AK172" s="5">
        <f t="shared" ref="AK172" si="362">_xlfn.POISSON.DIST(3,K172,FALSE) * _xlfn.POISSON.DIST(4,L172,FALSE)</f>
        <v>5.6969435207900191E-5</v>
      </c>
      <c r="AL172" s="5">
        <f t="shared" ref="AL172" si="363">_xlfn.POISSON.DIST(5,K172,FALSE) * _xlfn.POISSON.DIST(5,L172,FALSE)</f>
        <v>2.1403427564375228E-7</v>
      </c>
      <c r="AM172" s="5">
        <f t="shared" ref="AM172" si="364">_xlfn.POISSON.DIST(5,K172,FALSE) * _xlfn.POISSON.DIST(0,L172,FALSE)</f>
        <v>1.3234134271447996E-3</v>
      </c>
      <c r="AN172" s="5">
        <f t="shared" ref="AN172" si="365">_xlfn.POISSON.DIST(5,K172,FALSE) * _xlfn.POISSON.DIST(1,L172,FALSE)</f>
        <v>6.0157439636071086E-4</v>
      </c>
      <c r="AO172" s="5">
        <f t="shared" ref="AO172" si="366">_xlfn.POISSON.DIST(5,K172,FALSE) * _xlfn.POISSON.DIST(2,L172,FALSE)</f>
        <v>1.3672664449895956E-4</v>
      </c>
      <c r="AP172" s="5">
        <f t="shared" ref="AP172" si="367">_xlfn.POISSON.DIST(5,K172,FALSE) * _xlfn.POISSON.DIST(3,L172,FALSE)</f>
        <v>2.0716944769189317E-5</v>
      </c>
      <c r="AQ172" s="5">
        <f t="shared" ref="AQ172" si="368">_xlfn.POISSON.DIST(5,K172,FALSE) * _xlfn.POISSON.DIST(4,L172,FALSE)</f>
        <v>2.3542876489569665E-6</v>
      </c>
      <c r="AR172" s="5">
        <f t="shared" ref="AR172" si="369">_xlfn.POISSON.DIST(0,K172,FALSE) * _xlfn.POISSON.DIST(5,L172,FALSE)</f>
        <v>4.1356669598275693E-5</v>
      </c>
      <c r="AS172" s="5">
        <f t="shared" ref="AS172" si="370">_xlfn.POISSON.DIST(1,K172,FALSE) * _xlfn.POISSON.DIST(5,L172,FALSE)</f>
        <v>3.7598399772544937E-5</v>
      </c>
      <c r="AT172" s="5">
        <f t="shared" ref="AT172" si="371">_xlfn.POISSON.DIST(2,K172,FALSE) * _xlfn.POISSON.DIST(5,L172,FALSE)</f>
        <v>1.7090830562370122E-5</v>
      </c>
      <c r="AU172" s="5">
        <f t="shared" ref="AU172" si="372">_xlfn.POISSON.DIST(3,K172,FALSE) * _xlfn.POISSON.DIST(5,L172,FALSE)</f>
        <v>5.1792361922973656E-6</v>
      </c>
      <c r="AV172" s="5">
        <f t="shared" ref="AV172" si="373">_xlfn.POISSON.DIST(4,K172,FALSE) * _xlfn.POISSON.DIST(5,L172,FALSE)</f>
        <v>1.1771438244784873E-6</v>
      </c>
      <c r="AW172" s="5">
        <f t="shared" ref="AW172" si="374">_xlfn.POISSON.DIST(6,K172,FALSE) * _xlfn.POISSON.DIST(6,L172,FALSE)</f>
        <v>2.4569619840038762E-9</v>
      </c>
      <c r="AX172" s="5">
        <f t="shared" ref="AX172" si="375">_xlfn.POISSON.DIST(6,K172,FALSE) * _xlfn.POISSON.DIST(0,L172,FALSE)</f>
        <v>2.0052479878690283E-4</v>
      </c>
      <c r="AY172" s="5">
        <f t="shared" ref="AY172" si="376">_xlfn.POISSON.DIST(6,K172,FALSE) * _xlfn.POISSON.DIST(1,L172,FALSE)</f>
        <v>9.1151096332639384E-5</v>
      </c>
      <c r="AZ172" s="5">
        <f t="shared" ref="AZ172" si="377">_xlfn.POISSON.DIST(6,K172,FALSE) * _xlfn.POISSON.DIST(2,L172,FALSE)</f>
        <v>2.0716944769189239E-5</v>
      </c>
      <c r="BA172" s="5">
        <f t="shared" ref="BA172" si="378">_xlfn.POISSON.DIST(6,K172,FALSE) * _xlfn.POISSON.DIST(3,L172,FALSE)</f>
        <v>3.1390501986092764E-6</v>
      </c>
      <c r="BB172" s="5">
        <f t="shared" ref="BB172" si="379">_xlfn.POISSON.DIST(6,K172,FALSE) * _xlfn.POISSON.DIST(4,L172,FALSE)</f>
        <v>3.5672379273958563E-7</v>
      </c>
      <c r="BC172" s="5">
        <f t="shared" ref="BC172" si="380">_xlfn.POISSON.DIST(6,K172,FALSE) * _xlfn.POISSON.DIST(5,L172,FALSE)</f>
        <v>3.2430666922852654E-8</v>
      </c>
      <c r="BD172" s="5">
        <f t="shared" ref="BD172" si="381">_xlfn.POISSON.DIST(0,K172,FALSE) * _xlfn.POISSON.DIST(6,L172,FALSE)</f>
        <v>3.1331999810454193E-6</v>
      </c>
      <c r="BE172" s="5">
        <f t="shared" ref="BE172" si="382">_xlfn.POISSON.DIST(1,K172,FALSE) * _xlfn.POISSON.DIST(6,L172,FALSE)</f>
        <v>2.8484717603950282E-6</v>
      </c>
      <c r="BF172" s="5">
        <f t="shared" ref="BF172" si="383">_xlfn.POISSON.DIST(2,K172,FALSE) * _xlfn.POISSON.DIST(6,L172,FALSE)</f>
        <v>1.2948090480743448E-6</v>
      </c>
      <c r="BG172" s="5">
        <f t="shared" ref="BG172" si="384">_xlfn.POISSON.DIST(3,K172,FALSE) * _xlfn.POISSON.DIST(6,L172,FALSE)</f>
        <v>3.9238127482616352E-7</v>
      </c>
      <c r="BH172" s="5">
        <f t="shared" ref="BH172" si="385">_xlfn.POISSON.DIST(4,K172,FALSE) * _xlfn.POISSON.DIST(6,L172,FALSE)</f>
        <v>8.9180948184896989E-8</v>
      </c>
      <c r="BI172" s="5">
        <f t="shared" ref="BI172" si="386">_xlfn.POISSON.DIST(5,K172,FALSE) * _xlfn.POISSON.DIST(6,L172,FALSE)</f>
        <v>1.6215333461426376E-8</v>
      </c>
      <c r="BJ172" s="8">
        <f t="shared" ref="BJ172" si="387">SUM(N172,Q172,T172,W172,X172,Y172,AD172,AE172,AF172,AG172,AM172,AN172,AO172,AP172,AQ172,AX172,AY172,AZ172,BA172,BB172,BC172)</f>
        <v>0.44993321061389713</v>
      </c>
      <c r="BK172" s="8">
        <f t="shared" ref="BK172" si="388">SUM(M172,P172,S172,V172,AC172,AL172,AY172)</f>
        <v>0.37291505168942252</v>
      </c>
      <c r="BL172" s="8">
        <f t="shared" ref="BL172" si="389">SUM(O172,R172,U172,AA172,AB172,AH172,AI172,AJ172,AK172,AR172,AS172,AT172,AU172,AV172,BD172,BE172,BF172,BG172,BH172,BI172)</f>
        <v>0.17319311846881874</v>
      </c>
      <c r="BM172" s="8">
        <f t="shared" ref="BM172" si="390">SUM(S172:BI172)</f>
        <v>0.15775010707108789</v>
      </c>
      <c r="BN172" s="8">
        <f t="shared" ref="BN172" si="391">SUM(M172:R172)</f>
        <v>0.84220314671476848</v>
      </c>
    </row>
    <row r="173" spans="1:66" x14ac:dyDescent="0.25">
      <c r="A173" t="s">
        <v>10</v>
      </c>
      <c r="B173" t="s">
        <v>41</v>
      </c>
      <c r="C173" t="s">
        <v>220</v>
      </c>
      <c r="D173" s="16"/>
      <c r="E173">
        <f>VLOOKUP(A173,home!$A$2:$E$405,3,FALSE)</f>
        <v>1.5192307692307701</v>
      </c>
      <c r="F173">
        <f>VLOOKUP(B173,home!$B$2:$E$405,3,FALSE)</f>
        <v>1.32</v>
      </c>
      <c r="G173">
        <f>VLOOKUP(C173,away!$B$2:$E$405,4,FALSE)</f>
        <v>1.32</v>
      </c>
      <c r="H173">
        <f>VLOOKUP(A173,away!$A$2:$E$405,3,FALSE)</f>
        <v>1.5384615384615401</v>
      </c>
      <c r="I173">
        <f>VLOOKUP(C173,away!$B$2:$E$405,3,FALSE)</f>
        <v>1.76</v>
      </c>
      <c r="J173">
        <f>VLOOKUP(B173,home!$B$2:$E$405,4,FALSE)</f>
        <v>0.65</v>
      </c>
      <c r="K173" s="3">
        <f t="shared" ref="K173:K236" si="392">E173*F173*G173</f>
        <v>2.6471076923076939</v>
      </c>
      <c r="L173" s="3">
        <f t="shared" ref="L173:L236" si="393">H173*I173*J173</f>
        <v>1.7600000000000018</v>
      </c>
      <c r="M173" s="5">
        <f t="shared" ref="M173:M236" si="394">_xlfn.POISSON.DIST(0,K173,FALSE) * _xlfn.POISSON.DIST(0,L173,FALSE)</f>
        <v>1.2190385736482508E-2</v>
      </c>
      <c r="N173" s="5">
        <f t="shared" ref="N173:N236" si="395">_xlfn.POISSON.DIST(1,K173,FALSE) * _xlfn.POISSON.DIST(0,L173,FALSE)</f>
        <v>3.2269263855240836E-2</v>
      </c>
      <c r="O173" s="5">
        <f t="shared" ref="O173:O236" si="396">_xlfn.POISSON.DIST(0,K173,FALSE) * _xlfn.POISSON.DIST(1,L173,FALSE)</f>
        <v>2.1455078896209234E-2</v>
      </c>
      <c r="P173" s="5">
        <f t="shared" ref="P173:P236" si="397">_xlfn.POISSON.DIST(1,K173,FALSE) * _xlfn.POISSON.DIST(1,L173,FALSE)</f>
        <v>5.6793904385223928E-2</v>
      </c>
      <c r="Q173" s="5">
        <f t="shared" ref="Q173:Q236" si="398">_xlfn.POISSON.DIST(2,K173,FALSE) * _xlfn.POISSON.DIST(0,L173,FALSE)</f>
        <v>4.2710108288157335E-2</v>
      </c>
      <c r="R173" s="5">
        <f t="shared" ref="R173:R236" si="399">_xlfn.POISSON.DIST(0,K173,FALSE) * _xlfn.POISSON.DIST(2,L173,FALSE)</f>
        <v>1.8880469428664146E-2</v>
      </c>
      <c r="S173" s="5">
        <f t="shared" ref="S173:S236" si="400">_xlfn.POISSON.DIST(2,K173,FALSE) * _xlfn.POISSON.DIST(2,L173,FALSE)</f>
        <v>6.6149415716698204E-2</v>
      </c>
      <c r="T173" s="5">
        <f t="shared" ref="T173:T236" si="401">_xlfn.POISSON.DIST(2,K173,FALSE) * _xlfn.POISSON.DIST(1,L173,FALSE)</f>
        <v>7.5169790587156976E-2</v>
      </c>
      <c r="U173" s="5">
        <f t="shared" ref="U173:U236" si="402">_xlfn.POISSON.DIST(1,K173,FALSE) * _xlfn.POISSON.DIST(2,L173,FALSE)</f>
        <v>4.997863585899711E-2</v>
      </c>
      <c r="V173" s="5">
        <f t="shared" ref="V173:V236" si="403">_xlfn.POISSON.DIST(3,K173,FALSE) * _xlfn.POISSON.DIST(3,L173,FALSE)</f>
        <v>3.4242682649575938E-2</v>
      </c>
      <c r="W173" s="5">
        <f t="shared" ref="W173:W236" si="404">_xlfn.POISSON.DIST(3,K173,FALSE) * _xlfn.POISSON.DIST(0,L173,FALSE)</f>
        <v>3.7686085396291952E-2</v>
      </c>
      <c r="X173" s="5">
        <f t="shared" ref="X173:X236" si="405">_xlfn.POISSON.DIST(3,K173,FALSE) * _xlfn.POISSON.DIST(1,L173,FALSE)</f>
        <v>6.6327510297473899E-2</v>
      </c>
      <c r="Y173" s="5">
        <f t="shared" ref="Y173:Y236" si="406">_xlfn.POISSON.DIST(3,K173,FALSE) * _xlfn.POISSON.DIST(2,L173,FALSE)</f>
        <v>5.8368209061777095E-2</v>
      </c>
      <c r="Z173" s="5">
        <f t="shared" ref="Z173:Z236" si="407">_xlfn.POISSON.DIST(0,K173,FALSE) * _xlfn.POISSON.DIST(3,L173,FALSE)</f>
        <v>1.1076542064816312E-2</v>
      </c>
      <c r="AA173" s="5">
        <f t="shared" ref="AA173:AA236" si="408">_xlfn.POISSON.DIST(1,K173,FALSE) * _xlfn.POISSON.DIST(3,L173,FALSE)</f>
        <v>2.9320799703945008E-2</v>
      </c>
      <c r="AB173" s="5">
        <f t="shared" ref="AB173:AB236" si="409">_xlfn.POISSON.DIST(2,K173,FALSE) * _xlfn.POISSON.DIST(3,L173,FALSE)</f>
        <v>3.8807657220462997E-2</v>
      </c>
      <c r="AC173" s="5">
        <f t="shared" ref="AC173:AC236" si="410">_xlfn.POISSON.DIST(4,K173,FALSE) * _xlfn.POISSON.DIST(4,L173,FALSE)</f>
        <v>9.9708475511638191E-3</v>
      </c>
      <c r="AD173" s="5">
        <f t="shared" ref="AD173:AD236" si="411">_xlfn.POISSON.DIST(4,K173,FALSE) * _xlfn.POISSON.DIST(0,L173,FALSE)</f>
        <v>2.4939781636372272E-2</v>
      </c>
      <c r="AE173" s="5">
        <f t="shared" ref="AE173:AE236" si="412">_xlfn.POISSON.DIST(4,K173,FALSE) * _xlfn.POISSON.DIST(1,L173,FALSE)</f>
        <v>4.3894015680015233E-2</v>
      </c>
      <c r="AF173" s="5">
        <f t="shared" ref="AF173:AF236" si="413">_xlfn.POISSON.DIST(4,K173,FALSE) * _xlfn.POISSON.DIST(2,L173,FALSE)</f>
        <v>3.862673379841345E-2</v>
      </c>
      <c r="AG173" s="5">
        <f t="shared" ref="AG173:AG236" si="414">_xlfn.POISSON.DIST(4,K173,FALSE) * _xlfn.POISSON.DIST(3,L173,FALSE)</f>
        <v>2.2661017161735918E-2</v>
      </c>
      <c r="AH173" s="5">
        <f t="shared" ref="AH173:AH236" si="415">_xlfn.POISSON.DIST(0,K173,FALSE) * _xlfn.POISSON.DIST(4,L173,FALSE)</f>
        <v>4.8736785085191853E-3</v>
      </c>
      <c r="AI173" s="5">
        <f t="shared" ref="AI173:AI236" si="416">_xlfn.POISSON.DIST(1,K173,FALSE) * _xlfn.POISSON.DIST(4,L173,FALSE)</f>
        <v>1.2901151869735823E-2</v>
      </c>
      <c r="AJ173" s="5">
        <f t="shared" ref="AJ173:AJ236" si="417">_xlfn.POISSON.DIST(2,K173,FALSE) * _xlfn.POISSON.DIST(4,L173,FALSE)</f>
        <v>1.7075369177003745E-2</v>
      </c>
      <c r="AK173" s="5">
        <f t="shared" ref="AK173:AK236" si="418">_xlfn.POISSON.DIST(3,K173,FALSE) * _xlfn.POISSON.DIST(4,L173,FALSE)</f>
        <v>1.5066780365813435E-2</v>
      </c>
      <c r="AL173" s="5">
        <f t="shared" ref="AL173:AL236" si="419">_xlfn.POISSON.DIST(5,K173,FALSE) * _xlfn.POISSON.DIST(5,L173,FALSE)</f>
        <v>1.858131070506521E-3</v>
      </c>
      <c r="AM173" s="5">
        <f t="shared" ref="AM173:AM236" si="420">_xlfn.POISSON.DIST(5,K173,FALSE) * _xlfn.POISSON.DIST(0,L173,FALSE)</f>
        <v>1.3203657562823039E-2</v>
      </c>
      <c r="AN173" s="5">
        <f t="shared" ref="AN173:AN236" si="421">_xlfn.POISSON.DIST(5,K173,FALSE) * _xlfn.POISSON.DIST(1,L173,FALSE)</f>
        <v>2.3238437310568568E-2</v>
      </c>
      <c r="AO173" s="5">
        <f t="shared" ref="AO173:AO236" si="422">_xlfn.POISSON.DIST(5,K173,FALSE) * _xlfn.POISSON.DIST(2,L173,FALSE)</f>
        <v>2.0449824833300365E-2</v>
      </c>
      <c r="AP173" s="5">
        <f t="shared" ref="AP173:AP236" si="423">_xlfn.POISSON.DIST(5,K173,FALSE) * _xlfn.POISSON.DIST(3,L173,FALSE)</f>
        <v>1.199723056886956E-2</v>
      </c>
      <c r="AQ173" s="5">
        <f t="shared" ref="AQ173:AQ236" si="424">_xlfn.POISSON.DIST(5,K173,FALSE) * _xlfn.POISSON.DIST(4,L173,FALSE)</f>
        <v>5.2787814503026144E-3</v>
      </c>
      <c r="AR173" s="5">
        <f t="shared" ref="AR173:AR236" si="425">_xlfn.POISSON.DIST(0,K173,FALSE) * _xlfn.POISSON.DIST(5,L173,FALSE)</f>
        <v>1.7155348349987538E-3</v>
      </c>
      <c r="AS173" s="5">
        <f t="shared" ref="AS173:AS236" si="426">_xlfn.POISSON.DIST(1,K173,FALSE) * _xlfn.POISSON.DIST(5,L173,FALSE)</f>
        <v>4.5412054581470112E-3</v>
      </c>
      <c r="AT173" s="5">
        <f t="shared" ref="AT173:AT236" si="427">_xlfn.POISSON.DIST(2,K173,FALSE) * _xlfn.POISSON.DIST(5,L173,FALSE)</f>
        <v>6.0105299503053202E-3</v>
      </c>
      <c r="AU173" s="5">
        <f t="shared" ref="AU173:AU236" si="428">_xlfn.POISSON.DIST(3,K173,FALSE) * _xlfn.POISSON.DIST(5,L173,FALSE)</f>
        <v>5.3035066887663317E-3</v>
      </c>
      <c r="AV173" s="5">
        <f t="shared" ref="AV173:AV236" si="429">_xlfn.POISSON.DIST(4,K173,FALSE) * _xlfn.POISSON.DIST(5,L173,FALSE)</f>
        <v>3.5097383380096659E-3</v>
      </c>
      <c r="AW173" s="5">
        <f t="shared" ref="AW173:AW236" si="430">_xlfn.POISSON.DIST(6,K173,FALSE) * _xlfn.POISSON.DIST(6,L173,FALSE)</f>
        <v>2.4046846022484977E-4</v>
      </c>
      <c r="AX173" s="5">
        <f t="shared" ref="AX173:AX236" si="431">_xlfn.POISSON.DIST(6,K173,FALSE) * _xlfn.POISSON.DIST(0,L173,FALSE)</f>
        <v>5.8252505835242521E-3</v>
      </c>
      <c r="AY173" s="5">
        <f t="shared" ref="AY173:AY236" si="432">_xlfn.POISSON.DIST(6,K173,FALSE) * _xlfn.POISSON.DIST(1,L173,FALSE)</f>
        <v>1.0252441027002693E-2</v>
      </c>
      <c r="AZ173" s="5">
        <f t="shared" ref="AZ173:AZ236" si="433">_xlfn.POISSON.DIST(6,K173,FALSE) * _xlfn.POISSON.DIST(2,L173,FALSE)</f>
        <v>9.0221481037623796E-3</v>
      </c>
      <c r="BA173" s="5">
        <f t="shared" ref="BA173:BA236" si="434">_xlfn.POISSON.DIST(6,K173,FALSE) * _xlfn.POISSON.DIST(3,L173,FALSE)</f>
        <v>5.2929935542072688E-3</v>
      </c>
      <c r="BB173" s="5">
        <f t="shared" ref="BB173:BB236" si="435">_xlfn.POISSON.DIST(6,K173,FALSE) * _xlfn.POISSON.DIST(4,L173,FALSE)</f>
        <v>2.3289171638512019E-3</v>
      </c>
      <c r="BC173" s="5">
        <f t="shared" ref="BC173:BC236" si="436">_xlfn.POISSON.DIST(6,K173,FALSE) * _xlfn.POISSON.DIST(5,L173,FALSE)</f>
        <v>8.1977884167562347E-4</v>
      </c>
      <c r="BD173" s="5">
        <f t="shared" ref="BD173:BD236" si="437">_xlfn.POISSON.DIST(0,K173,FALSE) * _xlfn.POISSON.DIST(6,L173,FALSE)</f>
        <v>5.0322355159963491E-4</v>
      </c>
      <c r="BE173" s="5">
        <f t="shared" ref="BE173:BE236" si="438">_xlfn.POISSON.DIST(1,K173,FALSE) * _xlfn.POISSON.DIST(6,L173,FALSE)</f>
        <v>1.3320869343897914E-3</v>
      </c>
      <c r="BF173" s="5">
        <f t="shared" ref="BF173:BF236" si="439">_xlfn.POISSON.DIST(2,K173,FALSE) * _xlfn.POISSON.DIST(6,L173,FALSE)</f>
        <v>1.7630887854228957E-3</v>
      </c>
      <c r="BG173" s="5">
        <f t="shared" ref="BG173:BG236" si="440">_xlfn.POISSON.DIST(3,K173,FALSE) * _xlfn.POISSON.DIST(6,L173,FALSE)</f>
        <v>1.5556952953714586E-3</v>
      </c>
      <c r="BH173" s="5">
        <f t="shared" ref="BH173:BH236" si="441">_xlfn.POISSON.DIST(4,K173,FALSE) * _xlfn.POISSON.DIST(6,L173,FALSE)</f>
        <v>1.0295232458161696E-3</v>
      </c>
      <c r="BI173" s="5">
        <f t="shared" ref="BI173:BI236" si="442">_xlfn.POISSON.DIST(5,K173,FALSE) * _xlfn.POISSON.DIST(6,L173,FALSE)</f>
        <v>5.4505178068191338E-4</v>
      </c>
      <c r="BJ173" s="8">
        <f t="shared" ref="BJ173:BJ236" si="443">SUM(N173,Q173,T173,W173,X173,Y173,AD173,AE173,AF173,AG173,AM173,AN173,AO173,AP173,AQ173,AX173,AY173,AZ173,BA173,BB173,BC173)</f>
        <v>0.55036197676252252</v>
      </c>
      <c r="BK173" s="8">
        <f t="shared" ref="BK173:BK236" si="444">SUM(M173,P173,S173,V173,AC173,AL173,AY173)</f>
        <v>0.19145780813665364</v>
      </c>
      <c r="BL173" s="8">
        <f t="shared" ref="BL173:BL236" si="445">SUM(O173,R173,U173,AA173,AB173,AH173,AI173,AJ173,AK173,AR173,AS173,AT173,AU173,AV173,BD173,BE173,BF173,BG173,BH173,BI173)</f>
        <v>0.23616880589285963</v>
      </c>
      <c r="BM173" s="8">
        <f t="shared" ref="BM173:BM236" si="446">SUM(S173:BI173)</f>
        <v>0.79475394970009605</v>
      </c>
      <c r="BN173" s="8">
        <f t="shared" ref="BN173:BN236" si="447">SUM(M173:R173)</f>
        <v>0.18429921058997797</v>
      </c>
    </row>
    <row r="174" spans="1:66" x14ac:dyDescent="0.25">
      <c r="A174" t="s">
        <v>13</v>
      </c>
      <c r="B174" t="s">
        <v>54</v>
      </c>
      <c r="C174" t="s">
        <v>227</v>
      </c>
      <c r="D174" s="16"/>
      <c r="E174">
        <f>VLOOKUP(A174,home!$A$2:$E$405,3,FALSE)</f>
        <v>2.07407407407407</v>
      </c>
      <c r="F174">
        <f>VLOOKUP(B174,home!$B$2:$E$405,3,FALSE)</f>
        <v>0.48</v>
      </c>
      <c r="G174">
        <f>VLOOKUP(C174,away!$B$2:$E$405,4,FALSE)</f>
        <v>0.48</v>
      </c>
      <c r="H174">
        <f>VLOOKUP(A174,away!$A$2:$E$405,3,FALSE)</f>
        <v>1.1111111111111101</v>
      </c>
      <c r="I174">
        <f>VLOOKUP(C174,away!$B$2:$E$405,3,FALSE)</f>
        <v>0.48</v>
      </c>
      <c r="J174">
        <f>VLOOKUP(B174,home!$B$2:$E$405,4,FALSE)</f>
        <v>0.9</v>
      </c>
      <c r="K174" s="3">
        <f t="shared" si="392"/>
        <v>0.47786666666666566</v>
      </c>
      <c r="L174" s="3">
        <f t="shared" si="393"/>
        <v>0.47999999999999948</v>
      </c>
      <c r="M174" s="5">
        <f t="shared" si="394"/>
        <v>0.38371059604581087</v>
      </c>
      <c r="N174" s="5">
        <f t="shared" si="395"/>
        <v>0.18336250349709107</v>
      </c>
      <c r="O174" s="5">
        <f t="shared" si="396"/>
        <v>0.18418108610198899</v>
      </c>
      <c r="P174" s="5">
        <f t="shared" si="397"/>
        <v>8.8014001678603626E-2</v>
      </c>
      <c r="Q174" s="5">
        <f t="shared" si="398"/>
        <v>4.3811414168904862E-2</v>
      </c>
      <c r="R174" s="5">
        <f t="shared" si="399"/>
        <v>4.4203460664477306E-2</v>
      </c>
      <c r="S174" s="5">
        <f t="shared" si="400"/>
        <v>5.0470749122578295E-3</v>
      </c>
      <c r="T174" s="5">
        <f t="shared" si="401"/>
        <v>2.1029478801074312E-2</v>
      </c>
      <c r="U174" s="5">
        <f t="shared" si="402"/>
        <v>2.1123360402864846E-2</v>
      </c>
      <c r="V174" s="5">
        <f t="shared" si="403"/>
        <v>1.2863087278600535E-4</v>
      </c>
      <c r="W174" s="5">
        <f t="shared" si="404"/>
        <v>6.9786714836157651E-3</v>
      </c>
      <c r="X174" s="5">
        <f t="shared" si="405"/>
        <v>3.3497623121355635E-3</v>
      </c>
      <c r="Y174" s="5">
        <f t="shared" si="406"/>
        <v>8.0394295491253433E-4</v>
      </c>
      <c r="Z174" s="5">
        <f t="shared" si="407"/>
        <v>7.0725537063163618E-3</v>
      </c>
      <c r="AA174" s="5">
        <f t="shared" si="408"/>
        <v>3.3797376644583714E-3</v>
      </c>
      <c r="AB174" s="5">
        <f t="shared" si="409"/>
        <v>8.0753198596125177E-4</v>
      </c>
      <c r="AC174" s="5">
        <f t="shared" si="410"/>
        <v>1.8440521922601669E-6</v>
      </c>
      <c r="AD174" s="5">
        <f t="shared" si="411"/>
        <v>8.3371861990929512E-4</v>
      </c>
      <c r="AE174" s="5">
        <f t="shared" si="412"/>
        <v>4.0018493755646122E-4</v>
      </c>
      <c r="AF174" s="5">
        <f t="shared" si="413"/>
        <v>9.6044385013550573E-5</v>
      </c>
      <c r="AG174" s="5">
        <f t="shared" si="414"/>
        <v>1.5367101602168075E-5</v>
      </c>
      <c r="AH174" s="5">
        <f t="shared" si="415"/>
        <v>8.4870644475796241E-4</v>
      </c>
      <c r="AI174" s="5">
        <f t="shared" si="416"/>
        <v>4.0556851973500409E-4</v>
      </c>
      <c r="AJ174" s="5">
        <f t="shared" si="417"/>
        <v>9.6903838315350098E-5</v>
      </c>
      <c r="AK174" s="5">
        <f t="shared" si="418"/>
        <v>1.5435704734320624E-5</v>
      </c>
      <c r="AL174" s="5">
        <f t="shared" si="419"/>
        <v>1.691925262607468E-8</v>
      </c>
      <c r="AM174" s="5">
        <f t="shared" si="420"/>
        <v>7.968126756679756E-5</v>
      </c>
      <c r="AN174" s="5">
        <f t="shared" si="421"/>
        <v>3.8247008432062789E-5</v>
      </c>
      <c r="AO174" s="5">
        <f t="shared" si="422"/>
        <v>9.1792820236950583E-6</v>
      </c>
      <c r="AP174" s="5">
        <f t="shared" si="423"/>
        <v>1.4686851237912077E-6</v>
      </c>
      <c r="AQ174" s="5">
        <f t="shared" si="424"/>
        <v>1.7624221485494472E-7</v>
      </c>
      <c r="AR174" s="5">
        <f t="shared" si="425"/>
        <v>8.1475818696764328E-5</v>
      </c>
      <c r="AS174" s="5">
        <f t="shared" si="426"/>
        <v>3.8934577894560361E-5</v>
      </c>
      <c r="AT174" s="5">
        <f t="shared" si="427"/>
        <v>9.3027684782736021E-6</v>
      </c>
      <c r="AU174" s="5">
        <f t="shared" si="428"/>
        <v>1.4818276544947785E-6</v>
      </c>
      <c r="AV174" s="5">
        <f t="shared" si="429"/>
        <v>1.7702901045697586E-7</v>
      </c>
      <c r="AW174" s="5">
        <f t="shared" si="430"/>
        <v>1.0780195806551356E-10</v>
      </c>
      <c r="AX174" s="5">
        <f t="shared" si="431"/>
        <v>6.3461702879867017E-6</v>
      </c>
      <c r="AY174" s="5">
        <f t="shared" si="432"/>
        <v>3.0461617382336139E-6</v>
      </c>
      <c r="AZ174" s="5">
        <f t="shared" si="433"/>
        <v>7.3107881717606639E-7</v>
      </c>
      <c r="BA174" s="5">
        <f t="shared" si="434"/>
        <v>1.169726107481705E-7</v>
      </c>
      <c r="BB174" s="5">
        <f t="shared" si="435"/>
        <v>1.4036713289780443E-8</v>
      </c>
      <c r="BC174" s="5">
        <f t="shared" si="436"/>
        <v>1.3475244758189215E-9</v>
      </c>
      <c r="BD174" s="5">
        <f t="shared" si="437"/>
        <v>6.5180654957411362E-6</v>
      </c>
      <c r="BE174" s="5">
        <f t="shared" si="438"/>
        <v>3.1147662315648243E-6</v>
      </c>
      <c r="BF174" s="5">
        <f t="shared" si="439"/>
        <v>7.4422147826188701E-7</v>
      </c>
      <c r="BG174" s="5">
        <f t="shared" si="440"/>
        <v>1.1854621235958211E-7</v>
      </c>
      <c r="BH174" s="5">
        <f t="shared" si="441"/>
        <v>1.4162320836558049E-8</v>
      </c>
      <c r="BI174" s="5">
        <f t="shared" si="442"/>
        <v>1.3535402100859724E-9</v>
      </c>
      <c r="BJ174" s="8">
        <f t="shared" si="443"/>
        <v>0.2608200965148687</v>
      </c>
      <c r="BK174" s="8">
        <f t="shared" si="444"/>
        <v>0.47690521064264146</v>
      </c>
      <c r="BL174" s="8">
        <f t="shared" si="445"/>
        <v>0.25520367446430686</v>
      </c>
      <c r="BM174" s="8">
        <f t="shared" si="446"/>
        <v>7.2715427117320458E-2</v>
      </c>
      <c r="BN174" s="8">
        <f t="shared" si="447"/>
        <v>0.92728306215687684</v>
      </c>
    </row>
    <row r="175" spans="1:66" x14ac:dyDescent="0.25">
      <c r="A175" t="s">
        <v>16</v>
      </c>
      <c r="B175" t="s">
        <v>230</v>
      </c>
      <c r="C175" t="s">
        <v>57</v>
      </c>
      <c r="D175" s="16"/>
      <c r="E175">
        <f>VLOOKUP(A175,home!$A$2:$E$405,3,FALSE)</f>
        <v>1.51111111111111</v>
      </c>
      <c r="F175">
        <f>VLOOKUP(B175,home!$B$2:$E$405,3,FALSE)</f>
        <v>1.1000000000000001</v>
      </c>
      <c r="G175">
        <f>VLOOKUP(C175,away!$B$2:$E$405,4,FALSE)</f>
        <v>0.88</v>
      </c>
      <c r="H175">
        <f>VLOOKUP(A175,away!$A$2:$E$405,3,FALSE)</f>
        <v>1.24444444444444</v>
      </c>
      <c r="I175">
        <f>VLOOKUP(C175,away!$B$2:$E$405,3,FALSE)</f>
        <v>0.22</v>
      </c>
      <c r="J175">
        <f>VLOOKUP(B175,home!$B$2:$E$405,4,FALSE)</f>
        <v>1.34</v>
      </c>
      <c r="K175" s="3">
        <f t="shared" si="392"/>
        <v>1.4627555555555547</v>
      </c>
      <c r="L175" s="3">
        <f t="shared" si="393"/>
        <v>0.36686222222222092</v>
      </c>
      <c r="M175" s="5">
        <f t="shared" si="394"/>
        <v>0.16047489312473182</v>
      </c>
      <c r="N175" s="5">
        <f t="shared" si="395"/>
        <v>0.23473554144538533</v>
      </c>
      <c r="O175" s="5">
        <f t="shared" si="396"/>
        <v>5.8872175902612525E-2</v>
      </c>
      <c r="P175" s="5">
        <f t="shared" si="397"/>
        <v>8.6115602369190331E-2</v>
      </c>
      <c r="Q175" s="5">
        <f t="shared" si="398"/>
        <v>0.1716803586677893</v>
      </c>
      <c r="R175" s="5">
        <f t="shared" si="399"/>
        <v>1.0798988639344958E-2</v>
      </c>
      <c r="S175" s="5">
        <f t="shared" si="400"/>
        <v>1.1553048621824548E-2</v>
      </c>
      <c r="T175" s="5">
        <f t="shared" si="401"/>
        <v>6.2983037892773125E-2</v>
      </c>
      <c r="U175" s="5">
        <f t="shared" si="402"/>
        <v>1.5796280626583156E-2</v>
      </c>
      <c r="V175" s="5">
        <f t="shared" si="403"/>
        <v>6.8885662624125932E-4</v>
      </c>
      <c r="W175" s="5">
        <f t="shared" si="404"/>
        <v>8.3708799473692988E-2</v>
      </c>
      <c r="X175" s="5">
        <f t="shared" si="405"/>
        <v>3.0709596194473294E-2</v>
      </c>
      <c r="Y175" s="5">
        <f t="shared" si="406"/>
        <v>5.6330953517257651E-3</v>
      </c>
      <c r="Z175" s="5">
        <f t="shared" si="407"/>
        <v>1.3205803233275366E-3</v>
      </c>
      <c r="AA175" s="5">
        <f t="shared" si="408"/>
        <v>1.9316862045047048E-3</v>
      </c>
      <c r="AB175" s="5">
        <f t="shared" si="409"/>
        <v>1.4127923636146403E-3</v>
      </c>
      <c r="AC175" s="5">
        <f t="shared" si="410"/>
        <v>2.3103810103750062E-5</v>
      </c>
      <c r="AD175" s="5">
        <f t="shared" si="411"/>
        <v>3.0611377869757584E-2</v>
      </c>
      <c r="AE175" s="5">
        <f t="shared" si="412"/>
        <v>1.1230158110583385E-2</v>
      </c>
      <c r="AF175" s="5">
        <f t="shared" si="413"/>
        <v>2.0599603801777591E-3</v>
      </c>
      <c r="AG175" s="5">
        <f t="shared" si="414"/>
        <v>2.5190721425391463E-4</v>
      </c>
      <c r="AH175" s="5">
        <f t="shared" si="415"/>
        <v>1.2111775800971977E-4</v>
      </c>
      <c r="AI175" s="5">
        <f t="shared" si="416"/>
        <v>1.7716567340515086E-4</v>
      </c>
      <c r="AJ175" s="5">
        <f t="shared" si="417"/>
        <v>1.2957503651356273E-4</v>
      </c>
      <c r="AK175" s="5">
        <f t="shared" si="418"/>
        <v>6.317886817384256E-5</v>
      </c>
      <c r="AL175" s="5">
        <f t="shared" si="419"/>
        <v>4.9592767700088114E-7</v>
      </c>
      <c r="AM175" s="5">
        <f t="shared" si="420"/>
        <v>8.9553926084396506E-3</v>
      </c>
      <c r="AN175" s="5">
        <f t="shared" si="421"/>
        <v>3.2853952332046223E-3</v>
      </c>
      <c r="AO175" s="5">
        <f t="shared" si="422"/>
        <v>6.0264369806586969E-4</v>
      </c>
      <c r="AP175" s="5">
        <f t="shared" si="423"/>
        <v>7.3695735426887389E-5</v>
      </c>
      <c r="AQ175" s="5">
        <f t="shared" si="424"/>
        <v>6.7590453167521895E-6</v>
      </c>
      <c r="AR175" s="5">
        <f t="shared" si="425"/>
        <v>8.8867059708038066E-6</v>
      </c>
      <c r="AS175" s="5">
        <f t="shared" si="426"/>
        <v>1.2999078529381986E-5</v>
      </c>
      <c r="AT175" s="5">
        <f t="shared" si="427"/>
        <v>9.5072371679782164E-6</v>
      </c>
      <c r="AU175" s="5">
        <f t="shared" si="428"/>
        <v>4.6355879951481299E-6</v>
      </c>
      <c r="AV175" s="5">
        <f t="shared" si="429"/>
        <v>1.6951830232923909E-6</v>
      </c>
      <c r="AW175" s="5">
        <f t="shared" si="430"/>
        <v>7.392487420877405E-9</v>
      </c>
      <c r="AX175" s="5">
        <f t="shared" si="431"/>
        <v>2.1832583816960441E-3</v>
      </c>
      <c r="AY175" s="5">
        <f t="shared" si="432"/>
        <v>8.0095502159430068E-4</v>
      </c>
      <c r="AZ175" s="5">
        <f t="shared" si="433"/>
        <v>1.4692006956106604E-4</v>
      </c>
      <c r="BA175" s="5">
        <f t="shared" si="434"/>
        <v>1.7966474402738658E-5</v>
      </c>
      <c r="BB175" s="5">
        <f t="shared" si="435"/>
        <v>1.6478051812218383E-6</v>
      </c>
      <c r="BC175" s="5">
        <f t="shared" si="436"/>
        <v>1.2090349411446671E-7</v>
      </c>
      <c r="BD175" s="5">
        <f t="shared" si="437"/>
        <v>5.433661167807601E-7</v>
      </c>
      <c r="BE175" s="5">
        <f t="shared" si="438"/>
        <v>7.9481180602170516E-7</v>
      </c>
      <c r="BF175" s="5">
        <f t="shared" si="439"/>
        <v>5.813076924396966E-7</v>
      </c>
      <c r="BG175" s="5">
        <f t="shared" si="440"/>
        <v>2.834370188677819E-7</v>
      </c>
      <c r="BH175" s="5">
        <f t="shared" si="441"/>
        <v>1.0364976849973816E-7</v>
      </c>
      <c r="BI175" s="5">
        <f t="shared" si="442"/>
        <v>3.0322854941007811E-8</v>
      </c>
      <c r="BJ175" s="8">
        <f t="shared" si="443"/>
        <v>0.64967858757699581</v>
      </c>
      <c r="BK175" s="8">
        <f t="shared" si="444"/>
        <v>0.25965695550136292</v>
      </c>
      <c r="BL175" s="8">
        <f t="shared" si="445"/>
        <v>8.9343021760706395E-2</v>
      </c>
      <c r="BM175" s="8">
        <f t="shared" si="446"/>
        <v>0.27652063738423144</v>
      </c>
      <c r="BN175" s="8">
        <f t="shared" si="447"/>
        <v>0.72267756014905427</v>
      </c>
    </row>
    <row r="176" spans="1:66" x14ac:dyDescent="0.25">
      <c r="A176" t="s">
        <v>16</v>
      </c>
      <c r="B176" t="s">
        <v>60</v>
      </c>
      <c r="C176" t="s">
        <v>287</v>
      </c>
      <c r="D176" s="16"/>
      <c r="E176">
        <f>VLOOKUP(A176,home!$A$2:$E$405,3,FALSE)</f>
        <v>1.51111111111111</v>
      </c>
      <c r="F176">
        <f>VLOOKUP(B176,home!$B$2:$E$405,3,FALSE)</f>
        <v>1.76</v>
      </c>
      <c r="G176">
        <f>VLOOKUP(C176,away!$B$2:$E$405,4,FALSE)</f>
        <v>0.88</v>
      </c>
      <c r="H176">
        <f>VLOOKUP(A176,away!$A$2:$E$405,3,FALSE)</f>
        <v>1.24444444444444</v>
      </c>
      <c r="I176">
        <f>VLOOKUP(C176,away!$B$2:$E$405,3,FALSE)</f>
        <v>1.1000000000000001</v>
      </c>
      <c r="J176">
        <f>VLOOKUP(B176,home!$B$2:$E$405,4,FALSE)</f>
        <v>0.54</v>
      </c>
      <c r="K176" s="3">
        <f t="shared" si="392"/>
        <v>2.3404088888888874</v>
      </c>
      <c r="L176" s="3">
        <f t="shared" si="393"/>
        <v>0.73919999999999753</v>
      </c>
      <c r="M176" s="5">
        <f t="shared" si="394"/>
        <v>4.5977235340582075E-2</v>
      </c>
      <c r="N176" s="5">
        <f t="shared" si="395"/>
        <v>0.10760553027763457</v>
      </c>
      <c r="O176" s="5">
        <f t="shared" si="396"/>
        <v>3.3986372363758156E-2</v>
      </c>
      <c r="P176" s="5">
        <f t="shared" si="397"/>
        <v>7.9542007981227209E-2</v>
      </c>
      <c r="Q176" s="5">
        <f t="shared" si="398"/>
        <v>0.12592046977768917</v>
      </c>
      <c r="R176" s="5">
        <f t="shared" si="399"/>
        <v>1.256136322564497E-2</v>
      </c>
      <c r="S176" s="5">
        <f t="shared" si="400"/>
        <v>3.4402520001572991E-2</v>
      </c>
      <c r="T176" s="5">
        <f t="shared" si="401"/>
        <v>9.3080411259667512E-2</v>
      </c>
      <c r="U176" s="5">
        <f t="shared" si="402"/>
        <v>2.9398726149861474E-2</v>
      </c>
      <c r="V176" s="5">
        <f t="shared" si="403"/>
        <v>6.6130444779873452E-3</v>
      </c>
      <c r="W176" s="5">
        <f t="shared" si="404"/>
        <v>9.8235128920256071E-2</v>
      </c>
      <c r="X176" s="5">
        <f t="shared" si="405"/>
        <v>7.2615407297853041E-2</v>
      </c>
      <c r="Y176" s="5">
        <f t="shared" si="406"/>
        <v>2.6838654537286389E-2</v>
      </c>
      <c r="Z176" s="5">
        <f t="shared" si="407"/>
        <v>3.0951198987989106E-3</v>
      </c>
      <c r="AA176" s="5">
        <f t="shared" si="408"/>
        <v>7.2438461233258443E-3</v>
      </c>
      <c r="AB176" s="5">
        <f t="shared" si="409"/>
        <v>8.4767809283875575E-3</v>
      </c>
      <c r="AC176" s="5">
        <f t="shared" si="410"/>
        <v>7.1504793724513839E-4</v>
      </c>
      <c r="AD176" s="5">
        <f t="shared" si="411"/>
        <v>5.747759223152827E-2</v>
      </c>
      <c r="AE176" s="5">
        <f t="shared" si="412"/>
        <v>4.2487436177545558E-2</v>
      </c>
      <c r="AF176" s="5">
        <f t="shared" si="413"/>
        <v>1.5703356411220781E-2</v>
      </c>
      <c r="AG176" s="5">
        <f t="shared" si="414"/>
        <v>3.8693070197247884E-3</v>
      </c>
      <c r="AH176" s="5">
        <f t="shared" si="415"/>
        <v>5.7197815729803669E-4</v>
      </c>
      <c r="AI176" s="5">
        <f t="shared" si="416"/>
        <v>1.3386627635906113E-3</v>
      </c>
      <c r="AJ176" s="5">
        <f t="shared" si="417"/>
        <v>1.5665091155660153E-3</v>
      </c>
      <c r="AK176" s="5">
        <f t="shared" si="418"/>
        <v>1.2220906195320571E-3</v>
      </c>
      <c r="AL176" s="5">
        <f t="shared" si="419"/>
        <v>4.9482182484435418E-5</v>
      </c>
      <c r="AM176" s="5">
        <f t="shared" si="420"/>
        <v>2.690421355411993E-2</v>
      </c>
      <c r="AN176" s="5">
        <f t="shared" si="421"/>
        <v>1.9887594659205386E-2</v>
      </c>
      <c r="AO176" s="5">
        <f t="shared" si="422"/>
        <v>7.3504549860422845E-3</v>
      </c>
      <c r="AP176" s="5">
        <f t="shared" si="423"/>
        <v>1.811152108560813E-3</v>
      </c>
      <c r="AQ176" s="5">
        <f t="shared" si="424"/>
        <v>3.3470090966203711E-4</v>
      </c>
      <c r="AR176" s="5">
        <f t="shared" si="425"/>
        <v>8.4561250774941495E-5</v>
      </c>
      <c r="AS176" s="5">
        <f t="shared" si="426"/>
        <v>1.9790790296923537E-4</v>
      </c>
      <c r="AT176" s="5">
        <f t="shared" si="427"/>
        <v>2.3159270764527899E-4</v>
      </c>
      <c r="AU176" s="5">
        <f t="shared" si="428"/>
        <v>1.8067387719161878E-4</v>
      </c>
      <c r="AV176" s="5">
        <f t="shared" si="429"/>
        <v>1.0571268704232095E-4</v>
      </c>
      <c r="AW176" s="5">
        <f t="shared" si="430"/>
        <v>2.3779353490855884E-6</v>
      </c>
      <c r="AX176" s="5">
        <f t="shared" si="431"/>
        <v>1.0494476758437862E-2</v>
      </c>
      <c r="AY176" s="5">
        <f t="shared" si="432"/>
        <v>7.7575172198372424E-3</v>
      </c>
      <c r="AZ176" s="5">
        <f t="shared" si="433"/>
        <v>2.8671783644518348E-3</v>
      </c>
      <c r="BA176" s="5">
        <f t="shared" si="434"/>
        <v>7.0647274900092984E-4</v>
      </c>
      <c r="BB176" s="5">
        <f t="shared" si="435"/>
        <v>1.3055616401537137E-4</v>
      </c>
      <c r="BC176" s="5">
        <f t="shared" si="436"/>
        <v>1.9301423288032447E-5</v>
      </c>
      <c r="BD176" s="5">
        <f t="shared" si="437"/>
        <v>1.0417946095472753E-5</v>
      </c>
      <c r="BE176" s="5">
        <f t="shared" si="438"/>
        <v>2.4382253645809707E-5</v>
      </c>
      <c r="BF176" s="5">
        <f t="shared" si="439"/>
        <v>2.8532221581898267E-5</v>
      </c>
      <c r="BG176" s="5">
        <f t="shared" si="440"/>
        <v>2.2259021670007353E-5</v>
      </c>
      <c r="BH176" s="5">
        <f t="shared" si="441"/>
        <v>1.3023803043613893E-5</v>
      </c>
      <c r="BI176" s="5">
        <f t="shared" si="442"/>
        <v>6.0962048820824204E-6</v>
      </c>
      <c r="BJ176" s="8">
        <f t="shared" si="443"/>
        <v>0.72209691280702781</v>
      </c>
      <c r="BK176" s="8">
        <f t="shared" si="444"/>
        <v>0.17505685514093644</v>
      </c>
      <c r="BL176" s="8">
        <f t="shared" si="445"/>
        <v>9.7271489323507029E-2</v>
      </c>
      <c r="BM176" s="8">
        <f t="shared" si="446"/>
        <v>0.58417225891924596</v>
      </c>
      <c r="BN176" s="8">
        <f t="shared" si="447"/>
        <v>0.40559297896653618</v>
      </c>
    </row>
    <row r="177" spans="1:66" x14ac:dyDescent="0.25">
      <c r="A177" t="s">
        <v>61</v>
      </c>
      <c r="B177" t="s">
        <v>318</v>
      </c>
      <c r="C177" t="s">
        <v>288</v>
      </c>
      <c r="D177" s="16"/>
      <c r="E177">
        <f>VLOOKUP(A177,home!$A$2:$E$405,3,FALSE)</f>
        <v>1.7666666666666699</v>
      </c>
      <c r="F177">
        <f>VLOOKUP(B177,home!$B$2:$E$405,3,FALSE)</f>
        <v>1.1299999999999999</v>
      </c>
      <c r="G177">
        <f>VLOOKUP(C177,away!$B$2:$E$405,4,FALSE)</f>
        <v>1.98</v>
      </c>
      <c r="H177">
        <f>VLOOKUP(A177,away!$A$2:$E$405,3,FALSE)</f>
        <v>1.06666666666667</v>
      </c>
      <c r="I177">
        <f>VLOOKUP(C177,away!$B$2:$E$405,3,FALSE)</f>
        <v>0</v>
      </c>
      <c r="J177">
        <f>VLOOKUP(B177,home!$B$2:$E$405,4,FALSE)</f>
        <v>0</v>
      </c>
      <c r="K177" s="3">
        <f t="shared" si="392"/>
        <v>3.952740000000007</v>
      </c>
      <c r="L177" s="3">
        <f t="shared" si="393"/>
        <v>0</v>
      </c>
      <c r="M177" s="5">
        <f t="shared" si="394"/>
        <v>1.9202016104852768E-2</v>
      </c>
      <c r="N177" s="5">
        <f t="shared" si="395"/>
        <v>7.5900577138295872E-2</v>
      </c>
      <c r="O177" s="5">
        <f t="shared" si="396"/>
        <v>0</v>
      </c>
      <c r="P177" s="5">
        <f t="shared" si="397"/>
        <v>0</v>
      </c>
      <c r="Q177" s="5">
        <f t="shared" si="398"/>
        <v>0.15000762363881409</v>
      </c>
      <c r="R177" s="5">
        <f t="shared" si="399"/>
        <v>0</v>
      </c>
      <c r="S177" s="5">
        <f t="shared" si="400"/>
        <v>0</v>
      </c>
      <c r="T177" s="5">
        <f t="shared" si="401"/>
        <v>0</v>
      </c>
      <c r="U177" s="5">
        <f t="shared" si="402"/>
        <v>0</v>
      </c>
      <c r="V177" s="5">
        <f t="shared" si="403"/>
        <v>0</v>
      </c>
      <c r="W177" s="5">
        <f t="shared" si="404"/>
        <v>0.19764704475402903</v>
      </c>
      <c r="X177" s="5">
        <f t="shared" si="405"/>
        <v>0</v>
      </c>
      <c r="Y177" s="5">
        <f t="shared" si="406"/>
        <v>0</v>
      </c>
      <c r="Z177" s="5">
        <f t="shared" si="407"/>
        <v>0</v>
      </c>
      <c r="AA177" s="5">
        <f t="shared" si="408"/>
        <v>0</v>
      </c>
      <c r="AB177" s="5">
        <f t="shared" si="409"/>
        <v>0</v>
      </c>
      <c r="AC177" s="5">
        <f t="shared" si="410"/>
        <v>0</v>
      </c>
      <c r="AD177" s="5">
        <f t="shared" si="411"/>
        <v>0.19531184492026052</v>
      </c>
      <c r="AE177" s="5">
        <f t="shared" si="412"/>
        <v>0</v>
      </c>
      <c r="AF177" s="5">
        <f t="shared" si="413"/>
        <v>0</v>
      </c>
      <c r="AG177" s="5">
        <f t="shared" si="414"/>
        <v>0</v>
      </c>
      <c r="AH177" s="5">
        <f t="shared" si="415"/>
        <v>0</v>
      </c>
      <c r="AI177" s="5">
        <f t="shared" si="416"/>
        <v>0</v>
      </c>
      <c r="AJ177" s="5">
        <f t="shared" si="417"/>
        <v>0</v>
      </c>
      <c r="AK177" s="5">
        <f t="shared" si="418"/>
        <v>0</v>
      </c>
      <c r="AL177" s="5">
        <f t="shared" si="419"/>
        <v>0</v>
      </c>
      <c r="AM177" s="5">
        <f t="shared" si="420"/>
        <v>0.15440338837802239</v>
      </c>
      <c r="AN177" s="5">
        <f t="shared" si="421"/>
        <v>0</v>
      </c>
      <c r="AO177" s="5">
        <f t="shared" si="422"/>
        <v>0</v>
      </c>
      <c r="AP177" s="5">
        <f t="shared" si="423"/>
        <v>0</v>
      </c>
      <c r="AQ177" s="5">
        <f t="shared" si="424"/>
        <v>0</v>
      </c>
      <c r="AR177" s="5">
        <f t="shared" si="425"/>
        <v>0</v>
      </c>
      <c r="AS177" s="5">
        <f t="shared" si="426"/>
        <v>0</v>
      </c>
      <c r="AT177" s="5">
        <f t="shared" si="427"/>
        <v>0</v>
      </c>
      <c r="AU177" s="5">
        <f t="shared" si="428"/>
        <v>0</v>
      </c>
      <c r="AV177" s="5">
        <f t="shared" si="429"/>
        <v>0</v>
      </c>
      <c r="AW177" s="5">
        <f t="shared" si="430"/>
        <v>0</v>
      </c>
      <c r="AX177" s="5">
        <f t="shared" si="431"/>
        <v>0.10171940822955758</v>
      </c>
      <c r="AY177" s="5">
        <f t="shared" si="432"/>
        <v>0</v>
      </c>
      <c r="AZ177" s="5">
        <f t="shared" si="433"/>
        <v>0</v>
      </c>
      <c r="BA177" s="5">
        <f t="shared" si="434"/>
        <v>0</v>
      </c>
      <c r="BB177" s="5">
        <f t="shared" si="435"/>
        <v>0</v>
      </c>
      <c r="BC177" s="5">
        <f t="shared" si="436"/>
        <v>0</v>
      </c>
      <c r="BD177" s="5">
        <f t="shared" si="437"/>
        <v>0</v>
      </c>
      <c r="BE177" s="5">
        <f t="shared" si="438"/>
        <v>0</v>
      </c>
      <c r="BF177" s="5">
        <f t="shared" si="439"/>
        <v>0</v>
      </c>
      <c r="BG177" s="5">
        <f t="shared" si="440"/>
        <v>0</v>
      </c>
      <c r="BH177" s="5">
        <f t="shared" si="441"/>
        <v>0</v>
      </c>
      <c r="BI177" s="5">
        <f t="shared" si="442"/>
        <v>0</v>
      </c>
      <c r="BJ177" s="8">
        <f t="shared" si="443"/>
        <v>0.87498988705897951</v>
      </c>
      <c r="BK177" s="8">
        <f t="shared" si="444"/>
        <v>1.9202016104852768E-2</v>
      </c>
      <c r="BL177" s="8">
        <f t="shared" si="445"/>
        <v>0</v>
      </c>
      <c r="BM177" s="8">
        <f t="shared" si="446"/>
        <v>0.64908168628186957</v>
      </c>
      <c r="BN177" s="8">
        <f t="shared" si="447"/>
        <v>0.24511021688196272</v>
      </c>
    </row>
    <row r="178" spans="1:66" x14ac:dyDescent="0.25">
      <c r="A178" t="s">
        <v>19</v>
      </c>
      <c r="B178" t="s">
        <v>352</v>
      </c>
      <c r="C178" t="s">
        <v>21</v>
      </c>
      <c r="D178" s="16"/>
      <c r="E178">
        <f>VLOOKUP(A178,home!$A$2:$E$405,3,FALSE)</f>
        <v>1.5897435897435901</v>
      </c>
      <c r="F178">
        <f>VLOOKUP(B178,home!$B$2:$E$405,3,FALSE)</f>
        <v>0.63</v>
      </c>
      <c r="G178">
        <f>VLOOKUP(C178,away!$B$2:$E$405,4,FALSE)</f>
        <v>0.63</v>
      </c>
      <c r="H178">
        <f>VLOOKUP(A178,away!$A$2:$E$405,3,FALSE)</f>
        <v>1.4358974358974399</v>
      </c>
      <c r="I178">
        <f>VLOOKUP(C178,away!$B$2:$E$405,3,FALSE)</f>
        <v>0.63</v>
      </c>
      <c r="J178">
        <f>VLOOKUP(B178,home!$B$2:$E$405,4,FALSE)</f>
        <v>0</v>
      </c>
      <c r="K178" s="3">
        <f t="shared" si="392"/>
        <v>0.63096923076923084</v>
      </c>
      <c r="L178" s="3">
        <f t="shared" si="393"/>
        <v>0</v>
      </c>
      <c r="M178" s="5">
        <f t="shared" si="394"/>
        <v>0.53207584672569463</v>
      </c>
      <c r="N178" s="5">
        <f t="shared" si="395"/>
        <v>0.33572348771939875</v>
      </c>
      <c r="O178" s="5">
        <f t="shared" si="396"/>
        <v>0</v>
      </c>
      <c r="P178" s="5">
        <f t="shared" si="397"/>
        <v>0</v>
      </c>
      <c r="Q178" s="5">
        <f t="shared" si="398"/>
        <v>0.10591559539873616</v>
      </c>
      <c r="R178" s="5">
        <f t="shared" si="399"/>
        <v>0</v>
      </c>
      <c r="S178" s="5">
        <f t="shared" si="400"/>
        <v>0</v>
      </c>
      <c r="T178" s="5">
        <f t="shared" si="401"/>
        <v>0</v>
      </c>
      <c r="U178" s="5">
        <f t="shared" si="402"/>
        <v>0</v>
      </c>
      <c r="V178" s="5">
        <f t="shared" si="403"/>
        <v>0</v>
      </c>
      <c r="W178" s="5">
        <f t="shared" si="404"/>
        <v>2.227649391840188E-2</v>
      </c>
      <c r="X178" s="5">
        <f t="shared" si="405"/>
        <v>0</v>
      </c>
      <c r="Y178" s="5">
        <f t="shared" si="406"/>
        <v>0</v>
      </c>
      <c r="Z178" s="5">
        <f t="shared" si="407"/>
        <v>0</v>
      </c>
      <c r="AA178" s="5">
        <f t="shared" si="408"/>
        <v>0</v>
      </c>
      <c r="AB178" s="5">
        <f t="shared" si="409"/>
        <v>0</v>
      </c>
      <c r="AC178" s="5">
        <f t="shared" si="410"/>
        <v>0</v>
      </c>
      <c r="AD178" s="5">
        <f t="shared" si="411"/>
        <v>3.51394555798237E-3</v>
      </c>
      <c r="AE178" s="5">
        <f t="shared" si="412"/>
        <v>0</v>
      </c>
      <c r="AF178" s="5">
        <f t="shared" si="413"/>
        <v>0</v>
      </c>
      <c r="AG178" s="5">
        <f t="shared" si="414"/>
        <v>0</v>
      </c>
      <c r="AH178" s="5">
        <f t="shared" si="415"/>
        <v>0</v>
      </c>
      <c r="AI178" s="5">
        <f t="shared" si="416"/>
        <v>0</v>
      </c>
      <c r="AJ178" s="5">
        <f t="shared" si="417"/>
        <v>0</v>
      </c>
      <c r="AK178" s="5">
        <f t="shared" si="418"/>
        <v>0</v>
      </c>
      <c r="AL178" s="5">
        <f t="shared" si="419"/>
        <v>0</v>
      </c>
      <c r="AM178" s="5">
        <f t="shared" si="420"/>
        <v>4.4343830513701851E-4</v>
      </c>
      <c r="AN178" s="5">
        <f t="shared" si="421"/>
        <v>0</v>
      </c>
      <c r="AO178" s="5">
        <f t="shared" si="422"/>
        <v>0</v>
      </c>
      <c r="AP178" s="5">
        <f t="shared" si="423"/>
        <v>0</v>
      </c>
      <c r="AQ178" s="5">
        <f t="shared" si="424"/>
        <v>0</v>
      </c>
      <c r="AR178" s="5">
        <f t="shared" si="425"/>
        <v>0</v>
      </c>
      <c r="AS178" s="5">
        <f t="shared" si="426"/>
        <v>0</v>
      </c>
      <c r="AT178" s="5">
        <f t="shared" si="427"/>
        <v>0</v>
      </c>
      <c r="AU178" s="5">
        <f t="shared" si="428"/>
        <v>0</v>
      </c>
      <c r="AV178" s="5">
        <f t="shared" si="429"/>
        <v>0</v>
      </c>
      <c r="AW178" s="5">
        <f t="shared" si="430"/>
        <v>0</v>
      </c>
      <c r="AX178" s="5">
        <f t="shared" si="431"/>
        <v>4.6632654380985986E-5</v>
      </c>
      <c r="AY178" s="5">
        <f t="shared" si="432"/>
        <v>0</v>
      </c>
      <c r="AZ178" s="5">
        <f t="shared" si="433"/>
        <v>0</v>
      </c>
      <c r="BA178" s="5">
        <f t="shared" si="434"/>
        <v>0</v>
      </c>
      <c r="BB178" s="5">
        <f t="shared" si="435"/>
        <v>0</v>
      </c>
      <c r="BC178" s="5">
        <f t="shared" si="436"/>
        <v>0</v>
      </c>
      <c r="BD178" s="5">
        <f t="shared" si="437"/>
        <v>0</v>
      </c>
      <c r="BE178" s="5">
        <f t="shared" si="438"/>
        <v>0</v>
      </c>
      <c r="BF178" s="5">
        <f t="shared" si="439"/>
        <v>0</v>
      </c>
      <c r="BG178" s="5">
        <f t="shared" si="440"/>
        <v>0</v>
      </c>
      <c r="BH178" s="5">
        <f t="shared" si="441"/>
        <v>0</v>
      </c>
      <c r="BI178" s="5">
        <f t="shared" si="442"/>
        <v>0</v>
      </c>
      <c r="BJ178" s="8">
        <f t="shared" si="443"/>
        <v>0.46791959355403717</v>
      </c>
      <c r="BK178" s="8">
        <f t="shared" si="444"/>
        <v>0.53207584672569463</v>
      </c>
      <c r="BL178" s="8">
        <f t="shared" si="445"/>
        <v>0</v>
      </c>
      <c r="BM178" s="8">
        <f t="shared" si="446"/>
        <v>2.6280510435902252E-2</v>
      </c>
      <c r="BN178" s="8">
        <f t="shared" si="447"/>
        <v>0.97371492984382957</v>
      </c>
    </row>
    <row r="179" spans="1:66" x14ac:dyDescent="0.25">
      <c r="A179" t="s">
        <v>178</v>
      </c>
      <c r="B179" t="s">
        <v>465</v>
      </c>
      <c r="C179" t="s">
        <v>272</v>
      </c>
      <c r="D179" s="16"/>
      <c r="E179">
        <f>VLOOKUP(A179,home!$A$2:$E$405,3,FALSE)</f>
        <v>1.8076923076923099</v>
      </c>
      <c r="F179">
        <f>VLOOKUP(B179,home!$B$2:$E$405,3,FALSE)</f>
        <v>0.55000000000000004</v>
      </c>
      <c r="G179">
        <f>VLOOKUP(C179,away!$B$2:$E$405,4,FALSE)</f>
        <v>0</v>
      </c>
      <c r="H179">
        <f>VLOOKUP(A179,away!$A$2:$E$405,3,FALSE)</f>
        <v>1.07692307692308</v>
      </c>
      <c r="I179">
        <f>VLOOKUP(C179,away!$B$2:$E$405,3,FALSE)</f>
        <v>0.55000000000000004</v>
      </c>
      <c r="J179">
        <f>VLOOKUP(B179,home!$B$2:$E$405,4,FALSE)</f>
        <v>0.46</v>
      </c>
      <c r="K179" s="3">
        <f t="shared" si="392"/>
        <v>0</v>
      </c>
      <c r="L179" s="3">
        <f t="shared" si="393"/>
        <v>0.27246153846153931</v>
      </c>
      <c r="M179" s="5">
        <f t="shared" si="394"/>
        <v>0.76150271717801554</v>
      </c>
      <c r="N179" s="5">
        <f t="shared" si="395"/>
        <v>0</v>
      </c>
      <c r="O179" s="5">
        <f t="shared" si="396"/>
        <v>0.20748020186496452</v>
      </c>
      <c r="P179" s="5">
        <f t="shared" si="397"/>
        <v>0</v>
      </c>
      <c r="Q179" s="5">
        <f t="shared" si="398"/>
        <v>0</v>
      </c>
      <c r="R179" s="5">
        <f t="shared" si="399"/>
        <v>2.8265187500219485E-2</v>
      </c>
      <c r="S179" s="5">
        <f t="shared" si="400"/>
        <v>0</v>
      </c>
      <c r="T179" s="5">
        <f t="shared" si="401"/>
        <v>0</v>
      </c>
      <c r="U179" s="5">
        <f t="shared" si="402"/>
        <v>0</v>
      </c>
      <c r="V179" s="5">
        <f t="shared" si="403"/>
        <v>0</v>
      </c>
      <c r="W179" s="5">
        <f t="shared" si="404"/>
        <v>0</v>
      </c>
      <c r="X179" s="5">
        <f t="shared" si="405"/>
        <v>0</v>
      </c>
      <c r="Y179" s="5">
        <f t="shared" si="406"/>
        <v>0</v>
      </c>
      <c r="Z179" s="5">
        <f t="shared" si="407"/>
        <v>2.5670588237378905E-3</v>
      </c>
      <c r="AA179" s="5">
        <f t="shared" si="408"/>
        <v>0</v>
      </c>
      <c r="AB179" s="5">
        <f t="shared" si="409"/>
        <v>0</v>
      </c>
      <c r="AC179" s="5">
        <f t="shared" si="410"/>
        <v>0</v>
      </c>
      <c r="AD179" s="5">
        <f t="shared" si="411"/>
        <v>0</v>
      </c>
      <c r="AE179" s="5">
        <f t="shared" si="412"/>
        <v>0</v>
      </c>
      <c r="AF179" s="5">
        <f t="shared" si="413"/>
        <v>0</v>
      </c>
      <c r="AG179" s="5">
        <f t="shared" si="414"/>
        <v>0</v>
      </c>
      <c r="AH179" s="5">
        <f t="shared" si="415"/>
        <v>1.7485619910922372E-4</v>
      </c>
      <c r="AI179" s="5">
        <f t="shared" si="416"/>
        <v>0</v>
      </c>
      <c r="AJ179" s="5">
        <f t="shared" si="417"/>
        <v>0</v>
      </c>
      <c r="AK179" s="5">
        <f t="shared" si="418"/>
        <v>0</v>
      </c>
      <c r="AL179" s="5">
        <f t="shared" si="419"/>
        <v>0</v>
      </c>
      <c r="AM179" s="5">
        <f t="shared" si="420"/>
        <v>0</v>
      </c>
      <c r="AN179" s="5">
        <f t="shared" si="421"/>
        <v>0</v>
      </c>
      <c r="AO179" s="5">
        <f t="shared" si="422"/>
        <v>0</v>
      </c>
      <c r="AP179" s="5">
        <f t="shared" si="423"/>
        <v>0</v>
      </c>
      <c r="AQ179" s="5">
        <f t="shared" si="424"/>
        <v>0</v>
      </c>
      <c r="AR179" s="5">
        <f t="shared" si="425"/>
        <v>9.5283178037672664E-6</v>
      </c>
      <c r="AS179" s="5">
        <f t="shared" si="426"/>
        <v>0</v>
      </c>
      <c r="AT179" s="5">
        <f t="shared" si="427"/>
        <v>0</v>
      </c>
      <c r="AU179" s="5">
        <f t="shared" si="428"/>
        <v>0</v>
      </c>
      <c r="AV179" s="5">
        <f t="shared" si="429"/>
        <v>0</v>
      </c>
      <c r="AW179" s="5">
        <f t="shared" si="430"/>
        <v>0</v>
      </c>
      <c r="AX179" s="5">
        <f t="shared" si="431"/>
        <v>0</v>
      </c>
      <c r="AY179" s="5">
        <f t="shared" si="432"/>
        <v>0</v>
      </c>
      <c r="AZ179" s="5">
        <f t="shared" si="433"/>
        <v>0</v>
      </c>
      <c r="BA179" s="5">
        <f t="shared" si="434"/>
        <v>0</v>
      </c>
      <c r="BB179" s="5">
        <f t="shared" si="435"/>
        <v>0</v>
      </c>
      <c r="BC179" s="5">
        <f t="shared" si="436"/>
        <v>0</v>
      </c>
      <c r="BD179" s="5">
        <f t="shared" si="437"/>
        <v>4.3268335462748431E-7</v>
      </c>
      <c r="BE179" s="5">
        <f t="shared" si="438"/>
        <v>0</v>
      </c>
      <c r="BF179" s="5">
        <f t="shared" si="439"/>
        <v>0</v>
      </c>
      <c r="BG179" s="5">
        <f t="shared" si="440"/>
        <v>0</v>
      </c>
      <c r="BH179" s="5">
        <f t="shared" si="441"/>
        <v>0</v>
      </c>
      <c r="BI179" s="5">
        <f t="shared" si="442"/>
        <v>0</v>
      </c>
      <c r="BJ179" s="8">
        <f t="shared" si="443"/>
        <v>0</v>
      </c>
      <c r="BK179" s="8">
        <f t="shared" si="444"/>
        <v>0.76150271717801554</v>
      </c>
      <c r="BL179" s="8">
        <f t="shared" si="445"/>
        <v>0.23593020656545161</v>
      </c>
      <c r="BM179" s="8">
        <f t="shared" si="446"/>
        <v>2.7518760240055088E-3</v>
      </c>
      <c r="BN179" s="8">
        <f t="shared" si="447"/>
        <v>0.99724810654319951</v>
      </c>
    </row>
    <row r="180" spans="1:66" x14ac:dyDescent="0.25">
      <c r="A180" t="s">
        <v>28</v>
      </c>
      <c r="B180" t="s">
        <v>464</v>
      </c>
      <c r="C180" t="s">
        <v>189</v>
      </c>
      <c r="D180" s="16"/>
      <c r="E180">
        <f>VLOOKUP(A180,home!$A$2:$E$405,3,FALSE)</f>
        <v>1.4166666666666701</v>
      </c>
      <c r="F180">
        <f>VLOOKUP(B180,home!$B$2:$E$405,3,FALSE)</f>
        <v>0.71</v>
      </c>
      <c r="G180">
        <f>VLOOKUP(C180,away!$B$2:$E$405,4,FALSE)</f>
        <v>0</v>
      </c>
      <c r="H180">
        <f>VLOOKUP(A180,away!$A$2:$E$405,3,FALSE)</f>
        <v>1</v>
      </c>
      <c r="I180">
        <f>VLOOKUP(C180,away!$B$2:$E$405,3,FALSE)</f>
        <v>0</v>
      </c>
      <c r="J180">
        <f>VLOOKUP(B180,home!$B$2:$E$405,4,FALSE)</f>
        <v>0.5</v>
      </c>
      <c r="K180" s="3">
        <f t="shared" si="392"/>
        <v>0</v>
      </c>
      <c r="L180" s="3">
        <f t="shared" si="393"/>
        <v>0</v>
      </c>
      <c r="M180" s="5">
        <f t="shared" si="394"/>
        <v>1</v>
      </c>
      <c r="N180" s="5">
        <f t="shared" si="395"/>
        <v>0</v>
      </c>
      <c r="O180" s="5">
        <f t="shared" si="396"/>
        <v>0</v>
      </c>
      <c r="P180" s="5">
        <f t="shared" si="397"/>
        <v>0</v>
      </c>
      <c r="Q180" s="5">
        <f t="shared" si="398"/>
        <v>0</v>
      </c>
      <c r="R180" s="5">
        <f t="shared" si="399"/>
        <v>0</v>
      </c>
      <c r="S180" s="5">
        <f t="shared" si="400"/>
        <v>0</v>
      </c>
      <c r="T180" s="5">
        <f t="shared" si="401"/>
        <v>0</v>
      </c>
      <c r="U180" s="5">
        <f t="shared" si="402"/>
        <v>0</v>
      </c>
      <c r="V180" s="5">
        <f t="shared" si="403"/>
        <v>0</v>
      </c>
      <c r="W180" s="5">
        <f t="shared" si="404"/>
        <v>0</v>
      </c>
      <c r="X180" s="5">
        <f t="shared" si="405"/>
        <v>0</v>
      </c>
      <c r="Y180" s="5">
        <f t="shared" si="406"/>
        <v>0</v>
      </c>
      <c r="Z180" s="5">
        <f t="shared" si="407"/>
        <v>0</v>
      </c>
      <c r="AA180" s="5">
        <f t="shared" si="408"/>
        <v>0</v>
      </c>
      <c r="AB180" s="5">
        <f t="shared" si="409"/>
        <v>0</v>
      </c>
      <c r="AC180" s="5">
        <f t="shared" si="410"/>
        <v>0</v>
      </c>
      <c r="AD180" s="5">
        <f t="shared" si="411"/>
        <v>0</v>
      </c>
      <c r="AE180" s="5">
        <f t="shared" si="412"/>
        <v>0</v>
      </c>
      <c r="AF180" s="5">
        <f t="shared" si="413"/>
        <v>0</v>
      </c>
      <c r="AG180" s="5">
        <f t="shared" si="414"/>
        <v>0</v>
      </c>
      <c r="AH180" s="5">
        <f t="shared" si="415"/>
        <v>0</v>
      </c>
      <c r="AI180" s="5">
        <f t="shared" si="416"/>
        <v>0</v>
      </c>
      <c r="AJ180" s="5">
        <f t="shared" si="417"/>
        <v>0</v>
      </c>
      <c r="AK180" s="5">
        <f t="shared" si="418"/>
        <v>0</v>
      </c>
      <c r="AL180" s="5">
        <f t="shared" si="419"/>
        <v>0</v>
      </c>
      <c r="AM180" s="5">
        <f t="shared" si="420"/>
        <v>0</v>
      </c>
      <c r="AN180" s="5">
        <f t="shared" si="421"/>
        <v>0</v>
      </c>
      <c r="AO180" s="5">
        <f t="shared" si="422"/>
        <v>0</v>
      </c>
      <c r="AP180" s="5">
        <f t="shared" si="423"/>
        <v>0</v>
      </c>
      <c r="AQ180" s="5">
        <f t="shared" si="424"/>
        <v>0</v>
      </c>
      <c r="AR180" s="5">
        <f t="shared" si="425"/>
        <v>0</v>
      </c>
      <c r="AS180" s="5">
        <f t="shared" si="426"/>
        <v>0</v>
      </c>
      <c r="AT180" s="5">
        <f t="shared" si="427"/>
        <v>0</v>
      </c>
      <c r="AU180" s="5">
        <f t="shared" si="428"/>
        <v>0</v>
      </c>
      <c r="AV180" s="5">
        <f t="shared" si="429"/>
        <v>0</v>
      </c>
      <c r="AW180" s="5">
        <f t="shared" si="430"/>
        <v>0</v>
      </c>
      <c r="AX180" s="5">
        <f t="shared" si="431"/>
        <v>0</v>
      </c>
      <c r="AY180" s="5">
        <f t="shared" si="432"/>
        <v>0</v>
      </c>
      <c r="AZ180" s="5">
        <f t="shared" si="433"/>
        <v>0</v>
      </c>
      <c r="BA180" s="5">
        <f t="shared" si="434"/>
        <v>0</v>
      </c>
      <c r="BB180" s="5">
        <f t="shared" si="435"/>
        <v>0</v>
      </c>
      <c r="BC180" s="5">
        <f t="shared" si="436"/>
        <v>0</v>
      </c>
      <c r="BD180" s="5">
        <f t="shared" si="437"/>
        <v>0</v>
      </c>
      <c r="BE180" s="5">
        <f t="shared" si="438"/>
        <v>0</v>
      </c>
      <c r="BF180" s="5">
        <f t="shared" si="439"/>
        <v>0</v>
      </c>
      <c r="BG180" s="5">
        <f t="shared" si="440"/>
        <v>0</v>
      </c>
      <c r="BH180" s="5">
        <f t="shared" si="441"/>
        <v>0</v>
      </c>
      <c r="BI180" s="5">
        <f t="shared" si="442"/>
        <v>0</v>
      </c>
      <c r="BJ180" s="8">
        <f t="shared" si="443"/>
        <v>0</v>
      </c>
      <c r="BK180" s="8">
        <f t="shared" si="444"/>
        <v>1</v>
      </c>
      <c r="BL180" s="8">
        <f t="shared" si="445"/>
        <v>0</v>
      </c>
      <c r="BM180" s="8">
        <f t="shared" si="446"/>
        <v>0</v>
      </c>
      <c r="BN180" s="8">
        <f t="shared" si="447"/>
        <v>1</v>
      </c>
    </row>
    <row r="181" spans="1:66" x14ac:dyDescent="0.25">
      <c r="A181" t="s">
        <v>304</v>
      </c>
      <c r="B181" t="s">
        <v>332</v>
      </c>
      <c r="C181" t="s">
        <v>375</v>
      </c>
      <c r="D181" s="16"/>
      <c r="E181">
        <f>VLOOKUP(A181,home!$A$2:$E$405,3,FALSE)</f>
        <v>1.32</v>
      </c>
      <c r="F181">
        <f>VLOOKUP(B181,home!$B$2:$E$405,3,FALSE)</f>
        <v>1.1399999999999999</v>
      </c>
      <c r="G181">
        <f>VLOOKUP(C181,away!$B$2:$E$405,4,FALSE)</f>
        <v>1.1399999999999999</v>
      </c>
      <c r="H181">
        <f>VLOOKUP(A181,away!$A$2:$E$405,3,FALSE)</f>
        <v>1.32</v>
      </c>
      <c r="I181">
        <f>VLOOKUP(C181,away!$B$2:$E$405,3,FALSE)</f>
        <v>0.76</v>
      </c>
      <c r="J181">
        <f>VLOOKUP(B181,home!$B$2:$E$405,4,FALSE)</f>
        <v>0</v>
      </c>
      <c r="K181" s="3">
        <f t="shared" si="392"/>
        <v>1.7154719999999997</v>
      </c>
      <c r="L181" s="3">
        <f t="shared" si="393"/>
        <v>0</v>
      </c>
      <c r="M181" s="5">
        <f t="shared" si="394"/>
        <v>0.17987879788030081</v>
      </c>
      <c r="N181" s="5">
        <f t="shared" si="395"/>
        <v>0.30857704115731532</v>
      </c>
      <c r="O181" s="5">
        <f t="shared" si="396"/>
        <v>0</v>
      </c>
      <c r="P181" s="5">
        <f t="shared" si="397"/>
        <v>0</v>
      </c>
      <c r="Q181" s="5">
        <f t="shared" si="398"/>
        <v>0.26467763697411101</v>
      </c>
      <c r="R181" s="5">
        <f t="shared" si="399"/>
        <v>0</v>
      </c>
      <c r="S181" s="5">
        <f t="shared" si="400"/>
        <v>0</v>
      </c>
      <c r="T181" s="5">
        <f t="shared" si="401"/>
        <v>0</v>
      </c>
      <c r="U181" s="5">
        <f t="shared" si="402"/>
        <v>0</v>
      </c>
      <c r="V181" s="5">
        <f t="shared" si="403"/>
        <v>0</v>
      </c>
      <c r="W181" s="5">
        <f t="shared" si="404"/>
        <v>0.15134902508508405</v>
      </c>
      <c r="X181" s="5">
        <f t="shared" si="405"/>
        <v>0</v>
      </c>
      <c r="Y181" s="5">
        <f t="shared" si="406"/>
        <v>0</v>
      </c>
      <c r="Z181" s="5">
        <f t="shared" si="407"/>
        <v>0</v>
      </c>
      <c r="AA181" s="5">
        <f t="shared" si="408"/>
        <v>0</v>
      </c>
      <c r="AB181" s="5">
        <f t="shared" si="409"/>
        <v>0</v>
      </c>
      <c r="AC181" s="5">
        <f t="shared" si="410"/>
        <v>0</v>
      </c>
      <c r="AD181" s="5">
        <f t="shared" si="411"/>
        <v>6.4908753690189808E-2</v>
      </c>
      <c r="AE181" s="5">
        <f t="shared" si="412"/>
        <v>0</v>
      </c>
      <c r="AF181" s="5">
        <f t="shared" si="413"/>
        <v>0</v>
      </c>
      <c r="AG181" s="5">
        <f t="shared" si="414"/>
        <v>0</v>
      </c>
      <c r="AH181" s="5">
        <f t="shared" si="415"/>
        <v>0</v>
      </c>
      <c r="AI181" s="5">
        <f t="shared" si="416"/>
        <v>0</v>
      </c>
      <c r="AJ181" s="5">
        <f t="shared" si="417"/>
        <v>0</v>
      </c>
      <c r="AK181" s="5">
        <f t="shared" si="418"/>
        <v>0</v>
      </c>
      <c r="AL181" s="5">
        <f t="shared" si="419"/>
        <v>0</v>
      </c>
      <c r="AM181" s="5">
        <f t="shared" si="420"/>
        <v>2.2269829902083444E-2</v>
      </c>
      <c r="AN181" s="5">
        <f t="shared" si="421"/>
        <v>0</v>
      </c>
      <c r="AO181" s="5">
        <f t="shared" si="422"/>
        <v>0</v>
      </c>
      <c r="AP181" s="5">
        <f t="shared" si="423"/>
        <v>0</v>
      </c>
      <c r="AQ181" s="5">
        <f t="shared" si="424"/>
        <v>0</v>
      </c>
      <c r="AR181" s="5">
        <f t="shared" si="425"/>
        <v>0</v>
      </c>
      <c r="AS181" s="5">
        <f t="shared" si="426"/>
        <v>0</v>
      </c>
      <c r="AT181" s="5">
        <f t="shared" si="427"/>
        <v>0</v>
      </c>
      <c r="AU181" s="5">
        <f t="shared" si="428"/>
        <v>0</v>
      </c>
      <c r="AV181" s="5">
        <f t="shared" si="429"/>
        <v>0</v>
      </c>
      <c r="AW181" s="5">
        <f t="shared" si="430"/>
        <v>0</v>
      </c>
      <c r="AX181" s="5">
        <f t="shared" si="431"/>
        <v>6.3672116069644772E-3</v>
      </c>
      <c r="AY181" s="5">
        <f t="shared" si="432"/>
        <v>0</v>
      </c>
      <c r="AZ181" s="5">
        <f t="shared" si="433"/>
        <v>0</v>
      </c>
      <c r="BA181" s="5">
        <f t="shared" si="434"/>
        <v>0</v>
      </c>
      <c r="BB181" s="5">
        <f t="shared" si="435"/>
        <v>0</v>
      </c>
      <c r="BC181" s="5">
        <f t="shared" si="436"/>
        <v>0</v>
      </c>
      <c r="BD181" s="5">
        <f t="shared" si="437"/>
        <v>0</v>
      </c>
      <c r="BE181" s="5">
        <f t="shared" si="438"/>
        <v>0</v>
      </c>
      <c r="BF181" s="5">
        <f t="shared" si="439"/>
        <v>0</v>
      </c>
      <c r="BG181" s="5">
        <f t="shared" si="440"/>
        <v>0</v>
      </c>
      <c r="BH181" s="5">
        <f t="shared" si="441"/>
        <v>0</v>
      </c>
      <c r="BI181" s="5">
        <f t="shared" si="442"/>
        <v>0</v>
      </c>
      <c r="BJ181" s="8">
        <f t="shared" si="443"/>
        <v>0.81814949841574813</v>
      </c>
      <c r="BK181" s="8">
        <f t="shared" si="444"/>
        <v>0.17987879788030081</v>
      </c>
      <c r="BL181" s="8">
        <f t="shared" si="445"/>
        <v>0</v>
      </c>
      <c r="BM181" s="8">
        <f t="shared" si="446"/>
        <v>0.2448948202843218</v>
      </c>
      <c r="BN181" s="8">
        <f t="shared" si="447"/>
        <v>0.7531334760117272</v>
      </c>
    </row>
    <row r="182" spans="1:66" x14ac:dyDescent="0.25">
      <c r="A182" t="s">
        <v>301</v>
      </c>
      <c r="B182" t="s">
        <v>382</v>
      </c>
      <c r="C182" t="s">
        <v>341</v>
      </c>
      <c r="D182" s="16"/>
      <c r="E182">
        <f>VLOOKUP(A182,home!$A$2:$E$405,3,FALSE)</f>
        <v>1.2</v>
      </c>
      <c r="F182">
        <f>VLOOKUP(B182,home!$B$2:$E$405,3,FALSE)</f>
        <v>1.67</v>
      </c>
      <c r="G182">
        <f>VLOOKUP(C182,away!$B$2:$E$405,4,FALSE)</f>
        <v>1.25</v>
      </c>
      <c r="H182">
        <f>VLOOKUP(A182,away!$A$2:$E$405,3,FALSE)</f>
        <v>0.9</v>
      </c>
      <c r="I182">
        <f>VLOOKUP(C182,away!$B$2:$E$405,3,FALSE)</f>
        <v>0.42</v>
      </c>
      <c r="J182">
        <f>VLOOKUP(B182,home!$B$2:$E$405,4,FALSE)</f>
        <v>0</v>
      </c>
      <c r="K182" s="3">
        <f t="shared" si="392"/>
        <v>2.5049999999999999</v>
      </c>
      <c r="L182" s="3">
        <f t="shared" si="393"/>
        <v>0</v>
      </c>
      <c r="M182" s="5">
        <f t="shared" si="394"/>
        <v>8.167559798529346E-2</v>
      </c>
      <c r="N182" s="5">
        <f t="shared" si="395"/>
        <v>0.20459737295316013</v>
      </c>
      <c r="O182" s="5">
        <f t="shared" si="396"/>
        <v>0</v>
      </c>
      <c r="P182" s="5">
        <f t="shared" si="397"/>
        <v>0</v>
      </c>
      <c r="Q182" s="5">
        <f t="shared" si="398"/>
        <v>0.25625820962383306</v>
      </c>
      <c r="R182" s="5">
        <f t="shared" si="399"/>
        <v>0</v>
      </c>
      <c r="S182" s="5">
        <f t="shared" si="400"/>
        <v>0</v>
      </c>
      <c r="T182" s="5">
        <f t="shared" si="401"/>
        <v>0</v>
      </c>
      <c r="U182" s="5">
        <f t="shared" si="402"/>
        <v>0</v>
      </c>
      <c r="V182" s="5">
        <f t="shared" si="403"/>
        <v>0</v>
      </c>
      <c r="W182" s="5">
        <f t="shared" si="404"/>
        <v>0.21397560503590063</v>
      </c>
      <c r="X182" s="5">
        <f t="shared" si="405"/>
        <v>0</v>
      </c>
      <c r="Y182" s="5">
        <f t="shared" si="406"/>
        <v>0</v>
      </c>
      <c r="Z182" s="5">
        <f t="shared" si="407"/>
        <v>0</v>
      </c>
      <c r="AA182" s="5">
        <f t="shared" si="408"/>
        <v>0</v>
      </c>
      <c r="AB182" s="5">
        <f t="shared" si="409"/>
        <v>0</v>
      </c>
      <c r="AC182" s="5">
        <f t="shared" si="410"/>
        <v>0</v>
      </c>
      <c r="AD182" s="5">
        <f t="shared" si="411"/>
        <v>0.13400222265373277</v>
      </c>
      <c r="AE182" s="5">
        <f t="shared" si="412"/>
        <v>0</v>
      </c>
      <c r="AF182" s="5">
        <f t="shared" si="413"/>
        <v>0</v>
      </c>
      <c r="AG182" s="5">
        <f t="shared" si="414"/>
        <v>0</v>
      </c>
      <c r="AH182" s="5">
        <f t="shared" si="415"/>
        <v>0</v>
      </c>
      <c r="AI182" s="5">
        <f t="shared" si="416"/>
        <v>0</v>
      </c>
      <c r="AJ182" s="5">
        <f t="shared" si="417"/>
        <v>0</v>
      </c>
      <c r="AK182" s="5">
        <f t="shared" si="418"/>
        <v>0</v>
      </c>
      <c r="AL182" s="5">
        <f t="shared" si="419"/>
        <v>0</v>
      </c>
      <c r="AM182" s="5">
        <f t="shared" si="420"/>
        <v>6.7135113549520106E-2</v>
      </c>
      <c r="AN182" s="5">
        <f t="shared" si="421"/>
        <v>0</v>
      </c>
      <c r="AO182" s="5">
        <f t="shared" si="422"/>
        <v>0</v>
      </c>
      <c r="AP182" s="5">
        <f t="shared" si="423"/>
        <v>0</v>
      </c>
      <c r="AQ182" s="5">
        <f t="shared" si="424"/>
        <v>0</v>
      </c>
      <c r="AR182" s="5">
        <f t="shared" si="425"/>
        <v>0</v>
      </c>
      <c r="AS182" s="5">
        <f t="shared" si="426"/>
        <v>0</v>
      </c>
      <c r="AT182" s="5">
        <f t="shared" si="427"/>
        <v>0</v>
      </c>
      <c r="AU182" s="5">
        <f t="shared" si="428"/>
        <v>0</v>
      </c>
      <c r="AV182" s="5">
        <f t="shared" si="429"/>
        <v>0</v>
      </c>
      <c r="AW182" s="5">
        <f t="shared" si="430"/>
        <v>0</v>
      </c>
      <c r="AX182" s="5">
        <f t="shared" si="431"/>
        <v>2.8028909906924651E-2</v>
      </c>
      <c r="AY182" s="5">
        <f t="shared" si="432"/>
        <v>0</v>
      </c>
      <c r="AZ182" s="5">
        <f t="shared" si="433"/>
        <v>0</v>
      </c>
      <c r="BA182" s="5">
        <f t="shared" si="434"/>
        <v>0</v>
      </c>
      <c r="BB182" s="5">
        <f t="shared" si="435"/>
        <v>0</v>
      </c>
      <c r="BC182" s="5">
        <f t="shared" si="436"/>
        <v>0</v>
      </c>
      <c r="BD182" s="5">
        <f t="shared" si="437"/>
        <v>0</v>
      </c>
      <c r="BE182" s="5">
        <f t="shared" si="438"/>
        <v>0</v>
      </c>
      <c r="BF182" s="5">
        <f t="shared" si="439"/>
        <v>0</v>
      </c>
      <c r="BG182" s="5">
        <f t="shared" si="440"/>
        <v>0</v>
      </c>
      <c r="BH182" s="5">
        <f t="shared" si="441"/>
        <v>0</v>
      </c>
      <c r="BI182" s="5">
        <f t="shared" si="442"/>
        <v>0</v>
      </c>
      <c r="BJ182" s="8">
        <f t="shared" si="443"/>
        <v>0.90399743372307129</v>
      </c>
      <c r="BK182" s="8">
        <f t="shared" si="444"/>
        <v>8.167559798529346E-2</v>
      </c>
      <c r="BL182" s="8">
        <f t="shared" si="445"/>
        <v>0</v>
      </c>
      <c r="BM182" s="8">
        <f t="shared" si="446"/>
        <v>0.44314185114607813</v>
      </c>
      <c r="BN182" s="8">
        <f t="shared" si="447"/>
        <v>0.54253118056228666</v>
      </c>
    </row>
    <row r="183" spans="1:66" x14ac:dyDescent="0.25">
      <c r="A183" t="s">
        <v>303</v>
      </c>
      <c r="B183" t="s">
        <v>346</v>
      </c>
      <c r="C183" t="s">
        <v>333</v>
      </c>
      <c r="D183" s="16"/>
      <c r="E183">
        <f>VLOOKUP(A183,home!$A$2:$E$405,3,FALSE)</f>
        <v>1.13636363636364</v>
      </c>
      <c r="F183">
        <f>VLOOKUP(B183,home!$B$2:$E$405,3,FALSE)</f>
        <v>1.47</v>
      </c>
      <c r="G183">
        <f>VLOOKUP(C183,away!$B$2:$E$405,4,FALSE)</f>
        <v>0.88</v>
      </c>
      <c r="H183">
        <f>VLOOKUP(A183,away!$A$2:$E$405,3,FALSE)</f>
        <v>0.79545454545454497</v>
      </c>
      <c r="I183">
        <f>VLOOKUP(C183,away!$B$2:$E$405,3,FALSE)</f>
        <v>0.44</v>
      </c>
      <c r="J183">
        <f>VLOOKUP(B183,home!$B$2:$E$405,4,FALSE)</f>
        <v>0.84</v>
      </c>
      <c r="K183" s="3">
        <f t="shared" si="392"/>
        <v>1.4700000000000046</v>
      </c>
      <c r="L183" s="3">
        <f t="shared" si="393"/>
        <v>0.29399999999999982</v>
      </c>
      <c r="M183" s="5">
        <f t="shared" si="394"/>
        <v>0.17135805889335662</v>
      </c>
      <c r="N183" s="5">
        <f t="shared" si="395"/>
        <v>0.25189634657323501</v>
      </c>
      <c r="O183" s="5">
        <f t="shared" si="396"/>
        <v>5.0379269314646813E-2</v>
      </c>
      <c r="P183" s="5">
        <f t="shared" si="397"/>
        <v>7.4057525892531034E-2</v>
      </c>
      <c r="Q183" s="5">
        <f t="shared" si="398"/>
        <v>0.18514381473132835</v>
      </c>
      <c r="R183" s="5">
        <f t="shared" si="399"/>
        <v>7.4057525892530767E-3</v>
      </c>
      <c r="S183" s="5">
        <f t="shared" si="400"/>
        <v>8.0015453850585377E-3</v>
      </c>
      <c r="T183" s="5">
        <f t="shared" si="401"/>
        <v>5.4432281531010498E-2</v>
      </c>
      <c r="U183" s="5">
        <f t="shared" si="402"/>
        <v>1.0886456306202056E-2</v>
      </c>
      <c r="V183" s="5">
        <f t="shared" si="403"/>
        <v>3.8423420939051204E-4</v>
      </c>
      <c r="W183" s="5">
        <f t="shared" si="404"/>
        <v>9.0720469218351169E-2</v>
      </c>
      <c r="X183" s="5">
        <f t="shared" si="405"/>
        <v>2.6671817950195228E-2</v>
      </c>
      <c r="Y183" s="5">
        <f t="shared" si="406"/>
        <v>3.9207572386786961E-3</v>
      </c>
      <c r="Z183" s="5">
        <f t="shared" si="407"/>
        <v>7.2576375374680112E-4</v>
      </c>
      <c r="AA183" s="5">
        <f t="shared" si="408"/>
        <v>1.066872718007801E-3</v>
      </c>
      <c r="AB183" s="5">
        <f t="shared" si="409"/>
        <v>7.8415144773573637E-4</v>
      </c>
      <c r="AC183" s="5">
        <f t="shared" si="410"/>
        <v>1.0378646288399492E-5</v>
      </c>
      <c r="AD183" s="5">
        <f t="shared" si="411"/>
        <v>3.3339772437744164E-2</v>
      </c>
      <c r="AE183" s="5">
        <f t="shared" si="412"/>
        <v>9.8018930966967781E-3</v>
      </c>
      <c r="AF183" s="5">
        <f t="shared" si="413"/>
        <v>1.4408782852144252E-3</v>
      </c>
      <c r="AG183" s="5">
        <f t="shared" si="414"/>
        <v>1.4120607195101362E-4</v>
      </c>
      <c r="AH183" s="5">
        <f t="shared" si="415"/>
        <v>5.3343635900389841E-5</v>
      </c>
      <c r="AI183" s="5">
        <f t="shared" si="416"/>
        <v>7.8415144773573311E-5</v>
      </c>
      <c r="AJ183" s="5">
        <f t="shared" si="417"/>
        <v>5.7635131408576572E-5</v>
      </c>
      <c r="AK183" s="5">
        <f t="shared" si="418"/>
        <v>2.8241214390202608E-5</v>
      </c>
      <c r="AL183" s="5">
        <f t="shared" si="419"/>
        <v>1.794177341168202E-7</v>
      </c>
      <c r="AM183" s="5">
        <f t="shared" si="420"/>
        <v>9.801893096696818E-3</v>
      </c>
      <c r="AN183" s="5">
        <f t="shared" si="421"/>
        <v>2.8817565704288626E-3</v>
      </c>
      <c r="AO183" s="5">
        <f t="shared" si="422"/>
        <v>4.2361821585304248E-4</v>
      </c>
      <c r="AP183" s="5">
        <f t="shared" si="423"/>
        <v>4.1514585153598145E-5</v>
      </c>
      <c r="AQ183" s="5">
        <f t="shared" si="424"/>
        <v>3.0513220087894611E-6</v>
      </c>
      <c r="AR183" s="5">
        <f t="shared" si="425"/>
        <v>3.1366057909429207E-6</v>
      </c>
      <c r="AS183" s="5">
        <f t="shared" si="426"/>
        <v>4.6108105126861077E-6</v>
      </c>
      <c r="AT183" s="5">
        <f t="shared" si="427"/>
        <v>3.3889457268243006E-6</v>
      </c>
      <c r="AU183" s="5">
        <f t="shared" si="428"/>
        <v>1.6605834061439126E-6</v>
      </c>
      <c r="AV183" s="5">
        <f t="shared" si="429"/>
        <v>6.1026440175788976E-7</v>
      </c>
      <c r="AW183" s="5">
        <f t="shared" si="430"/>
        <v>2.1539098980724355E-9</v>
      </c>
      <c r="AX183" s="5">
        <f t="shared" si="431"/>
        <v>2.4014638086907306E-3</v>
      </c>
      <c r="AY183" s="5">
        <f t="shared" si="432"/>
        <v>7.0603035975507443E-4</v>
      </c>
      <c r="AZ183" s="5">
        <f t="shared" si="433"/>
        <v>1.0378646288399588E-4</v>
      </c>
      <c r="BA183" s="5">
        <f t="shared" si="434"/>
        <v>1.0171073362631591E-5</v>
      </c>
      <c r="BB183" s="5">
        <f t="shared" si="435"/>
        <v>7.4757389215342128E-7</v>
      </c>
      <c r="BC183" s="5">
        <f t="shared" si="436"/>
        <v>4.3957344858621144E-8</v>
      </c>
      <c r="BD183" s="5">
        <f t="shared" si="437"/>
        <v>1.5369368375620305E-7</v>
      </c>
      <c r="BE183" s="5">
        <f t="shared" si="438"/>
        <v>2.259297151216192E-7</v>
      </c>
      <c r="BF183" s="5">
        <f t="shared" si="439"/>
        <v>1.6605834061439067E-7</v>
      </c>
      <c r="BG183" s="5">
        <f t="shared" si="440"/>
        <v>8.1368586901051679E-8</v>
      </c>
      <c r="BH183" s="5">
        <f t="shared" si="441"/>
        <v>2.9902955686136592E-8</v>
      </c>
      <c r="BI183" s="5">
        <f t="shared" si="442"/>
        <v>8.7914689717241871E-9</v>
      </c>
      <c r="BJ183" s="8">
        <f t="shared" si="443"/>
        <v>0.67388331416047587</v>
      </c>
      <c r="BK183" s="8">
        <f t="shared" si="444"/>
        <v>0.25451795280411427</v>
      </c>
      <c r="BL183" s="8">
        <f t="shared" si="445"/>
        <v>7.0754210456907607E-2</v>
      </c>
      <c r="BM183" s="8">
        <f t="shared" si="446"/>
        <v>0.25893444497504858</v>
      </c>
      <c r="BN183" s="8">
        <f t="shared" si="447"/>
        <v>0.7402407679943509</v>
      </c>
    </row>
    <row r="184" spans="1:66" x14ac:dyDescent="0.25">
      <c r="A184" t="s">
        <v>303</v>
      </c>
      <c r="B184" t="s">
        <v>390</v>
      </c>
      <c r="C184" t="s">
        <v>466</v>
      </c>
      <c r="D184" s="16"/>
      <c r="E184">
        <f>VLOOKUP(A184,home!$A$2:$E$405,3,FALSE)</f>
        <v>1.13636363636364</v>
      </c>
      <c r="F184">
        <f>VLOOKUP(B184,home!$B$2:$E$405,3,FALSE)</f>
        <v>0</v>
      </c>
      <c r="G184">
        <f>VLOOKUP(C184,away!$B$2:$E$405,4,FALSE)</f>
        <v>0.44</v>
      </c>
      <c r="H184">
        <f>VLOOKUP(A184,away!$A$2:$E$405,3,FALSE)</f>
        <v>0.79545454545454497</v>
      </c>
      <c r="I184">
        <f>VLOOKUP(C184,away!$B$2:$E$405,3,FALSE)</f>
        <v>0.88</v>
      </c>
      <c r="J184">
        <f>VLOOKUP(B184,home!$B$2:$E$405,4,FALSE)</f>
        <v>0.63</v>
      </c>
      <c r="K184" s="3">
        <f t="shared" si="392"/>
        <v>0</v>
      </c>
      <c r="L184" s="3">
        <f t="shared" si="393"/>
        <v>0.44099999999999978</v>
      </c>
      <c r="M184" s="5">
        <f t="shared" si="394"/>
        <v>0.64339270657295633</v>
      </c>
      <c r="N184" s="5">
        <f t="shared" si="395"/>
        <v>0</v>
      </c>
      <c r="O184" s="5">
        <f t="shared" si="396"/>
        <v>0.28373618359867359</v>
      </c>
      <c r="P184" s="5">
        <f t="shared" si="397"/>
        <v>0</v>
      </c>
      <c r="Q184" s="5">
        <f t="shared" si="398"/>
        <v>0</v>
      </c>
      <c r="R184" s="5">
        <f t="shared" si="399"/>
        <v>6.2563828483507486E-2</v>
      </c>
      <c r="S184" s="5">
        <f t="shared" si="400"/>
        <v>0</v>
      </c>
      <c r="T184" s="5">
        <f t="shared" si="401"/>
        <v>0</v>
      </c>
      <c r="U184" s="5">
        <f t="shared" si="402"/>
        <v>0</v>
      </c>
      <c r="V184" s="5">
        <f t="shared" si="403"/>
        <v>0</v>
      </c>
      <c r="W184" s="5">
        <f t="shared" si="404"/>
        <v>0</v>
      </c>
      <c r="X184" s="5">
        <f t="shared" si="405"/>
        <v>0</v>
      </c>
      <c r="Y184" s="5">
        <f t="shared" si="406"/>
        <v>0</v>
      </c>
      <c r="Z184" s="5">
        <f t="shared" si="407"/>
        <v>9.1968827870755974E-3</v>
      </c>
      <c r="AA184" s="5">
        <f t="shared" si="408"/>
        <v>0</v>
      </c>
      <c r="AB184" s="5">
        <f t="shared" si="409"/>
        <v>0</v>
      </c>
      <c r="AC184" s="5">
        <f t="shared" si="410"/>
        <v>0</v>
      </c>
      <c r="AD184" s="5">
        <f t="shared" si="411"/>
        <v>0</v>
      </c>
      <c r="AE184" s="5">
        <f t="shared" si="412"/>
        <v>0</v>
      </c>
      <c r="AF184" s="5">
        <f t="shared" si="413"/>
        <v>0</v>
      </c>
      <c r="AG184" s="5">
        <f t="shared" si="414"/>
        <v>0</v>
      </c>
      <c r="AH184" s="5">
        <f t="shared" si="415"/>
        <v>1.0139563272750839E-3</v>
      </c>
      <c r="AI184" s="5">
        <f t="shared" si="416"/>
        <v>0</v>
      </c>
      <c r="AJ184" s="5">
        <f t="shared" si="417"/>
        <v>0</v>
      </c>
      <c r="AK184" s="5">
        <f t="shared" si="418"/>
        <v>0</v>
      </c>
      <c r="AL184" s="5">
        <f t="shared" si="419"/>
        <v>0</v>
      </c>
      <c r="AM184" s="5">
        <f t="shared" si="420"/>
        <v>0</v>
      </c>
      <c r="AN184" s="5">
        <f t="shared" si="421"/>
        <v>0</v>
      </c>
      <c r="AO184" s="5">
        <f t="shared" si="422"/>
        <v>0</v>
      </c>
      <c r="AP184" s="5">
        <f t="shared" si="423"/>
        <v>0</v>
      </c>
      <c r="AQ184" s="5">
        <f t="shared" si="424"/>
        <v>0</v>
      </c>
      <c r="AR184" s="5">
        <f t="shared" si="425"/>
        <v>8.943094806566241E-5</v>
      </c>
      <c r="AS184" s="5">
        <f t="shared" si="426"/>
        <v>0</v>
      </c>
      <c r="AT184" s="5">
        <f t="shared" si="427"/>
        <v>0</v>
      </c>
      <c r="AU184" s="5">
        <f t="shared" si="428"/>
        <v>0</v>
      </c>
      <c r="AV184" s="5">
        <f t="shared" si="429"/>
        <v>0</v>
      </c>
      <c r="AW184" s="5">
        <f t="shared" si="430"/>
        <v>0</v>
      </c>
      <c r="AX184" s="5">
        <f t="shared" si="431"/>
        <v>0</v>
      </c>
      <c r="AY184" s="5">
        <f t="shared" si="432"/>
        <v>0</v>
      </c>
      <c r="AZ184" s="5">
        <f t="shared" si="433"/>
        <v>0</v>
      </c>
      <c r="BA184" s="5">
        <f t="shared" si="434"/>
        <v>0</v>
      </c>
      <c r="BB184" s="5">
        <f t="shared" si="435"/>
        <v>0</v>
      </c>
      <c r="BC184" s="5">
        <f t="shared" si="436"/>
        <v>0</v>
      </c>
      <c r="BD184" s="5">
        <f t="shared" si="437"/>
        <v>6.573174682826181E-6</v>
      </c>
      <c r="BE184" s="5">
        <f t="shared" si="438"/>
        <v>0</v>
      </c>
      <c r="BF184" s="5">
        <f t="shared" si="439"/>
        <v>0</v>
      </c>
      <c r="BG184" s="5">
        <f t="shared" si="440"/>
        <v>0</v>
      </c>
      <c r="BH184" s="5">
        <f t="shared" si="441"/>
        <v>0</v>
      </c>
      <c r="BI184" s="5">
        <f t="shared" si="442"/>
        <v>0</v>
      </c>
      <c r="BJ184" s="8">
        <f t="shared" si="443"/>
        <v>0</v>
      </c>
      <c r="BK184" s="8">
        <f t="shared" si="444"/>
        <v>0.64339270657295633</v>
      </c>
      <c r="BL184" s="8">
        <f t="shared" si="445"/>
        <v>0.34740997253220468</v>
      </c>
      <c r="BM184" s="8">
        <f t="shared" si="446"/>
        <v>1.030684323709917E-2</v>
      </c>
      <c r="BN184" s="8">
        <f t="shared" si="447"/>
        <v>0.98969271865513742</v>
      </c>
    </row>
    <row r="185" spans="1:66" x14ac:dyDescent="0.25">
      <c r="A185" t="s">
        <v>35</v>
      </c>
      <c r="B185" t="s">
        <v>285</v>
      </c>
      <c r="C185" t="s">
        <v>284</v>
      </c>
      <c r="D185" s="16"/>
      <c r="E185">
        <f>VLOOKUP(A185,home!$A$2:$E$405,3,FALSE)</f>
        <v>1.3333333333333299</v>
      </c>
      <c r="F185">
        <f>VLOOKUP(B185,home!$B$2:$E$405,3,FALSE)</f>
        <v>1.5</v>
      </c>
      <c r="G185">
        <f>VLOOKUP(C185,away!$B$2:$E$405,4,FALSE)</f>
        <v>2.25</v>
      </c>
      <c r="H185">
        <f>VLOOKUP(A185,away!$A$2:$E$405,3,FALSE)</f>
        <v>1.13333333333333</v>
      </c>
      <c r="I185">
        <f>VLOOKUP(C185,away!$B$2:$E$405,3,FALSE)</f>
        <v>0.75</v>
      </c>
      <c r="J185">
        <f>VLOOKUP(B185,home!$B$2:$E$405,4,FALSE)</f>
        <v>0</v>
      </c>
      <c r="K185" s="3">
        <f t="shared" si="392"/>
        <v>4.4999999999999885</v>
      </c>
      <c r="L185" s="3">
        <f t="shared" si="393"/>
        <v>0</v>
      </c>
      <c r="M185" s="5">
        <f t="shared" si="394"/>
        <v>1.1108996538242434E-2</v>
      </c>
      <c r="N185" s="5">
        <f t="shared" si="395"/>
        <v>4.9990484422090829E-2</v>
      </c>
      <c r="O185" s="5">
        <f t="shared" si="396"/>
        <v>0</v>
      </c>
      <c r="P185" s="5">
        <f t="shared" si="397"/>
        <v>0</v>
      </c>
      <c r="Q185" s="5">
        <f t="shared" si="398"/>
        <v>0.1124785899497041</v>
      </c>
      <c r="R185" s="5">
        <f t="shared" si="399"/>
        <v>0</v>
      </c>
      <c r="S185" s="5">
        <f t="shared" si="400"/>
        <v>0</v>
      </c>
      <c r="T185" s="5">
        <f t="shared" si="401"/>
        <v>0</v>
      </c>
      <c r="U185" s="5">
        <f t="shared" si="402"/>
        <v>0</v>
      </c>
      <c r="V185" s="5">
        <f t="shared" si="403"/>
        <v>0</v>
      </c>
      <c r="W185" s="5">
        <f t="shared" si="404"/>
        <v>0.16871788492455569</v>
      </c>
      <c r="X185" s="5">
        <f t="shared" si="405"/>
        <v>0</v>
      </c>
      <c r="Y185" s="5">
        <f t="shared" si="406"/>
        <v>0</v>
      </c>
      <c r="Z185" s="5">
        <f t="shared" si="407"/>
        <v>0</v>
      </c>
      <c r="AA185" s="5">
        <f t="shared" si="408"/>
        <v>0</v>
      </c>
      <c r="AB185" s="5">
        <f t="shared" si="409"/>
        <v>0</v>
      </c>
      <c r="AC185" s="5">
        <f t="shared" si="410"/>
        <v>0</v>
      </c>
      <c r="AD185" s="5">
        <f t="shared" si="411"/>
        <v>0.18980762054012471</v>
      </c>
      <c r="AE185" s="5">
        <f t="shared" si="412"/>
        <v>0</v>
      </c>
      <c r="AF185" s="5">
        <f t="shared" si="413"/>
        <v>0</v>
      </c>
      <c r="AG185" s="5">
        <f t="shared" si="414"/>
        <v>0</v>
      </c>
      <c r="AH185" s="5">
        <f t="shared" si="415"/>
        <v>0</v>
      </c>
      <c r="AI185" s="5">
        <f t="shared" si="416"/>
        <v>0</v>
      </c>
      <c r="AJ185" s="5">
        <f t="shared" si="417"/>
        <v>0</v>
      </c>
      <c r="AK185" s="5">
        <f t="shared" si="418"/>
        <v>0</v>
      </c>
      <c r="AL185" s="5">
        <f t="shared" si="419"/>
        <v>0</v>
      </c>
      <c r="AM185" s="5">
        <f t="shared" si="420"/>
        <v>0.17082685848611173</v>
      </c>
      <c r="AN185" s="5">
        <f t="shared" si="421"/>
        <v>0</v>
      </c>
      <c r="AO185" s="5">
        <f t="shared" si="422"/>
        <v>0</v>
      </c>
      <c r="AP185" s="5">
        <f t="shared" si="423"/>
        <v>0</v>
      </c>
      <c r="AQ185" s="5">
        <f t="shared" si="424"/>
        <v>0</v>
      </c>
      <c r="AR185" s="5">
        <f t="shared" si="425"/>
        <v>0</v>
      </c>
      <c r="AS185" s="5">
        <f t="shared" si="426"/>
        <v>0</v>
      </c>
      <c r="AT185" s="5">
        <f t="shared" si="427"/>
        <v>0</v>
      </c>
      <c r="AU185" s="5">
        <f t="shared" si="428"/>
        <v>0</v>
      </c>
      <c r="AV185" s="5">
        <f t="shared" si="429"/>
        <v>0</v>
      </c>
      <c r="AW185" s="5">
        <f t="shared" si="430"/>
        <v>0</v>
      </c>
      <c r="AX185" s="5">
        <f t="shared" si="431"/>
        <v>0.12812014386458348</v>
      </c>
      <c r="AY185" s="5">
        <f t="shared" si="432"/>
        <v>0</v>
      </c>
      <c r="AZ185" s="5">
        <f t="shared" si="433"/>
        <v>0</v>
      </c>
      <c r="BA185" s="5">
        <f t="shared" si="434"/>
        <v>0</v>
      </c>
      <c r="BB185" s="5">
        <f t="shared" si="435"/>
        <v>0</v>
      </c>
      <c r="BC185" s="5">
        <f t="shared" si="436"/>
        <v>0</v>
      </c>
      <c r="BD185" s="5">
        <f t="shared" si="437"/>
        <v>0</v>
      </c>
      <c r="BE185" s="5">
        <f t="shared" si="438"/>
        <v>0</v>
      </c>
      <c r="BF185" s="5">
        <f t="shared" si="439"/>
        <v>0</v>
      </c>
      <c r="BG185" s="5">
        <f t="shared" si="440"/>
        <v>0</v>
      </c>
      <c r="BH185" s="5">
        <f t="shared" si="441"/>
        <v>0</v>
      </c>
      <c r="BI185" s="5">
        <f t="shared" si="442"/>
        <v>0</v>
      </c>
      <c r="BJ185" s="8">
        <f t="shared" si="443"/>
        <v>0.81994158218717061</v>
      </c>
      <c r="BK185" s="8">
        <f t="shared" si="444"/>
        <v>1.1108996538242434E-2</v>
      </c>
      <c r="BL185" s="8">
        <f t="shared" si="445"/>
        <v>0</v>
      </c>
      <c r="BM185" s="8">
        <f t="shared" si="446"/>
        <v>0.6574725078153757</v>
      </c>
      <c r="BN185" s="8">
        <f t="shared" si="447"/>
        <v>0.17357807091003735</v>
      </c>
    </row>
    <row r="186" spans="1:66" x14ac:dyDescent="0.25">
      <c r="A186" t="s">
        <v>10</v>
      </c>
      <c r="B186" t="s">
        <v>453</v>
      </c>
      <c r="C186" t="s">
        <v>38</v>
      </c>
      <c r="D186" s="16"/>
      <c r="E186">
        <f>VLOOKUP(A186,home!$A$2:$E$405,3,FALSE)</f>
        <v>1.5192307692307701</v>
      </c>
      <c r="F186">
        <f>VLOOKUP(B186,home!$B$2:$E$405,3,FALSE)</f>
        <v>1.32</v>
      </c>
      <c r="G186">
        <f>VLOOKUP(C186,away!$B$2:$E$405,4,FALSE)</f>
        <v>0.44</v>
      </c>
      <c r="H186">
        <f>VLOOKUP(A186,away!$A$2:$E$405,3,FALSE)</f>
        <v>1.5384615384615401</v>
      </c>
      <c r="I186">
        <f>VLOOKUP(C186,away!$B$2:$E$405,3,FALSE)</f>
        <v>0.66</v>
      </c>
      <c r="J186">
        <f>VLOOKUP(B186,home!$B$2:$E$405,4,FALSE)</f>
        <v>0.22</v>
      </c>
      <c r="K186" s="3">
        <f t="shared" si="392"/>
        <v>0.88236923076923124</v>
      </c>
      <c r="L186" s="3">
        <f t="shared" si="393"/>
        <v>0.22338461538461563</v>
      </c>
      <c r="M186" s="5">
        <f t="shared" si="394"/>
        <v>0.33096129427957316</v>
      </c>
      <c r="N186" s="5">
        <f t="shared" si="395"/>
        <v>0.29203006264785614</v>
      </c>
      <c r="O186" s="5">
        <f t="shared" si="396"/>
        <v>7.3931661429837023E-2</v>
      </c>
      <c r="P186" s="5">
        <f t="shared" si="397"/>
        <v>6.5235023225336544E-2</v>
      </c>
      <c r="Q186" s="5">
        <f t="shared" si="398"/>
        <v>0.1288391708700396</v>
      </c>
      <c r="R186" s="5">
        <f t="shared" si="399"/>
        <v>8.2575978766248823E-3</v>
      </c>
      <c r="S186" s="5">
        <f t="shared" si="400"/>
        <v>3.2145815302010473E-3</v>
      </c>
      <c r="T186" s="5">
        <f t="shared" si="401"/>
        <v>2.8780688631276568E-2</v>
      </c>
      <c r="U186" s="5">
        <f t="shared" si="402"/>
        <v>7.2862502863991346E-3</v>
      </c>
      <c r="V186" s="5">
        <f t="shared" si="403"/>
        <v>7.0402089780075133E-5</v>
      </c>
      <c r="W186" s="5">
        <f t="shared" si="404"/>
        <v>3.7894573364514135E-2</v>
      </c>
      <c r="X186" s="5">
        <f t="shared" si="405"/>
        <v>8.4650646961960882E-3</v>
      </c>
      <c r="Y186" s="5">
        <f t="shared" si="406"/>
        <v>9.4548261068282558E-4</v>
      </c>
      <c r="Z186" s="5">
        <f t="shared" si="407"/>
        <v>6.1487344189022303E-4</v>
      </c>
      <c r="AA186" s="5">
        <f t="shared" si="408"/>
        <v>5.4254540594110567E-4</v>
      </c>
      <c r="AB186" s="5">
        <f t="shared" si="409"/>
        <v>2.3936268624881685E-4</v>
      </c>
      <c r="AC186" s="5">
        <f t="shared" si="410"/>
        <v>8.6729967395293178E-7</v>
      </c>
      <c r="AD186" s="5">
        <f t="shared" si="411"/>
        <v>8.3592513874936325E-3</v>
      </c>
      <c r="AE186" s="5">
        <f t="shared" si="412"/>
        <v>1.8673281560985793E-3</v>
      </c>
      <c r="AF186" s="5">
        <f t="shared" si="413"/>
        <v>2.0856619097347229E-4</v>
      </c>
      <c r="AG186" s="5">
        <f t="shared" si="414"/>
        <v>1.5530159450947809E-5</v>
      </c>
      <c r="AH186" s="5">
        <f t="shared" si="415"/>
        <v>3.4338316831715542E-5</v>
      </c>
      <c r="AI186" s="5">
        <f t="shared" si="416"/>
        <v>3.029907420871099E-5</v>
      </c>
      <c r="AJ186" s="5">
        <f t="shared" si="417"/>
        <v>1.3367485401280084E-5</v>
      </c>
      <c r="AK186" s="5">
        <f t="shared" si="418"/>
        <v>3.9316859369488122E-6</v>
      </c>
      <c r="AL186" s="5">
        <f t="shared" si="419"/>
        <v>6.8380581477727609E-9</v>
      </c>
      <c r="AM186" s="5">
        <f t="shared" si="420"/>
        <v>1.4751892433178776E-3</v>
      </c>
      <c r="AN186" s="5">
        <f t="shared" si="421"/>
        <v>3.2953458173808623E-4</v>
      </c>
      <c r="AO186" s="5">
        <f t="shared" si="422"/>
        <v>3.6806477898746278E-5</v>
      </c>
      <c r="AP186" s="5">
        <f t="shared" si="423"/>
        <v>2.7406669696912659E-6</v>
      </c>
      <c r="AQ186" s="5">
        <f t="shared" si="424"/>
        <v>1.5305570923045077E-7</v>
      </c>
      <c r="AR186" s="5">
        <f t="shared" si="425"/>
        <v>1.5341303396815698E-6</v>
      </c>
      <c r="AS186" s="5">
        <f t="shared" si="426"/>
        <v>1.3536694077245663E-6</v>
      </c>
      <c r="AT186" s="5">
        <f t="shared" si="427"/>
        <v>5.9721811700488319E-7</v>
      </c>
      <c r="AU186" s="5">
        <f t="shared" si="428"/>
        <v>1.7565563016768251E-7</v>
      </c>
      <c r="AV186" s="5">
        <f t="shared" si="429"/>
        <v>3.8748280817835636E-8</v>
      </c>
      <c r="AW186" s="5">
        <f t="shared" si="430"/>
        <v>3.7439833079203574E-11</v>
      </c>
      <c r="AX186" s="5">
        <f t="shared" si="431"/>
        <v>2.169435996442399E-4</v>
      </c>
      <c r="AY186" s="5">
        <f t="shared" si="432"/>
        <v>4.8461862566682559E-5</v>
      </c>
      <c r="AZ186" s="5">
        <f t="shared" si="433"/>
        <v>5.4128172651402419E-6</v>
      </c>
      <c r="BA186" s="5">
        <f t="shared" si="434"/>
        <v>4.0304670097352021E-7</v>
      </c>
      <c r="BB186" s="5">
        <f t="shared" si="435"/>
        <v>2.2508608069751983E-8</v>
      </c>
      <c r="BC186" s="5">
        <f t="shared" si="436"/>
        <v>1.0056153513009204E-9</v>
      </c>
      <c r="BD186" s="5">
        <f t="shared" si="437"/>
        <v>5.7116852646606251E-8</v>
      </c>
      <c r="BE186" s="5">
        <f t="shared" si="438"/>
        <v>5.0398153333745491E-8</v>
      </c>
      <c r="BF186" s="5">
        <f t="shared" si="439"/>
        <v>2.2234889894643387E-8</v>
      </c>
      <c r="BG186" s="5">
        <f t="shared" si="440"/>
        <v>6.5397942308583465E-9</v>
      </c>
      <c r="BH186" s="5">
        <f t="shared" si="441"/>
        <v>1.4426283012178835E-9</v>
      </c>
      <c r="BI186" s="5">
        <f t="shared" si="442"/>
        <v>2.5458616488630943E-10</v>
      </c>
      <c r="BJ186" s="8">
        <f t="shared" si="443"/>
        <v>0.50952138758061616</v>
      </c>
      <c r="BK186" s="8">
        <f t="shared" si="444"/>
        <v>0.39953063712518966</v>
      </c>
      <c r="BL186" s="8">
        <f t="shared" si="445"/>
        <v>9.0343191656109573E-2</v>
      </c>
      <c r="BM186" s="8">
        <f t="shared" si="446"/>
        <v>0.10070681764941128</v>
      </c>
      <c r="BN186" s="8">
        <f t="shared" si="447"/>
        <v>0.89925481032926724</v>
      </c>
    </row>
    <row r="187" spans="1:66" x14ac:dyDescent="0.25">
      <c r="A187" t="s">
        <v>10</v>
      </c>
      <c r="B187" t="s">
        <v>11</v>
      </c>
      <c r="C187" t="s">
        <v>225</v>
      </c>
      <c r="D187" s="16"/>
      <c r="E187">
        <f>VLOOKUP(A187,home!$A$2:$E$405,3,FALSE)</f>
        <v>1.5192307692307701</v>
      </c>
      <c r="F187">
        <f>VLOOKUP(B187,home!$B$2:$E$405,3,FALSE)</f>
        <v>0.88</v>
      </c>
      <c r="G187">
        <f>VLOOKUP(C187,away!$B$2:$E$405,4,FALSE)</f>
        <v>0.44</v>
      </c>
      <c r="H187">
        <f>VLOOKUP(A187,away!$A$2:$E$405,3,FALSE)</f>
        <v>1.5384615384615401</v>
      </c>
      <c r="I187">
        <f>VLOOKUP(C187,away!$B$2:$E$405,3,FALSE)</f>
        <v>0.44</v>
      </c>
      <c r="J187">
        <f>VLOOKUP(B187,home!$B$2:$E$405,4,FALSE)</f>
        <v>0.87</v>
      </c>
      <c r="K187" s="3">
        <f t="shared" si="392"/>
        <v>0.58824615384615409</v>
      </c>
      <c r="L187" s="3">
        <f t="shared" si="393"/>
        <v>0.58892307692307755</v>
      </c>
      <c r="M187" s="5">
        <f t="shared" si="394"/>
        <v>0.30814980611351495</v>
      </c>
      <c r="N187" s="5">
        <f t="shared" si="395"/>
        <v>0.18126793825471324</v>
      </c>
      <c r="O187" s="5">
        <f t="shared" si="396"/>
        <v>0.18147653196962099</v>
      </c>
      <c r="P187" s="5">
        <f t="shared" si="397"/>
        <v>0.10675287194446816</v>
      </c>
      <c r="Q187" s="5">
        <f t="shared" si="398"/>
        <v>5.3315083746978603E-2</v>
      </c>
      <c r="R187" s="5">
        <f t="shared" si="399"/>
        <v>5.3437858798439215E-2</v>
      </c>
      <c r="S187" s="5">
        <f t="shared" si="400"/>
        <v>9.2456456586199678E-3</v>
      </c>
      <c r="T187" s="5">
        <f t="shared" si="401"/>
        <v>3.1398483166682201E-2</v>
      </c>
      <c r="U187" s="5">
        <f t="shared" si="402"/>
        <v>3.1434614907955731E-2</v>
      </c>
      <c r="V187" s="5">
        <f t="shared" si="403"/>
        <v>3.5588722954336873E-4</v>
      </c>
      <c r="W187" s="5">
        <f t="shared" si="404"/>
        <v>1.0454130985381923E-2</v>
      </c>
      <c r="X187" s="5">
        <f t="shared" si="405"/>
        <v>6.1566789864680059E-3</v>
      </c>
      <c r="Y187" s="5">
        <f t="shared" si="406"/>
        <v>1.8129051661691961E-3</v>
      </c>
      <c r="Z187" s="5">
        <f t="shared" si="407"/>
        <v>1.0490262742585925E-2</v>
      </c>
      <c r="AA187" s="5">
        <f t="shared" si="408"/>
        <v>6.1708567111617776E-3</v>
      </c>
      <c r="AB187" s="5">
        <f t="shared" si="409"/>
        <v>1.8149913631383217E-3</v>
      </c>
      <c r="AC187" s="5">
        <f t="shared" si="410"/>
        <v>7.7056643977165646E-6</v>
      </c>
      <c r="AD187" s="5">
        <f t="shared" si="411"/>
        <v>1.5374005859887052E-3</v>
      </c>
      <c r="AE187" s="5">
        <f t="shared" si="412"/>
        <v>9.0541068356381064E-4</v>
      </c>
      <c r="AF187" s="5">
        <f t="shared" si="413"/>
        <v>2.6660862282171314E-4</v>
      </c>
      <c r="AG187" s="5">
        <f t="shared" si="414"/>
        <v>5.2337323495462511E-5</v>
      </c>
      <c r="AH187" s="5">
        <f t="shared" si="415"/>
        <v>1.544489453023806E-3</v>
      </c>
      <c r="AI187" s="5">
        <f t="shared" si="416"/>
        <v>9.0853998039720405E-4</v>
      </c>
      <c r="AJ187" s="5">
        <f t="shared" si="417"/>
        <v>2.6722257454205777E-4</v>
      </c>
      <c r="AK187" s="5">
        <f t="shared" si="418"/>
        <v>5.2397550565077564E-5</v>
      </c>
      <c r="AL187" s="5">
        <f t="shared" si="419"/>
        <v>1.0677946743779E-7</v>
      </c>
      <c r="AM187" s="5">
        <f t="shared" si="420"/>
        <v>1.8087399632573588E-4</v>
      </c>
      <c r="AN187" s="5">
        <f t="shared" si="421"/>
        <v>1.065208704515258E-4</v>
      </c>
      <c r="AO187" s="5">
        <f t="shared" si="422"/>
        <v>3.1366299391418548E-5</v>
      </c>
      <c r="AP187" s="5">
        <f t="shared" si="423"/>
        <v>6.1574458497615558E-6</v>
      </c>
      <c r="AQ187" s="5">
        <f t="shared" si="424"/>
        <v>9.0656548895720217E-7</v>
      </c>
      <c r="AR187" s="5">
        <f t="shared" si="425"/>
        <v>1.8191709619000426E-4</v>
      </c>
      <c r="AS187" s="5">
        <f t="shared" si="426"/>
        <v>1.0701203215263084E-4</v>
      </c>
      <c r="AT187" s="5">
        <f t="shared" si="427"/>
        <v>3.1474708164523032E-5</v>
      </c>
      <c r="AU187" s="5">
        <f t="shared" si="428"/>
        <v>6.1716253404036065E-6</v>
      </c>
      <c r="AV187" s="5">
        <f t="shared" si="429"/>
        <v>9.0760871736797077E-7</v>
      </c>
      <c r="AW187" s="5">
        <f t="shared" si="430"/>
        <v>1.0275498932603375E-9</v>
      </c>
      <c r="AX187" s="5">
        <f t="shared" si="431"/>
        <v>1.7733072111566248E-5</v>
      </c>
      <c r="AY187" s="5">
        <f t="shared" si="432"/>
        <v>1.0443415391242411E-5</v>
      </c>
      <c r="AZ187" s="5">
        <f t="shared" si="433"/>
        <v>3.0751841628981528E-6</v>
      </c>
      <c r="BA187" s="5">
        <f t="shared" si="434"/>
        <v>6.0368230643969958E-7</v>
      </c>
      <c r="BB187" s="5">
        <f t="shared" si="435"/>
        <v>8.8880610348121993E-8</v>
      </c>
      <c r="BC187" s="5">
        <f t="shared" si="436"/>
        <v>1.0468768505003432E-8</v>
      </c>
      <c r="BD187" s="5">
        <f t="shared" si="437"/>
        <v>1.7855862672188121E-5</v>
      </c>
      <c r="BE187" s="5">
        <f t="shared" si="438"/>
        <v>1.0503642540519773E-5</v>
      </c>
      <c r="BF187" s="5">
        <f t="shared" si="439"/>
        <v>3.0893636629178014E-6</v>
      </c>
      <c r="BG187" s="5">
        <f t="shared" si="440"/>
        <v>6.0576876418115448E-7</v>
      </c>
      <c r="BH187" s="5">
        <f t="shared" si="441"/>
        <v>8.9085286412425502E-8</v>
      </c>
      <c r="BI187" s="5">
        <f t="shared" si="442"/>
        <v>1.0480815419278472E-8</v>
      </c>
      <c r="BJ187" s="8">
        <f t="shared" si="443"/>
        <v>0.28752475740312133</v>
      </c>
      <c r="BK187" s="8">
        <f t="shared" si="444"/>
        <v>0.42452246680540284</v>
      </c>
      <c r="BL187" s="8">
        <f t="shared" si="445"/>
        <v>0.27746714058315081</v>
      </c>
      <c r="BM187" s="8">
        <f t="shared" si="446"/>
        <v>0.1155940943186843</v>
      </c>
      <c r="BN187" s="8">
        <f t="shared" si="447"/>
        <v>0.88440009082773507</v>
      </c>
    </row>
    <row r="188" spans="1:66" x14ac:dyDescent="0.25">
      <c r="A188" t="s">
        <v>10</v>
      </c>
      <c r="B188" t="s">
        <v>447</v>
      </c>
      <c r="C188" t="s">
        <v>37</v>
      </c>
      <c r="D188" s="16"/>
      <c r="E188">
        <f>VLOOKUP(A188,home!$A$2:$E$405,3,FALSE)</f>
        <v>1.5192307692307701</v>
      </c>
      <c r="F188">
        <f>VLOOKUP(B188,home!$B$2:$E$405,3,FALSE)</f>
        <v>1.1000000000000001</v>
      </c>
      <c r="G188">
        <f>VLOOKUP(C188,away!$B$2:$E$405,4,FALSE)</f>
        <v>1.32</v>
      </c>
      <c r="H188">
        <f>VLOOKUP(A188,away!$A$2:$E$405,3,FALSE)</f>
        <v>1.5384615384615401</v>
      </c>
      <c r="I188">
        <f>VLOOKUP(C188,away!$B$2:$E$405,3,FALSE)</f>
        <v>1.54</v>
      </c>
      <c r="J188">
        <f>VLOOKUP(B188,home!$B$2:$E$405,4,FALSE)</f>
        <v>0.87</v>
      </c>
      <c r="K188" s="3">
        <f t="shared" si="392"/>
        <v>2.2059230769230784</v>
      </c>
      <c r="L188" s="3">
        <f t="shared" si="393"/>
        <v>2.0612307692307716</v>
      </c>
      <c r="M188" s="5">
        <f t="shared" si="394"/>
        <v>1.402163414335909E-2</v>
      </c>
      <c r="N188" s="5">
        <f t="shared" si="395"/>
        <v>3.093064633300838E-2</v>
      </c>
      <c r="O188" s="5">
        <f t="shared" si="396"/>
        <v>2.8901823731188506E-2</v>
      </c>
      <c r="P188" s="5">
        <f t="shared" si="397"/>
        <v>6.3755199933791792E-2</v>
      </c>
      <c r="Q188" s="5">
        <f t="shared" si="398"/>
        <v>3.4115313265064694E-2</v>
      </c>
      <c r="R188" s="5">
        <f t="shared" si="399"/>
        <v>2.9786664180804934E-2</v>
      </c>
      <c r="S188" s="5">
        <f t="shared" si="400"/>
        <v>7.2472392965032856E-2</v>
      </c>
      <c r="T188" s="5">
        <f t="shared" si="401"/>
        <v>7.031953340389803E-2</v>
      </c>
      <c r="U188" s="5">
        <f t="shared" si="402"/>
        <v>6.5707089900995663E-2</v>
      </c>
      <c r="V188" s="5">
        <f t="shared" si="403"/>
        <v>3.661399120756665E-2</v>
      </c>
      <c r="W188" s="5">
        <f t="shared" si="404"/>
        <v>2.5085252269288736E-2</v>
      </c>
      <c r="X188" s="5">
        <f t="shared" si="405"/>
        <v>5.1706493831373969E-2</v>
      </c>
      <c r="Y188" s="5">
        <f t="shared" si="406"/>
        <v>5.3289508027134572E-2</v>
      </c>
      <c r="Z188" s="5">
        <f t="shared" si="407"/>
        <v>2.0465729574073069E-2</v>
      </c>
      <c r="AA188" s="5">
        <f t="shared" si="408"/>
        <v>4.514582515351491E-2</v>
      </c>
      <c r="AB188" s="5">
        <f t="shared" si="409"/>
        <v>4.9794108766436466E-2</v>
      </c>
      <c r="AC188" s="5">
        <f t="shared" si="410"/>
        <v>1.0405047594426129E-2</v>
      </c>
      <c r="AD188" s="5">
        <f t="shared" si="411"/>
        <v>1.3834034217815266E-2</v>
      </c>
      <c r="AE188" s="5">
        <f t="shared" si="412"/>
        <v>2.8515136992352173E-2</v>
      </c>
      <c r="AF188" s="5">
        <f t="shared" si="413"/>
        <v>2.9388138878733459E-2</v>
      </c>
      <c r="AG188" s="5">
        <f t="shared" si="414"/>
        <v>2.0191912035757497E-2</v>
      </c>
      <c r="AH188" s="5">
        <f t="shared" si="415"/>
        <v>1.05461478782089E-2</v>
      </c>
      <c r="AI188" s="5">
        <f t="shared" si="416"/>
        <v>2.3263990977184373E-2</v>
      </c>
      <c r="AJ188" s="5">
        <f t="shared" si="417"/>
        <v>2.5659287278950647E-2</v>
      </c>
      <c r="AK188" s="5">
        <f t="shared" si="418"/>
        <v>1.8867471315345333E-2</v>
      </c>
      <c r="AL188" s="5">
        <f t="shared" si="419"/>
        <v>1.892435312234827E-3</v>
      </c>
      <c r="AM188" s="5">
        <f t="shared" si="420"/>
        <v>6.1033630656044365E-3</v>
      </c>
      <c r="AN188" s="5">
        <f t="shared" si="421"/>
        <v>1.2580439746610512E-2</v>
      </c>
      <c r="AO188" s="5">
        <f t="shared" si="422"/>
        <v>1.2965594748083682E-2</v>
      </c>
      <c r="AP188" s="5">
        <f t="shared" si="423"/>
        <v>8.9083609453756568E-3</v>
      </c>
      <c r="AQ188" s="5">
        <f t="shared" si="424"/>
        <v>4.5905469210055089E-3</v>
      </c>
      <c r="AR188" s="5">
        <f t="shared" si="425"/>
        <v>4.3476089006843997E-3</v>
      </c>
      <c r="AS188" s="5">
        <f t="shared" si="426"/>
        <v>9.590490803455894E-3</v>
      </c>
      <c r="AT188" s="5">
        <f t="shared" si="427"/>
        <v>1.0577942491180957E-2</v>
      </c>
      <c r="AU188" s="5">
        <f t="shared" si="428"/>
        <v>7.7780424825537554E-3</v>
      </c>
      <c r="AV188" s="5">
        <f t="shared" si="429"/>
        <v>4.2894408513883516E-3</v>
      </c>
      <c r="AW188" s="5">
        <f t="shared" si="430"/>
        <v>2.3902070515487907E-4</v>
      </c>
      <c r="AX188" s="5">
        <f t="shared" si="431"/>
        <v>2.2439249055428009E-3</v>
      </c>
      <c r="AY188" s="5">
        <f t="shared" si="432"/>
        <v>4.6252470591480735E-3</v>
      </c>
      <c r="AZ188" s="5">
        <f t="shared" si="433"/>
        <v>4.7668507768050747E-3</v>
      </c>
      <c r="BA188" s="5">
        <f t="shared" si="434"/>
        <v>3.2751931644940742E-3</v>
      </c>
      <c r="BB188" s="5">
        <f t="shared" si="435"/>
        <v>1.6877322314573721E-3</v>
      </c>
      <c r="BC188" s="5">
        <f t="shared" si="436"/>
        <v>6.9576112114048906E-4</v>
      </c>
      <c r="BD188" s="5">
        <f t="shared" si="437"/>
        <v>1.4935708731120424E-3</v>
      </c>
      <c r="BE188" s="5">
        <f t="shared" si="438"/>
        <v>3.2947024560180055E-3</v>
      </c>
      <c r="BF188" s="5">
        <f t="shared" si="439"/>
        <v>3.6339300896626311E-3</v>
      </c>
      <c r="BG188" s="5">
        <f t="shared" si="440"/>
        <v>2.6720567482373162E-3</v>
      </c>
      <c r="BH188" s="5">
        <f t="shared" si="441"/>
        <v>1.4735879109461845E-3</v>
      </c>
      <c r="BI188" s="5">
        <f t="shared" si="442"/>
        <v>6.5012431572621131E-4</v>
      </c>
      <c r="BJ188" s="8">
        <f t="shared" si="443"/>
        <v>0.41981898393969447</v>
      </c>
      <c r="BK188" s="8">
        <f t="shared" si="444"/>
        <v>0.2037859482155594</v>
      </c>
      <c r="BL188" s="8">
        <f t="shared" si="445"/>
        <v>0.34747390710559545</v>
      </c>
      <c r="BM188" s="8">
        <f t="shared" si="446"/>
        <v>0.78564706089371183</v>
      </c>
      <c r="BN188" s="8">
        <f t="shared" si="447"/>
        <v>0.2015112815872174</v>
      </c>
    </row>
    <row r="189" spans="1:66" s="10" customFormat="1" x14ac:dyDescent="0.25">
      <c r="A189" t="s">
        <v>10</v>
      </c>
      <c r="B189" t="s">
        <v>39</v>
      </c>
      <c r="C189" t="s">
        <v>226</v>
      </c>
      <c r="D189" s="16"/>
      <c r="E189">
        <f>VLOOKUP(A189,home!$A$2:$E$405,3,FALSE)</f>
        <v>1.5192307692307701</v>
      </c>
      <c r="F189">
        <f>VLOOKUP(B189,home!$B$2:$E$405,3,FALSE)</f>
        <v>1.76</v>
      </c>
      <c r="G189">
        <f>VLOOKUP(C189,away!$B$2:$E$405,4,FALSE)</f>
        <v>1.54</v>
      </c>
      <c r="H189">
        <f>VLOOKUP(A189,away!$A$2:$E$405,3,FALSE)</f>
        <v>1.5384615384615401</v>
      </c>
      <c r="I189">
        <f>VLOOKUP(C189,away!$B$2:$E$405,3,FALSE)</f>
        <v>0.66</v>
      </c>
      <c r="J189">
        <f>VLOOKUP(B189,home!$B$2:$E$405,4,FALSE)</f>
        <v>0.87</v>
      </c>
      <c r="K189" s="3">
        <f t="shared" si="392"/>
        <v>4.1177230769230793</v>
      </c>
      <c r="L189" s="3">
        <f t="shared" si="393"/>
        <v>0.88338461538461632</v>
      </c>
      <c r="M189" s="5">
        <f t="shared" si="394"/>
        <v>6.7304875591697438E-3</v>
      </c>
      <c r="N189" s="5">
        <f t="shared" si="395"/>
        <v>2.7714283941336942E-2</v>
      </c>
      <c r="O189" s="5">
        <f t="shared" si="396"/>
        <v>5.9456091638081087E-3</v>
      </c>
      <c r="P189" s="5">
        <f t="shared" si="397"/>
        <v>2.4482372060177979E-2</v>
      </c>
      <c r="Q189" s="5">
        <f t="shared" si="398"/>
        <v>5.705987327282093E-2</v>
      </c>
      <c r="R189" s="5">
        <f t="shared" si="399"/>
        <v>2.6261298321989383E-3</v>
      </c>
      <c r="S189" s="5">
        <f t="shared" si="400"/>
        <v>2.2263860397318768E-2</v>
      </c>
      <c r="T189" s="5">
        <f t="shared" si="401"/>
        <v>5.0405814205005867E-2</v>
      </c>
      <c r="U189" s="5">
        <f t="shared" si="402"/>
        <v>1.08136754130417E-2</v>
      </c>
      <c r="V189" s="5">
        <f t="shared" si="403"/>
        <v>8.9983924138090036E-3</v>
      </c>
      <c r="W189" s="5">
        <f t="shared" si="404"/>
        <v>7.831891898060038E-2</v>
      </c>
      <c r="X189" s="5">
        <f t="shared" si="405"/>
        <v>6.9185728121016588E-2</v>
      </c>
      <c r="Y189" s="5">
        <f t="shared" si="406"/>
        <v>3.0558803913144434E-2</v>
      </c>
      <c r="Z189" s="5">
        <f t="shared" si="407"/>
        <v>7.7329423058904211E-4</v>
      </c>
      <c r="AA189" s="5">
        <f t="shared" si="408"/>
        <v>3.1842114985479752E-3</v>
      </c>
      <c r="AB189" s="5">
        <f t="shared" si="409"/>
        <v>6.5558505846874107E-3</v>
      </c>
      <c r="AC189" s="5">
        <f t="shared" si="410"/>
        <v>2.0457469563090144E-3</v>
      </c>
      <c r="AD189" s="5">
        <f t="shared" si="411"/>
        <v>8.0623905011521793E-2</v>
      </c>
      <c r="AE189" s="5">
        <f t="shared" si="412"/>
        <v>7.1221917319409023E-2</v>
      </c>
      <c r="AF189" s="5">
        <f t="shared" si="413"/>
        <v>3.1458173019080542E-2</v>
      </c>
      <c r="AG189" s="5">
        <f t="shared" si="414"/>
        <v>9.263222024387726E-3</v>
      </c>
      <c r="AH189" s="5">
        <f t="shared" si="415"/>
        <v>1.7077905661701091E-4</v>
      </c>
      <c r="AI189" s="5">
        <f t="shared" si="416"/>
        <v>7.0322086248701882E-4</v>
      </c>
      <c r="AJ189" s="5">
        <f t="shared" si="417"/>
        <v>1.447834386818275E-3</v>
      </c>
      <c r="AK189" s="5">
        <f t="shared" si="418"/>
        <v>1.9872603553881285E-3</v>
      </c>
      <c r="AL189" s="5">
        <f t="shared" si="419"/>
        <v>2.9765890025068136E-4</v>
      </c>
      <c r="AM189" s="5">
        <f t="shared" si="420"/>
        <v>6.6397382843519509E-2</v>
      </c>
      <c r="AN189" s="5">
        <f t="shared" si="421"/>
        <v>5.8654426505767604E-2</v>
      </c>
      <c r="AO189" s="5">
        <f t="shared" si="422"/>
        <v>2.5907208999701378E-2</v>
      </c>
      <c r="AP189" s="5">
        <f t="shared" si="423"/>
        <v>7.6286766192966921E-3</v>
      </c>
      <c r="AQ189" s="5">
        <f t="shared" si="424"/>
        <v>1.6847638903077556E-3</v>
      </c>
      <c r="AR189" s="5">
        <f t="shared" si="425"/>
        <v>3.0172718249073168E-5</v>
      </c>
      <c r="AS189" s="5">
        <f t="shared" si="426"/>
        <v>1.242428982277067E-4</v>
      </c>
      <c r="AT189" s="5">
        <f t="shared" si="427"/>
        <v>2.5579892458801678E-4</v>
      </c>
      <c r="AU189" s="5">
        <f t="shared" si="428"/>
        <v>3.5110304494272762E-4</v>
      </c>
      <c r="AV189" s="5">
        <f t="shared" si="429"/>
        <v>3.614362776346577E-4</v>
      </c>
      <c r="AW189" s="5">
        <f t="shared" si="430"/>
        <v>3.0076226024138057E-5</v>
      </c>
      <c r="AX189" s="5">
        <f t="shared" si="431"/>
        <v>4.5567672597009473E-2</v>
      </c>
      <c r="AY189" s="5">
        <f t="shared" si="432"/>
        <v>4.0253780931081333E-2</v>
      </c>
      <c r="AZ189" s="5">
        <f t="shared" si="433"/>
        <v>1.7779785392789942E-2</v>
      </c>
      <c r="BA189" s="5">
        <f t="shared" si="434"/>
        <v>5.235462960276922E-3</v>
      </c>
      <c r="BB189" s="5">
        <f t="shared" si="435"/>
        <v>1.1562318583811582E-3</v>
      </c>
      <c r="BC189" s="5">
        <f t="shared" si="436"/>
        <v>2.0427948710229594E-4</v>
      </c>
      <c r="BD189" s="5">
        <f t="shared" si="437"/>
        <v>4.4423525175943135E-6</v>
      </c>
      <c r="BE189" s="5">
        <f t="shared" si="438"/>
        <v>1.8292377477525444E-5</v>
      </c>
      <c r="BF189" s="5">
        <f t="shared" si="439"/>
        <v>3.7661472435497262E-5</v>
      </c>
      <c r="BG189" s="5">
        <f t="shared" si="440"/>
        <v>5.1693171386183167E-5</v>
      </c>
      <c r="BH189" s="5">
        <f t="shared" si="441"/>
        <v>5.3214541184056562E-5</v>
      </c>
      <c r="BI189" s="5">
        <f t="shared" si="442"/>
        <v>4.3824548852292654E-5</v>
      </c>
      <c r="BJ189" s="8">
        <f t="shared" si="443"/>
        <v>0.77628031189355817</v>
      </c>
      <c r="BK189" s="8">
        <f t="shared" si="444"/>
        <v>0.10507229921811653</v>
      </c>
      <c r="BL189" s="8">
        <f t="shared" si="445"/>
        <v>3.47664534810899E-2</v>
      </c>
      <c r="BM189" s="8">
        <f t="shared" si="446"/>
        <v>0.75210989828878372</v>
      </c>
      <c r="BN189" s="8">
        <f t="shared" si="447"/>
        <v>0.12455875582951265</v>
      </c>
    </row>
    <row r="190" spans="1:66" x14ac:dyDescent="0.25">
      <c r="A190" t="s">
        <v>13</v>
      </c>
      <c r="B190" t="s">
        <v>50</v>
      </c>
      <c r="C190" t="s">
        <v>47</v>
      </c>
      <c r="D190" s="16"/>
      <c r="E190">
        <f>VLOOKUP(A190,home!$A$2:$E$405,3,FALSE)</f>
        <v>2.07407407407407</v>
      </c>
      <c r="F190">
        <f>VLOOKUP(B190,home!$B$2:$E$405,3,FALSE)</f>
        <v>0.24</v>
      </c>
      <c r="G190">
        <f>VLOOKUP(C190,away!$B$2:$E$405,4,FALSE)</f>
        <v>0.72</v>
      </c>
      <c r="H190">
        <f>VLOOKUP(A190,away!$A$2:$E$405,3,FALSE)</f>
        <v>1.1111111111111101</v>
      </c>
      <c r="I190">
        <f>VLOOKUP(C190,away!$B$2:$E$405,3,FALSE)</f>
        <v>1.45</v>
      </c>
      <c r="J190">
        <f>VLOOKUP(B190,home!$B$2:$E$405,4,FALSE)</f>
        <v>3.6</v>
      </c>
      <c r="K190" s="3">
        <f t="shared" si="392"/>
        <v>0.35839999999999927</v>
      </c>
      <c r="L190" s="3">
        <f t="shared" si="393"/>
        <v>5.7999999999999945</v>
      </c>
      <c r="M190" s="5">
        <f t="shared" si="394"/>
        <v>2.1156355820942294E-3</v>
      </c>
      <c r="N190" s="5">
        <f t="shared" si="395"/>
        <v>7.5824379262257036E-4</v>
      </c>
      <c r="O190" s="5">
        <f t="shared" si="396"/>
        <v>1.227068637614652E-2</v>
      </c>
      <c r="P190" s="5">
        <f t="shared" si="397"/>
        <v>4.3978139972109045E-3</v>
      </c>
      <c r="Q190" s="5">
        <f t="shared" si="398"/>
        <v>1.3587728763796435E-4</v>
      </c>
      <c r="R190" s="5">
        <f t="shared" si="399"/>
        <v>3.5584990490824892E-2</v>
      </c>
      <c r="S190" s="5">
        <f t="shared" si="400"/>
        <v>2.2854559780705569E-3</v>
      </c>
      <c r="T190" s="5">
        <f t="shared" si="401"/>
        <v>7.8808826830019244E-4</v>
      </c>
      <c r="U190" s="5">
        <f t="shared" si="402"/>
        <v>1.2753660591911615E-2</v>
      </c>
      <c r="V190" s="5">
        <f t="shared" si="403"/>
        <v>5.2786922785942364E-4</v>
      </c>
      <c r="W190" s="5">
        <f t="shared" si="404"/>
        <v>1.6232806629815439E-5</v>
      </c>
      <c r="X190" s="5">
        <f t="shared" si="405"/>
        <v>9.4150278452929468E-5</v>
      </c>
      <c r="Y190" s="5">
        <f t="shared" si="406"/>
        <v>2.7303580751349534E-4</v>
      </c>
      <c r="Z190" s="5">
        <f t="shared" si="407"/>
        <v>6.8797648282261384E-2</v>
      </c>
      <c r="AA190" s="5">
        <f t="shared" si="408"/>
        <v>2.4657077144362428E-2</v>
      </c>
      <c r="AB190" s="5">
        <f t="shared" si="409"/>
        <v>4.4185482242697386E-3</v>
      </c>
      <c r="AC190" s="5">
        <f t="shared" si="410"/>
        <v>6.8580770083496127E-5</v>
      </c>
      <c r="AD190" s="5">
        <f t="shared" si="411"/>
        <v>1.4544594740314609E-6</v>
      </c>
      <c r="AE190" s="5">
        <f t="shared" si="412"/>
        <v>8.4358649493824657E-6</v>
      </c>
      <c r="AF190" s="5">
        <f t="shared" si="413"/>
        <v>2.4464008353209138E-5</v>
      </c>
      <c r="AG190" s="5">
        <f t="shared" si="414"/>
        <v>4.7297082816204277E-5</v>
      </c>
      <c r="AH190" s="5">
        <f t="shared" si="415"/>
        <v>9.9756590009278875E-2</v>
      </c>
      <c r="AI190" s="5">
        <f t="shared" si="416"/>
        <v>3.575276185932548E-2</v>
      </c>
      <c r="AJ190" s="5">
        <f t="shared" si="417"/>
        <v>6.4068949251911136E-3</v>
      </c>
      <c r="AK190" s="5">
        <f t="shared" si="418"/>
        <v>7.6541038039616347E-4</v>
      </c>
      <c r="AL190" s="5">
        <f t="shared" si="419"/>
        <v>5.7024087355185898E-6</v>
      </c>
      <c r="AM190" s="5">
        <f t="shared" si="420"/>
        <v>1.0425565509857498E-7</v>
      </c>
      <c r="AN190" s="5">
        <f t="shared" si="421"/>
        <v>6.046827995717343E-7</v>
      </c>
      <c r="AO190" s="5">
        <f t="shared" si="422"/>
        <v>1.7535801187580288E-6</v>
      </c>
      <c r="AP190" s="5">
        <f t="shared" si="423"/>
        <v>3.3902548962655184E-6</v>
      </c>
      <c r="AQ190" s="5">
        <f t="shared" si="424"/>
        <v>4.9158695995849959E-6</v>
      </c>
      <c r="AR190" s="5">
        <f t="shared" si="425"/>
        <v>0.11571764441076339</v>
      </c>
      <c r="AS190" s="5">
        <f t="shared" si="426"/>
        <v>4.1473203756817519E-2</v>
      </c>
      <c r="AT190" s="5">
        <f t="shared" si="427"/>
        <v>7.4319981132216842E-3</v>
      </c>
      <c r="AU190" s="5">
        <f t="shared" si="428"/>
        <v>8.8787604125954874E-4</v>
      </c>
      <c r="AV190" s="5">
        <f t="shared" si="429"/>
        <v>7.9553693296855434E-5</v>
      </c>
      <c r="AW190" s="5">
        <f t="shared" si="430"/>
        <v>3.292697524082543E-7</v>
      </c>
      <c r="AX190" s="5">
        <f t="shared" si="431"/>
        <v>6.2275377978881925E-9</v>
      </c>
      <c r="AY190" s="5">
        <f t="shared" si="432"/>
        <v>3.6119719227751484E-8</v>
      </c>
      <c r="AZ190" s="5">
        <f t="shared" si="433"/>
        <v>1.0474718576047926E-7</v>
      </c>
      <c r="BA190" s="5">
        <f t="shared" si="434"/>
        <v>2.02511225803593E-7</v>
      </c>
      <c r="BB190" s="5">
        <f t="shared" si="435"/>
        <v>2.9364127741520952E-7</v>
      </c>
      <c r="BC190" s="5">
        <f t="shared" si="436"/>
        <v>3.4062388180164271E-7</v>
      </c>
      <c r="BD190" s="5">
        <f t="shared" si="437"/>
        <v>0.11186038959707117</v>
      </c>
      <c r="BE190" s="5">
        <f t="shared" si="438"/>
        <v>4.0090763631590233E-2</v>
      </c>
      <c r="BF190" s="5">
        <f t="shared" si="439"/>
        <v>7.1842648427809554E-3</v>
      </c>
      <c r="BG190" s="5">
        <f t="shared" si="440"/>
        <v>8.5828017321756302E-4</v>
      </c>
      <c r="BH190" s="5">
        <f t="shared" si="441"/>
        <v>7.6901903520293509E-5</v>
      </c>
      <c r="BI190" s="5">
        <f t="shared" si="442"/>
        <v>5.5123284443346314E-6</v>
      </c>
      <c r="BJ190" s="8">
        <f t="shared" si="443"/>
        <v>2.1590321706468803E-3</v>
      </c>
      <c r="BK190" s="8">
        <f t="shared" si="444"/>
        <v>9.4010940837733585E-3</v>
      </c>
      <c r="BL190" s="8">
        <f t="shared" si="445"/>
        <v>0.55803300849369042</v>
      </c>
      <c r="BM190" s="8">
        <f t="shared" si="446"/>
        <v>0.58312782865386814</v>
      </c>
      <c r="BN190" s="8">
        <f t="shared" si="447"/>
        <v>5.5263247526537079E-2</v>
      </c>
    </row>
    <row r="191" spans="1:66" x14ac:dyDescent="0.25">
      <c r="A191" t="s">
        <v>13</v>
      </c>
      <c r="B191" t="s">
        <v>48</v>
      </c>
      <c r="C191" t="s">
        <v>228</v>
      </c>
      <c r="D191" s="16"/>
      <c r="E191">
        <f>VLOOKUP(A191,home!$A$2:$E$405,3,FALSE)</f>
        <v>2.07407407407407</v>
      </c>
      <c r="F191">
        <f>VLOOKUP(B191,home!$B$2:$E$405,3,FALSE)</f>
        <v>0.24</v>
      </c>
      <c r="G191">
        <f>VLOOKUP(C191,away!$B$2:$E$405,4,FALSE)</f>
        <v>0.48</v>
      </c>
      <c r="H191">
        <f>VLOOKUP(A191,away!$A$2:$E$405,3,FALSE)</f>
        <v>1.1111111111111101</v>
      </c>
      <c r="I191">
        <f>VLOOKUP(C191,away!$B$2:$E$405,3,FALSE)</f>
        <v>0.72</v>
      </c>
      <c r="J191">
        <f>VLOOKUP(B191,home!$B$2:$E$405,4,FALSE)</f>
        <v>0.45</v>
      </c>
      <c r="K191" s="3">
        <f t="shared" si="392"/>
        <v>0.23893333333333283</v>
      </c>
      <c r="L191" s="3">
        <f t="shared" si="393"/>
        <v>0.35999999999999965</v>
      </c>
      <c r="M191" s="5">
        <f t="shared" si="394"/>
        <v>0.54939734749640767</v>
      </c>
      <c r="N191" s="5">
        <f t="shared" si="395"/>
        <v>0.13126933956180806</v>
      </c>
      <c r="O191" s="5">
        <f t="shared" si="396"/>
        <v>0.19778304509870659</v>
      </c>
      <c r="P191" s="5">
        <f t="shared" si="397"/>
        <v>4.7256962242250858E-2</v>
      </c>
      <c r="Q191" s="5">
        <f t="shared" si="398"/>
        <v>1.5682310432983966E-2</v>
      </c>
      <c r="R191" s="5">
        <f t="shared" si="399"/>
        <v>3.5600948117767151E-2</v>
      </c>
      <c r="S191" s="5">
        <f t="shared" si="400"/>
        <v>1.0162137160573592E-3</v>
      </c>
      <c r="T191" s="5">
        <f t="shared" si="401"/>
        <v>5.6456317558742234E-3</v>
      </c>
      <c r="U191" s="5">
        <f t="shared" si="402"/>
        <v>8.506253203605145E-3</v>
      </c>
      <c r="V191" s="5">
        <f t="shared" si="403"/>
        <v>9.7122932222655037E-6</v>
      </c>
      <c r="W191" s="5">
        <f t="shared" si="404"/>
        <v>1.2490089020403203E-3</v>
      </c>
      <c r="X191" s="5">
        <f t="shared" si="405"/>
        <v>4.4964320473451494E-4</v>
      </c>
      <c r="Y191" s="5">
        <f t="shared" si="406"/>
        <v>8.0935776852212601E-5</v>
      </c>
      <c r="Z191" s="5">
        <f t="shared" si="407"/>
        <v>4.2721137741320537E-3</v>
      </c>
      <c r="AA191" s="5">
        <f t="shared" si="408"/>
        <v>1.0207503844326166E-3</v>
      </c>
      <c r="AB191" s="5">
        <f t="shared" si="409"/>
        <v>1.2194564592688298E-4</v>
      </c>
      <c r="AC191" s="5">
        <f t="shared" si="410"/>
        <v>5.2213288362899174E-8</v>
      </c>
      <c r="AD191" s="5">
        <f t="shared" si="411"/>
        <v>7.4607465081874975E-5</v>
      </c>
      <c r="AE191" s="5">
        <f t="shared" si="412"/>
        <v>2.6858687429474966E-5</v>
      </c>
      <c r="AF191" s="5">
        <f t="shared" si="413"/>
        <v>4.8345637373054887E-6</v>
      </c>
      <c r="AG191" s="5">
        <f t="shared" si="414"/>
        <v>5.8014764847665816E-7</v>
      </c>
      <c r="AH191" s="5">
        <f t="shared" si="415"/>
        <v>3.8449023967188447E-4</v>
      </c>
      <c r="AI191" s="5">
        <f t="shared" si="416"/>
        <v>9.1867534598935385E-5</v>
      </c>
      <c r="AJ191" s="5">
        <f t="shared" si="417"/>
        <v>1.0975108133419457E-5</v>
      </c>
      <c r="AK191" s="5">
        <f t="shared" si="418"/>
        <v>8.7410639000389436E-7</v>
      </c>
      <c r="AL191" s="5">
        <f t="shared" si="419"/>
        <v>1.7964712847292492E-10</v>
      </c>
      <c r="AM191" s="5">
        <f t="shared" si="420"/>
        <v>3.5652420647125261E-6</v>
      </c>
      <c r="AN191" s="5">
        <f t="shared" si="421"/>
        <v>1.2834871432965085E-6</v>
      </c>
      <c r="AO191" s="5">
        <f t="shared" si="422"/>
        <v>2.3102768579337126E-7</v>
      </c>
      <c r="AP191" s="5">
        <f t="shared" si="423"/>
        <v>2.7723322295204524E-8</v>
      </c>
      <c r="AQ191" s="5">
        <f t="shared" si="424"/>
        <v>2.4950990065684046E-9</v>
      </c>
      <c r="AR191" s="5">
        <f t="shared" si="425"/>
        <v>2.7683297256375648E-5</v>
      </c>
      <c r="AS191" s="5">
        <f t="shared" si="426"/>
        <v>6.6144624911233402E-6</v>
      </c>
      <c r="AT191" s="5">
        <f t="shared" si="427"/>
        <v>7.9020778560620003E-7</v>
      </c>
      <c r="AU191" s="5">
        <f t="shared" si="428"/>
        <v>6.2935660080280326E-8</v>
      </c>
      <c r="AV191" s="5">
        <f t="shared" si="429"/>
        <v>3.7593567621287363E-9</v>
      </c>
      <c r="AW191" s="5">
        <f t="shared" si="430"/>
        <v>4.2923687229797354E-13</v>
      </c>
      <c r="AX191" s="5">
        <f t="shared" si="431"/>
        <v>1.4197586177699616E-7</v>
      </c>
      <c r="AY191" s="5">
        <f t="shared" si="432"/>
        <v>5.1111310239718569E-8</v>
      </c>
      <c r="AZ191" s="5">
        <f t="shared" si="433"/>
        <v>9.2000358431493335E-9</v>
      </c>
      <c r="BA191" s="5">
        <f t="shared" si="434"/>
        <v>1.1040043011779189E-9</v>
      </c>
      <c r="BB191" s="5">
        <f t="shared" si="435"/>
        <v>9.9360387106012595E-11</v>
      </c>
      <c r="BC191" s="5">
        <f t="shared" si="436"/>
        <v>7.1539478716328985E-12</v>
      </c>
      <c r="BD191" s="5">
        <f t="shared" si="437"/>
        <v>1.6609978353825374E-6</v>
      </c>
      <c r="BE191" s="5">
        <f t="shared" si="438"/>
        <v>3.9686774946740005E-7</v>
      </c>
      <c r="BF191" s="5">
        <f t="shared" si="439"/>
        <v>4.7412467136371955E-8</v>
      </c>
      <c r="BG191" s="5">
        <f t="shared" si="440"/>
        <v>3.7761396048168158E-9</v>
      </c>
      <c r="BH191" s="5">
        <f t="shared" si="441"/>
        <v>2.2556140572772398E-10</v>
      </c>
      <c r="BI191" s="5">
        <f t="shared" si="442"/>
        <v>1.0778827708375486E-11</v>
      </c>
      <c r="BJ191" s="8">
        <f t="shared" si="443"/>
        <v>0.15448906397123205</v>
      </c>
      <c r="BK191" s="8">
        <f t="shared" si="444"/>
        <v>0.59768033925218367</v>
      </c>
      <c r="BL191" s="8">
        <f t="shared" si="445"/>
        <v>0.24355841339231438</v>
      </c>
      <c r="BM191" s="8">
        <f t="shared" si="446"/>
        <v>2.300992632905707E-2</v>
      </c>
      <c r="BN191" s="8">
        <f t="shared" si="447"/>
        <v>0.9769899529499243</v>
      </c>
    </row>
    <row r="192" spans="1:66" x14ac:dyDescent="0.25">
      <c r="A192" t="s">
        <v>13</v>
      </c>
      <c r="B192" t="s">
        <v>53</v>
      </c>
      <c r="C192" t="s">
        <v>17</v>
      </c>
      <c r="D192" s="16"/>
      <c r="E192">
        <f>VLOOKUP(A192,home!$A$2:$E$405,3,FALSE)</f>
        <v>2.07407407407407</v>
      </c>
      <c r="F192">
        <f>VLOOKUP(B192,home!$B$2:$E$405,3,FALSE)</f>
        <v>1.69</v>
      </c>
      <c r="G192">
        <f>VLOOKUP(C192,away!$B$2:$E$405,4,FALSE)</f>
        <v>1.93</v>
      </c>
      <c r="H192">
        <f>VLOOKUP(A192,away!$A$2:$E$405,3,FALSE)</f>
        <v>1.1111111111111101</v>
      </c>
      <c r="I192">
        <f>VLOOKUP(C192,away!$B$2:$E$405,3,FALSE)</f>
        <v>0.24</v>
      </c>
      <c r="J192">
        <f>VLOOKUP(B192,home!$B$2:$E$405,4,FALSE)</f>
        <v>1.8</v>
      </c>
      <c r="K192" s="3">
        <f t="shared" si="392"/>
        <v>6.7650074074073938</v>
      </c>
      <c r="L192" s="3">
        <f t="shared" si="393"/>
        <v>0.47999999999999948</v>
      </c>
      <c r="M192" s="5">
        <f t="shared" si="394"/>
        <v>7.1372886588037571E-4</v>
      </c>
      <c r="N192" s="5">
        <f t="shared" si="395"/>
        <v>4.8283810645612197E-3</v>
      </c>
      <c r="O192" s="5">
        <f t="shared" si="396"/>
        <v>3.4258985562257997E-4</v>
      </c>
      <c r="P192" s="5">
        <f t="shared" si="397"/>
        <v>2.317622910989383E-3</v>
      </c>
      <c r="Q192" s="5">
        <f t="shared" si="398"/>
        <v>1.6332016833771126E-2</v>
      </c>
      <c r="R192" s="5">
        <f t="shared" si="399"/>
        <v>8.2221565349419092E-5</v>
      </c>
      <c r="S192" s="5">
        <f t="shared" si="400"/>
        <v>1.8814483392504294E-3</v>
      </c>
      <c r="T192" s="5">
        <f t="shared" si="401"/>
        <v>7.8393680802101313E-3</v>
      </c>
      <c r="U192" s="5">
        <f t="shared" si="402"/>
        <v>5.5622949863745131E-4</v>
      </c>
      <c r="V192" s="5">
        <f t="shared" si="403"/>
        <v>6.788273040897857E-4</v>
      </c>
      <c r="W192" s="5">
        <f t="shared" si="404"/>
        <v>3.6828738286121314E-2</v>
      </c>
      <c r="X192" s="5">
        <f t="shared" si="405"/>
        <v>1.7677794377338209E-2</v>
      </c>
      <c r="Y192" s="5">
        <f t="shared" si="406"/>
        <v>4.2426706505611653E-3</v>
      </c>
      <c r="Z192" s="5">
        <f t="shared" si="407"/>
        <v>1.315545045590704E-5</v>
      </c>
      <c r="AA192" s="5">
        <f t="shared" si="408"/>
        <v>8.8996719781992106E-5</v>
      </c>
      <c r="AB192" s="5">
        <f t="shared" si="409"/>
        <v>3.0103173428006839E-4</v>
      </c>
      <c r="AC192" s="5">
        <f t="shared" si="410"/>
        <v>1.3776815221553358E-4</v>
      </c>
      <c r="AD192" s="5">
        <f t="shared" si="411"/>
        <v>6.228667182776973E-2</v>
      </c>
      <c r="AE192" s="5">
        <f t="shared" si="412"/>
        <v>2.9897602477329439E-2</v>
      </c>
      <c r="AF192" s="5">
        <f t="shared" si="413"/>
        <v>7.1754245945590571E-3</v>
      </c>
      <c r="AG192" s="5">
        <f t="shared" si="414"/>
        <v>1.1480679351294478E-3</v>
      </c>
      <c r="AH192" s="5">
        <f t="shared" si="415"/>
        <v>1.5786540547088429E-6</v>
      </c>
      <c r="AI192" s="5">
        <f t="shared" si="416"/>
        <v>1.067960637383904E-5</v>
      </c>
      <c r="AJ192" s="5">
        <f t="shared" si="417"/>
        <v>3.6123808113608162E-5</v>
      </c>
      <c r="AK192" s="5">
        <f t="shared" si="418"/>
        <v>8.1459276490774199E-5</v>
      </c>
      <c r="AL192" s="5">
        <f t="shared" si="419"/>
        <v>1.7894449348663932E-5</v>
      </c>
      <c r="AM192" s="5">
        <f t="shared" si="420"/>
        <v>8.4273959259523121E-2</v>
      </c>
      <c r="AN192" s="5">
        <f t="shared" si="421"/>
        <v>4.0451500444571055E-2</v>
      </c>
      <c r="AO192" s="5">
        <f t="shared" si="422"/>
        <v>9.7083601066970428E-3</v>
      </c>
      <c r="AP192" s="5">
        <f t="shared" si="423"/>
        <v>1.5533376170715251E-3</v>
      </c>
      <c r="AQ192" s="5">
        <f t="shared" si="424"/>
        <v>1.8640051404858278E-4</v>
      </c>
      <c r="AR192" s="5">
        <f t="shared" si="425"/>
        <v>1.515507892520488E-7</v>
      </c>
      <c r="AS192" s="5">
        <f t="shared" si="426"/>
        <v>1.0252422118885469E-6</v>
      </c>
      <c r="AT192" s="5">
        <f t="shared" si="427"/>
        <v>3.4678855789063806E-6</v>
      </c>
      <c r="AU192" s="5">
        <f t="shared" si="428"/>
        <v>7.8200905431143164E-6</v>
      </c>
      <c r="AV192" s="5">
        <f t="shared" si="429"/>
        <v>1.3225742612691212E-5</v>
      </c>
      <c r="AW192" s="5">
        <f t="shared" si="430"/>
        <v>1.6140810986025032E-6</v>
      </c>
      <c r="AX192" s="5">
        <f t="shared" si="431"/>
        <v>9.5018993107037153E-2</v>
      </c>
      <c r="AY192" s="5">
        <f t="shared" si="432"/>
        <v>4.560911669137778E-2</v>
      </c>
      <c r="AZ192" s="5">
        <f t="shared" si="433"/>
        <v>1.0946188005930654E-2</v>
      </c>
      <c r="BA192" s="5">
        <f t="shared" si="434"/>
        <v>1.7513900809489028E-3</v>
      </c>
      <c r="BB192" s="5">
        <f t="shared" si="435"/>
        <v>2.1016680971386811E-4</v>
      </c>
      <c r="BC192" s="5">
        <f t="shared" si="436"/>
        <v>2.0176013732531322E-5</v>
      </c>
      <c r="BD192" s="5">
        <f t="shared" si="437"/>
        <v>1.2124063140163886E-8</v>
      </c>
      <c r="BE192" s="5">
        <f t="shared" si="438"/>
        <v>8.2019376951083641E-8</v>
      </c>
      <c r="BF192" s="5">
        <f t="shared" si="439"/>
        <v>2.7743084631251007E-7</v>
      </c>
      <c r="BG192" s="5">
        <f t="shared" si="440"/>
        <v>6.2560724344914431E-7</v>
      </c>
      <c r="BH192" s="5">
        <f t="shared" si="441"/>
        <v>1.0580594090152954E-6</v>
      </c>
      <c r="BI192" s="5">
        <f t="shared" si="442"/>
        <v>1.4315559478931125E-6</v>
      </c>
      <c r="BJ192" s="8">
        <f t="shared" si="443"/>
        <v>0.47798632477800312</v>
      </c>
      <c r="BK192" s="8">
        <f t="shared" si="444"/>
        <v>5.1356406713151947E-2</v>
      </c>
      <c r="BL192" s="8">
        <f t="shared" si="445"/>
        <v>1.5300880273270547E-3</v>
      </c>
      <c r="BM192" s="8">
        <f t="shared" si="446"/>
        <v>0.46066191126248479</v>
      </c>
      <c r="BN192" s="8">
        <f t="shared" si="447"/>
        <v>2.4616561096174105E-2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2.07407407407407</v>
      </c>
      <c r="F193">
        <f>VLOOKUP(B193,home!$B$2:$E$405,3,FALSE)</f>
        <v>0.72</v>
      </c>
      <c r="G193">
        <f>VLOOKUP(C193,away!$B$2:$E$405,4,FALSE)</f>
        <v>0.48</v>
      </c>
      <c r="H193">
        <f>VLOOKUP(A193,away!$A$2:$E$405,3,FALSE)</f>
        <v>1.1111111111111101</v>
      </c>
      <c r="I193">
        <f>VLOOKUP(C193,away!$B$2:$E$405,3,FALSE)</f>
        <v>1.21</v>
      </c>
      <c r="J193">
        <f>VLOOKUP(B193,home!$B$2:$E$405,4,FALSE)</f>
        <v>0.9</v>
      </c>
      <c r="K193" s="3">
        <f t="shared" si="392"/>
        <v>0.71679999999999855</v>
      </c>
      <c r="L193" s="3">
        <f t="shared" si="393"/>
        <v>1.2099999999999989</v>
      </c>
      <c r="M193" s="5">
        <f t="shared" si="394"/>
        <v>0.1456134166708852</v>
      </c>
      <c r="N193" s="5">
        <f t="shared" si="395"/>
        <v>0.1043756970696903</v>
      </c>
      <c r="O193" s="5">
        <f t="shared" si="396"/>
        <v>0.17619223417177091</v>
      </c>
      <c r="P193" s="5">
        <f t="shared" si="397"/>
        <v>0.12629459345432512</v>
      </c>
      <c r="Q193" s="5">
        <f t="shared" si="398"/>
        <v>3.7408249829776925E-2</v>
      </c>
      <c r="R193" s="5">
        <f t="shared" si="399"/>
        <v>0.10659630167392134</v>
      </c>
      <c r="S193" s="5">
        <f t="shared" si="400"/>
        <v>2.7384709287888154E-2</v>
      </c>
      <c r="T193" s="5">
        <f t="shared" si="401"/>
        <v>4.5263982294030031E-2</v>
      </c>
      <c r="U193" s="5">
        <f t="shared" si="402"/>
        <v>7.640822903986666E-2</v>
      </c>
      <c r="V193" s="5">
        <f t="shared" si="403"/>
        <v>2.6390583485828207E-3</v>
      </c>
      <c r="W193" s="5">
        <f t="shared" si="404"/>
        <v>8.9380778259946832E-3</v>
      </c>
      <c r="X193" s="5">
        <f t="shared" si="405"/>
        <v>1.0815074169453556E-2</v>
      </c>
      <c r="Y193" s="5">
        <f t="shared" si="406"/>
        <v>6.5431198725193979E-3</v>
      </c>
      <c r="Z193" s="5">
        <f t="shared" si="407"/>
        <v>4.2993841675148227E-2</v>
      </c>
      <c r="AA193" s="5">
        <f t="shared" si="408"/>
        <v>3.0817985712746188E-2</v>
      </c>
      <c r="AB193" s="5">
        <f t="shared" si="409"/>
        <v>1.1045166079448211E-2</v>
      </c>
      <c r="AC193" s="5">
        <f t="shared" si="410"/>
        <v>1.4305807495997703E-4</v>
      </c>
      <c r="AD193" s="5">
        <f t="shared" si="411"/>
        <v>1.6017035464182437E-3</v>
      </c>
      <c r="AE193" s="5">
        <f t="shared" si="412"/>
        <v>1.9380612911660728E-3</v>
      </c>
      <c r="AF193" s="5">
        <f t="shared" si="413"/>
        <v>1.1725270811554734E-3</v>
      </c>
      <c r="AG193" s="5">
        <f t="shared" si="414"/>
        <v>4.7291925606604042E-4</v>
      </c>
      <c r="AH193" s="5">
        <f t="shared" si="415"/>
        <v>1.3005637106732321E-2</v>
      </c>
      <c r="AI193" s="5">
        <f t="shared" si="416"/>
        <v>9.3224406781057083E-3</v>
      </c>
      <c r="AJ193" s="5">
        <f t="shared" si="417"/>
        <v>3.341162739033079E-3</v>
      </c>
      <c r="AK193" s="5">
        <f t="shared" si="418"/>
        <v>7.9831515044630219E-4</v>
      </c>
      <c r="AL193" s="5">
        <f t="shared" si="419"/>
        <v>4.963130961555463E-6</v>
      </c>
      <c r="AM193" s="5">
        <f t="shared" si="420"/>
        <v>2.2962022041451903E-4</v>
      </c>
      <c r="AN193" s="5">
        <f t="shared" si="421"/>
        <v>2.778404667015677E-4</v>
      </c>
      <c r="AO193" s="5">
        <f t="shared" si="422"/>
        <v>1.6809348235444839E-4</v>
      </c>
      <c r="AP193" s="5">
        <f t="shared" si="423"/>
        <v>6.7797704549627435E-5</v>
      </c>
      <c r="AQ193" s="5">
        <f t="shared" si="424"/>
        <v>2.0508805626262273E-5</v>
      </c>
      <c r="AR193" s="5">
        <f t="shared" si="425"/>
        <v>3.1473641798292172E-3</v>
      </c>
      <c r="AS193" s="5">
        <f t="shared" si="426"/>
        <v>2.2560306441015785E-3</v>
      </c>
      <c r="AT193" s="5">
        <f t="shared" si="427"/>
        <v>8.0856138284600399E-4</v>
      </c>
      <c r="AU193" s="5">
        <f t="shared" si="428"/>
        <v>1.9319226640800489E-4</v>
      </c>
      <c r="AV193" s="5">
        <f t="shared" si="429"/>
        <v>3.4620054140314394E-5</v>
      </c>
      <c r="AW193" s="5">
        <f t="shared" si="430"/>
        <v>1.1957395696177683E-7</v>
      </c>
      <c r="AX193" s="5">
        <f t="shared" si="431"/>
        <v>2.7431962332187816E-5</v>
      </c>
      <c r="AY193" s="5">
        <f t="shared" si="432"/>
        <v>3.319267442194722E-5</v>
      </c>
      <c r="AZ193" s="5">
        <f t="shared" si="433"/>
        <v>2.0081568025278059E-5</v>
      </c>
      <c r="BA193" s="5">
        <f t="shared" si="434"/>
        <v>8.0995657701954737E-6</v>
      </c>
      <c r="BB193" s="5">
        <f t="shared" si="435"/>
        <v>2.4501186454841279E-6</v>
      </c>
      <c r="BC193" s="5">
        <f t="shared" si="436"/>
        <v>5.9292871220715815E-7</v>
      </c>
      <c r="BD193" s="5">
        <f t="shared" si="437"/>
        <v>6.3471844293222523E-4</v>
      </c>
      <c r="BE193" s="5">
        <f t="shared" si="438"/>
        <v>4.5496617989381811E-4</v>
      </c>
      <c r="BF193" s="5">
        <f t="shared" si="439"/>
        <v>1.6305987887394407E-4</v>
      </c>
      <c r="BG193" s="5">
        <f t="shared" si="440"/>
        <v>3.8960440392280965E-5</v>
      </c>
      <c r="BH193" s="5">
        <f t="shared" si="441"/>
        <v>6.9817109182967339E-6</v>
      </c>
      <c r="BI193" s="5">
        <f t="shared" si="442"/>
        <v>1.000898077247018E-6</v>
      </c>
      <c r="BJ193" s="8">
        <f t="shared" si="443"/>
        <v>0.21938512173382443</v>
      </c>
      <c r="BK193" s="8">
        <f t="shared" si="444"/>
        <v>0.30211299164202471</v>
      </c>
      <c r="BL193" s="8">
        <f t="shared" si="445"/>
        <v>0.43526692843048359</v>
      </c>
      <c r="BM193" s="8">
        <f t="shared" si="446"/>
        <v>0.3032453175106461</v>
      </c>
      <c r="BN193" s="8">
        <f t="shared" si="447"/>
        <v>0.69648049287036984</v>
      </c>
    </row>
    <row r="194" spans="1:66" x14ac:dyDescent="0.25">
      <c r="A194" t="s">
        <v>13</v>
      </c>
      <c r="B194" t="s">
        <v>51</v>
      </c>
      <c r="C194" t="s">
        <v>55</v>
      </c>
      <c r="D194" s="16"/>
      <c r="E194">
        <f>VLOOKUP(A194,home!$A$2:$E$405,3,FALSE)</f>
        <v>2.07407407407407</v>
      </c>
      <c r="F194">
        <f>VLOOKUP(B194,home!$B$2:$E$405,3,FALSE)</f>
        <v>0.48</v>
      </c>
      <c r="G194">
        <f>VLOOKUP(C194,away!$B$2:$E$405,4,FALSE)</f>
        <v>0.72</v>
      </c>
      <c r="H194">
        <f>VLOOKUP(A194,away!$A$2:$E$405,3,FALSE)</f>
        <v>1.1111111111111101</v>
      </c>
      <c r="I194">
        <f>VLOOKUP(C194,away!$B$2:$E$405,3,FALSE)</f>
        <v>0.24</v>
      </c>
      <c r="J194">
        <f>VLOOKUP(B194,home!$B$2:$E$405,4,FALSE)</f>
        <v>0</v>
      </c>
      <c r="K194" s="3">
        <f t="shared" si="392"/>
        <v>0.71679999999999855</v>
      </c>
      <c r="L194" s="3">
        <f t="shared" si="393"/>
        <v>0</v>
      </c>
      <c r="M194" s="5">
        <f t="shared" si="394"/>
        <v>0.48831235801103912</v>
      </c>
      <c r="N194" s="5">
        <f t="shared" si="395"/>
        <v>0.35002229822231212</v>
      </c>
      <c r="O194" s="5">
        <f t="shared" si="396"/>
        <v>0</v>
      </c>
      <c r="P194" s="5">
        <f t="shared" si="397"/>
        <v>0</v>
      </c>
      <c r="Q194" s="5">
        <f t="shared" si="398"/>
        <v>0.1254479916828764</v>
      </c>
      <c r="R194" s="5">
        <f t="shared" si="399"/>
        <v>0</v>
      </c>
      <c r="S194" s="5">
        <f t="shared" si="400"/>
        <v>0</v>
      </c>
      <c r="T194" s="5">
        <f t="shared" si="401"/>
        <v>0</v>
      </c>
      <c r="U194" s="5">
        <f t="shared" si="402"/>
        <v>0</v>
      </c>
      <c r="V194" s="5">
        <f t="shared" si="403"/>
        <v>0</v>
      </c>
      <c r="W194" s="5">
        <f t="shared" si="404"/>
        <v>2.9973706812761881E-2</v>
      </c>
      <c r="X194" s="5">
        <f t="shared" si="405"/>
        <v>0</v>
      </c>
      <c r="Y194" s="5">
        <f t="shared" si="406"/>
        <v>0</v>
      </c>
      <c r="Z194" s="5">
        <f t="shared" si="407"/>
        <v>0</v>
      </c>
      <c r="AA194" s="5">
        <f t="shared" si="408"/>
        <v>0</v>
      </c>
      <c r="AB194" s="5">
        <f t="shared" si="409"/>
        <v>0</v>
      </c>
      <c r="AC194" s="5">
        <f t="shared" si="410"/>
        <v>0</v>
      </c>
      <c r="AD194" s="5">
        <f t="shared" si="411"/>
        <v>5.3712882608469171E-3</v>
      </c>
      <c r="AE194" s="5">
        <f t="shared" si="412"/>
        <v>0</v>
      </c>
      <c r="AF194" s="5">
        <f t="shared" si="413"/>
        <v>0</v>
      </c>
      <c r="AG194" s="5">
        <f t="shared" si="414"/>
        <v>0</v>
      </c>
      <c r="AH194" s="5">
        <f t="shared" si="415"/>
        <v>0</v>
      </c>
      <c r="AI194" s="5">
        <f t="shared" si="416"/>
        <v>0</v>
      </c>
      <c r="AJ194" s="5">
        <f t="shared" si="417"/>
        <v>0</v>
      </c>
      <c r="AK194" s="5">
        <f t="shared" si="418"/>
        <v>0</v>
      </c>
      <c r="AL194" s="5">
        <f t="shared" si="419"/>
        <v>0</v>
      </c>
      <c r="AM194" s="5">
        <f t="shared" si="420"/>
        <v>7.7002788507501269E-4</v>
      </c>
      <c r="AN194" s="5">
        <f t="shared" si="421"/>
        <v>0</v>
      </c>
      <c r="AO194" s="5">
        <f t="shared" si="422"/>
        <v>0</v>
      </c>
      <c r="AP194" s="5">
        <f t="shared" si="423"/>
        <v>0</v>
      </c>
      <c r="AQ194" s="5">
        <f t="shared" si="424"/>
        <v>0</v>
      </c>
      <c r="AR194" s="5">
        <f t="shared" si="425"/>
        <v>0</v>
      </c>
      <c r="AS194" s="5">
        <f t="shared" si="426"/>
        <v>0</v>
      </c>
      <c r="AT194" s="5">
        <f t="shared" si="427"/>
        <v>0</v>
      </c>
      <c r="AU194" s="5">
        <f t="shared" si="428"/>
        <v>0</v>
      </c>
      <c r="AV194" s="5">
        <f t="shared" si="429"/>
        <v>0</v>
      </c>
      <c r="AW194" s="5">
        <f t="shared" si="430"/>
        <v>0</v>
      </c>
      <c r="AX194" s="5">
        <f t="shared" si="431"/>
        <v>9.1992664670294657E-5</v>
      </c>
      <c r="AY194" s="5">
        <f t="shared" si="432"/>
        <v>0</v>
      </c>
      <c r="AZ194" s="5">
        <f t="shared" si="433"/>
        <v>0</v>
      </c>
      <c r="BA194" s="5">
        <f t="shared" si="434"/>
        <v>0</v>
      </c>
      <c r="BB194" s="5">
        <f t="shared" si="435"/>
        <v>0</v>
      </c>
      <c r="BC194" s="5">
        <f t="shared" si="436"/>
        <v>0</v>
      </c>
      <c r="BD194" s="5">
        <f t="shared" si="437"/>
        <v>0</v>
      </c>
      <c r="BE194" s="5">
        <f t="shared" si="438"/>
        <v>0</v>
      </c>
      <c r="BF194" s="5">
        <f t="shared" si="439"/>
        <v>0</v>
      </c>
      <c r="BG194" s="5">
        <f t="shared" si="440"/>
        <v>0</v>
      </c>
      <c r="BH194" s="5">
        <f t="shared" si="441"/>
        <v>0</v>
      </c>
      <c r="BI194" s="5">
        <f t="shared" si="442"/>
        <v>0</v>
      </c>
      <c r="BJ194" s="8">
        <f t="shared" si="443"/>
        <v>0.51167730552854251</v>
      </c>
      <c r="BK194" s="8">
        <f t="shared" si="444"/>
        <v>0.48831235801103912</v>
      </c>
      <c r="BL194" s="8">
        <f t="shared" si="445"/>
        <v>0</v>
      </c>
      <c r="BM194" s="8">
        <f t="shared" si="446"/>
        <v>3.6207015623354107E-2</v>
      </c>
      <c r="BN194" s="8">
        <f t="shared" si="447"/>
        <v>0.9637826479162277</v>
      </c>
    </row>
    <row r="195" spans="1:66" x14ac:dyDescent="0.25">
      <c r="A195" t="s">
        <v>13</v>
      </c>
      <c r="B195" t="s">
        <v>43</v>
      </c>
      <c r="C195" t="s">
        <v>229</v>
      </c>
      <c r="D195" s="16"/>
      <c r="E195">
        <f>VLOOKUP(A195,home!$A$2:$E$405,3,FALSE)</f>
        <v>2.07407407407407</v>
      </c>
      <c r="F195">
        <f>VLOOKUP(B195,home!$B$2:$E$405,3,FALSE)</f>
        <v>1.93</v>
      </c>
      <c r="G195">
        <f>VLOOKUP(C195,away!$B$2:$E$405,4,FALSE)</f>
        <v>1.45</v>
      </c>
      <c r="H195">
        <f>VLOOKUP(A195,away!$A$2:$E$405,3,FALSE)</f>
        <v>1.1111111111111101</v>
      </c>
      <c r="I195">
        <f>VLOOKUP(C195,away!$B$2:$E$405,3,FALSE)</f>
        <v>0.72</v>
      </c>
      <c r="J195">
        <f>VLOOKUP(B195,home!$B$2:$E$405,4,FALSE)</f>
        <v>1.8</v>
      </c>
      <c r="K195" s="3">
        <f t="shared" si="392"/>
        <v>5.8042962962962843</v>
      </c>
      <c r="L195" s="3">
        <f t="shared" si="393"/>
        <v>1.4399999999999986</v>
      </c>
      <c r="M195" s="5">
        <f t="shared" si="394"/>
        <v>7.1423658690886052E-4</v>
      </c>
      <c r="N195" s="5">
        <f t="shared" si="395"/>
        <v>4.1456407760743982E-3</v>
      </c>
      <c r="O195" s="5">
        <f t="shared" si="396"/>
        <v>1.0285006851487582E-3</v>
      </c>
      <c r="P195" s="5">
        <f t="shared" si="397"/>
        <v>5.969722717547127E-3</v>
      </c>
      <c r="Q195" s="5">
        <f t="shared" si="398"/>
        <v>1.2031263701171744E-2</v>
      </c>
      <c r="R195" s="5">
        <f t="shared" si="399"/>
        <v>7.4052049330710528E-4</v>
      </c>
      <c r="S195" s="5">
        <f t="shared" si="400"/>
        <v>1.2474014205374842E-2</v>
      </c>
      <c r="T195" s="5">
        <f t="shared" si="401"/>
        <v>1.7325019729687294E-2</v>
      </c>
      <c r="U195" s="5">
        <f t="shared" si="402"/>
        <v>4.2982003566339284E-3</v>
      </c>
      <c r="V195" s="5">
        <f t="shared" si="403"/>
        <v>1.1584459912352699E-2</v>
      </c>
      <c r="W195" s="5">
        <f t="shared" si="404"/>
        <v>2.327767311349169E-2</v>
      </c>
      <c r="X195" s="5">
        <f t="shared" si="405"/>
        <v>3.3519849283428001E-2</v>
      </c>
      <c r="Y195" s="5">
        <f t="shared" si="406"/>
        <v>2.4134291484068142E-2</v>
      </c>
      <c r="Z195" s="5">
        <f t="shared" si="407"/>
        <v>3.5544983678741023E-4</v>
      </c>
      <c r="AA195" s="5">
        <f t="shared" si="408"/>
        <v>2.0631361711842839E-3</v>
      </c>
      <c r="AB195" s="5">
        <f t="shared" si="409"/>
        <v>5.9875268185799191E-3</v>
      </c>
      <c r="AC195" s="5">
        <f t="shared" si="410"/>
        <v>6.0515673987475323E-3</v>
      </c>
      <c r="AD195" s="5">
        <f t="shared" si="411"/>
        <v>3.3777627959758853E-2</v>
      </c>
      <c r="AE195" s="5">
        <f t="shared" si="412"/>
        <v>4.8639784262052697E-2</v>
      </c>
      <c r="AF195" s="5">
        <f t="shared" si="413"/>
        <v>3.5020644668677915E-2</v>
      </c>
      <c r="AG195" s="5">
        <f t="shared" si="414"/>
        <v>1.6809909440965387E-2</v>
      </c>
      <c r="AH195" s="5">
        <f t="shared" si="415"/>
        <v>1.2796194124346753E-4</v>
      </c>
      <c r="AI195" s="5">
        <f t="shared" si="416"/>
        <v>7.4272902162634137E-4</v>
      </c>
      <c r="AJ195" s="5">
        <f t="shared" si="417"/>
        <v>2.1555096546887684E-3</v>
      </c>
      <c r="AK195" s="5">
        <f t="shared" si="418"/>
        <v>4.1704055684469669E-3</v>
      </c>
      <c r="AL195" s="5">
        <f t="shared" si="419"/>
        <v>2.0232051977858469E-3</v>
      </c>
      <c r="AM195" s="5">
        <f t="shared" si="420"/>
        <v>3.9211072172900416E-2</v>
      </c>
      <c r="AN195" s="5">
        <f t="shared" si="421"/>
        <v>5.6463943928976544E-2</v>
      </c>
      <c r="AO195" s="5">
        <f t="shared" si="422"/>
        <v>4.0654039628863083E-2</v>
      </c>
      <c r="AP195" s="5">
        <f t="shared" si="423"/>
        <v>1.9513939021854262E-2</v>
      </c>
      <c r="AQ195" s="5">
        <f t="shared" si="424"/>
        <v>7.025018047867526E-3</v>
      </c>
      <c r="AR195" s="5">
        <f t="shared" si="425"/>
        <v>3.6853039078118638E-5</v>
      </c>
      <c r="AS195" s="5">
        <f t="shared" si="426"/>
        <v>2.1390595822838623E-4</v>
      </c>
      <c r="AT195" s="5">
        <f t="shared" si="427"/>
        <v>6.2078678055036503E-4</v>
      </c>
      <c r="AU195" s="5">
        <f t="shared" si="428"/>
        <v>1.2010768037127259E-3</v>
      </c>
      <c r="AV195" s="5">
        <f t="shared" si="429"/>
        <v>1.7428514108392885E-3</v>
      </c>
      <c r="AW195" s="5">
        <f t="shared" si="430"/>
        <v>4.6973129744623017E-4</v>
      </c>
      <c r="AX195" s="5">
        <f t="shared" si="431"/>
        <v>3.7932113497828705E-2</v>
      </c>
      <c r="AY195" s="5">
        <f t="shared" si="432"/>
        <v>5.4622243436873275E-2</v>
      </c>
      <c r="AZ195" s="5">
        <f t="shared" si="433"/>
        <v>3.9328015274548732E-2</v>
      </c>
      <c r="BA195" s="5">
        <f t="shared" si="434"/>
        <v>1.8877447331783374E-2</v>
      </c>
      <c r="BB195" s="5">
        <f t="shared" si="435"/>
        <v>6.7958810394420071E-3</v>
      </c>
      <c r="BC195" s="5">
        <f t="shared" si="436"/>
        <v>1.9572137393592971E-3</v>
      </c>
      <c r="BD195" s="5">
        <f t="shared" si="437"/>
        <v>8.8447293787484509E-6</v>
      </c>
      <c r="BE195" s="5">
        <f t="shared" si="438"/>
        <v>5.133742997481257E-5</v>
      </c>
      <c r="BF195" s="5">
        <f t="shared" si="439"/>
        <v>1.4898882733208724E-4</v>
      </c>
      <c r="BG195" s="5">
        <f t="shared" si="440"/>
        <v>2.8825843289105352E-4</v>
      </c>
      <c r="BH195" s="5">
        <f t="shared" si="441"/>
        <v>4.1828433860142825E-4</v>
      </c>
      <c r="BI195" s="5">
        <f t="shared" si="442"/>
        <v>4.8556924746860202E-4</v>
      </c>
      <c r="BJ195" s="8">
        <f t="shared" si="443"/>
        <v>0.5710626315396734</v>
      </c>
      <c r="BK195" s="8">
        <f t="shared" si="444"/>
        <v>9.3439449455590184E-2</v>
      </c>
      <c r="BL195" s="8">
        <f t="shared" si="445"/>
        <v>2.6531247708915157E-2</v>
      </c>
      <c r="BM195" s="8">
        <f t="shared" si="446"/>
        <v>0.61260638144138113</v>
      </c>
      <c r="BN195" s="8">
        <f t="shared" si="447"/>
        <v>2.4629884960157993E-2</v>
      </c>
    </row>
    <row r="196" spans="1:66" x14ac:dyDescent="0.25">
      <c r="A196" t="s">
        <v>16</v>
      </c>
      <c r="B196" t="s">
        <v>233</v>
      </c>
      <c r="C196" t="s">
        <v>235</v>
      </c>
      <c r="D196" s="16"/>
      <c r="E196">
        <f>VLOOKUP(A196,home!$A$2:$E$405,3,FALSE)</f>
        <v>1.51111111111111</v>
      </c>
      <c r="F196">
        <f>VLOOKUP(B196,home!$B$2:$E$405,3,FALSE)</f>
        <v>0.66</v>
      </c>
      <c r="G196">
        <f>VLOOKUP(C196,away!$B$2:$E$405,4,FALSE)</f>
        <v>0.44</v>
      </c>
      <c r="H196">
        <f>VLOOKUP(A196,away!$A$2:$E$405,3,FALSE)</f>
        <v>1.24444444444444</v>
      </c>
      <c r="I196">
        <f>VLOOKUP(C196,away!$B$2:$E$405,3,FALSE)</f>
        <v>1.1000000000000001</v>
      </c>
      <c r="J196">
        <f>VLOOKUP(B196,home!$B$2:$E$405,4,FALSE)</f>
        <v>1.61</v>
      </c>
      <c r="K196" s="3">
        <f t="shared" si="392"/>
        <v>0.43882666666666637</v>
      </c>
      <c r="L196" s="3">
        <f t="shared" si="393"/>
        <v>2.2039111111111036</v>
      </c>
      <c r="M196" s="5">
        <f t="shared" si="394"/>
        <v>7.1166165456101882E-2</v>
      </c>
      <c r="N196" s="5">
        <f t="shared" si="395"/>
        <v>3.122961116654965E-2</v>
      </c>
      <c r="O196" s="5">
        <f t="shared" si="396"/>
        <v>0.15684390278387414</v>
      </c>
      <c r="P196" s="5">
        <f t="shared" si="397"/>
        <v>6.8827287045638161E-2</v>
      </c>
      <c r="Q196" s="5">
        <f t="shared" si="398"/>
        <v>6.8521930847565424E-3</v>
      </c>
      <c r="R196" s="5">
        <f t="shared" si="399"/>
        <v>0.17283501002770502</v>
      </c>
      <c r="S196" s="5">
        <f t="shared" si="400"/>
        <v>1.6641318988110866E-2</v>
      </c>
      <c r="T196" s="5">
        <f t="shared" si="401"/>
        <v>1.5101624474973612E-2</v>
      </c>
      <c r="U196" s="5">
        <f t="shared" si="402"/>
        <v>7.5844611333757653E-2</v>
      </c>
      <c r="V196" s="5">
        <f t="shared" si="403"/>
        <v>1.7882668313767252E-3</v>
      </c>
      <c r="W196" s="5">
        <f t="shared" si="404"/>
        <v>1.0023083502466985E-3</v>
      </c>
      <c r="X196" s="5">
        <f t="shared" si="405"/>
        <v>2.2089985098681388E-3</v>
      </c>
      <c r="Y196" s="5">
        <f t="shared" si="406"/>
        <v>2.4342181801631311E-3</v>
      </c>
      <c r="Z196" s="5">
        <f t="shared" si="407"/>
        <v>0.12697099966301939</v>
      </c>
      <c r="AA196" s="5">
        <f t="shared" si="408"/>
        <v>5.5718260545457213E-2</v>
      </c>
      <c r="AB196" s="5">
        <f t="shared" si="409"/>
        <v>1.2225329273813911E-2</v>
      </c>
      <c r="AC196" s="5">
        <f t="shared" si="410"/>
        <v>1.080934613806062E-4</v>
      </c>
      <c r="AD196" s="5">
        <f t="shared" si="411"/>
        <v>1.0995990807773106E-4</v>
      </c>
      <c r="AE196" s="5">
        <f t="shared" si="412"/>
        <v>2.4234186318926708E-4</v>
      </c>
      <c r="AF196" s="5">
        <f t="shared" si="413"/>
        <v>2.6704996248509634E-4</v>
      </c>
      <c r="AG196" s="5">
        <f t="shared" si="414"/>
        <v>1.9618479318090246E-4</v>
      </c>
      <c r="AH196" s="5">
        <f t="shared" si="415"/>
        <v>6.9958199236553165E-2</v>
      </c>
      <c r="AI196" s="5">
        <f t="shared" si="416"/>
        <v>3.0699523376979145E-2</v>
      </c>
      <c r="AJ196" s="5">
        <f t="shared" si="417"/>
        <v>6.7358847558875801E-3</v>
      </c>
      <c r="AK196" s="5">
        <f t="shared" si="418"/>
        <v>9.8529528482565283E-4</v>
      </c>
      <c r="AL196" s="5">
        <f t="shared" si="419"/>
        <v>4.1816386461281177E-6</v>
      </c>
      <c r="AM196" s="5">
        <f t="shared" si="420"/>
        <v>9.6506679857447537E-6</v>
      </c>
      <c r="AN196" s="5">
        <f t="shared" si="421"/>
        <v>2.1269214403427076E-5</v>
      </c>
      <c r="AO196" s="5">
        <f t="shared" si="422"/>
        <v>2.3437728974158631E-5</v>
      </c>
      <c r="AP196" s="5">
        <f t="shared" si="423"/>
        <v>1.7218223768452952E-5</v>
      </c>
      <c r="AQ196" s="5">
        <f t="shared" si="424"/>
        <v>9.4868586692226905E-6</v>
      </c>
      <c r="AR196" s="5">
        <f t="shared" si="425"/>
        <v>3.0836330522152764E-2</v>
      </c>
      <c r="AS196" s="5">
        <f t="shared" si="426"/>
        <v>1.3531804135267882E-2</v>
      </c>
      <c r="AT196" s="5">
        <f t="shared" si="427"/>
        <v>2.9690582513329082E-3</v>
      </c>
      <c r="AU196" s="5">
        <f t="shared" si="428"/>
        <v>4.3430064519052718E-4</v>
      </c>
      <c r="AV196" s="5">
        <f t="shared" si="429"/>
        <v>4.7645676115035393E-5</v>
      </c>
      <c r="AW196" s="5">
        <f t="shared" si="430"/>
        <v>1.1233913755599005E-7</v>
      </c>
      <c r="AX196" s="5">
        <f t="shared" si="431"/>
        <v>7.0582841054851325E-7</v>
      </c>
      <c r="AY196" s="5">
        <f t="shared" si="432"/>
        <v>1.5555830765457581E-6</v>
      </c>
      <c r="AZ196" s="5">
        <f t="shared" si="433"/>
        <v>1.7141834133277955E-6</v>
      </c>
      <c r="BA196" s="5">
        <f t="shared" si="434"/>
        <v>1.2593026237051622E-6</v>
      </c>
      <c r="BB196" s="5">
        <f t="shared" si="435"/>
        <v>6.9384776115879312E-7</v>
      </c>
      <c r="BC196" s="5">
        <f t="shared" si="436"/>
        <v>3.0583575804748547E-7</v>
      </c>
      <c r="BD196" s="5">
        <f t="shared" si="437"/>
        <v>1.132675524394449E-2</v>
      </c>
      <c r="BE196" s="5">
        <f t="shared" si="438"/>
        <v>4.9704822478493444E-3</v>
      </c>
      <c r="BF196" s="5">
        <f t="shared" si="439"/>
        <v>1.0905900782747834E-3</v>
      </c>
      <c r="BG196" s="5">
        <f t="shared" si="440"/>
        <v>1.5952666958302065E-4</v>
      </c>
      <c r="BH196" s="5">
        <f t="shared" si="441"/>
        <v>1.7501139164387907E-5</v>
      </c>
      <c r="BI196" s="5">
        <f t="shared" si="442"/>
        <v>1.5359933124755585E-6</v>
      </c>
      <c r="BJ196" s="8">
        <f t="shared" si="443"/>
        <v>5.973178756833511E-2</v>
      </c>
      <c r="BK196" s="8">
        <f t="shared" si="444"/>
        <v>0.15853686900433092</v>
      </c>
      <c r="BL196" s="8">
        <f t="shared" si="445"/>
        <v>0.64723154722104093</v>
      </c>
      <c r="BM196" s="8">
        <f t="shared" si="446"/>
        <v>0.48471559064816222</v>
      </c>
      <c r="BN196" s="8">
        <f t="shared" si="447"/>
        <v>0.50775416956462549</v>
      </c>
    </row>
    <row r="197" spans="1:66" x14ac:dyDescent="0.25">
      <c r="A197" t="s">
        <v>16</v>
      </c>
      <c r="B197" t="s">
        <v>56</v>
      </c>
      <c r="C197" t="s">
        <v>58</v>
      </c>
      <c r="D197" s="16"/>
      <c r="E197">
        <f>VLOOKUP(A197,home!$A$2:$E$405,3,FALSE)</f>
        <v>1.51111111111111</v>
      </c>
      <c r="F197">
        <f>VLOOKUP(B197,home!$B$2:$E$405,3,FALSE)</f>
        <v>0.88</v>
      </c>
      <c r="G197">
        <f>VLOOKUP(C197,away!$B$2:$E$405,4,FALSE)</f>
        <v>1.1000000000000001</v>
      </c>
      <c r="H197">
        <f>VLOOKUP(A197,away!$A$2:$E$405,3,FALSE)</f>
        <v>1.24444444444444</v>
      </c>
      <c r="I197">
        <f>VLOOKUP(C197,away!$B$2:$E$405,3,FALSE)</f>
        <v>0.66</v>
      </c>
      <c r="J197">
        <f>VLOOKUP(B197,home!$B$2:$E$405,4,FALSE)</f>
        <v>0.27</v>
      </c>
      <c r="K197" s="3">
        <f t="shared" si="392"/>
        <v>1.4627555555555547</v>
      </c>
      <c r="L197" s="3">
        <f t="shared" si="393"/>
        <v>0.22175999999999924</v>
      </c>
      <c r="M197" s="5">
        <f t="shared" si="394"/>
        <v>0.18553429124494467</v>
      </c>
      <c r="N197" s="5">
        <f t="shared" si="395"/>
        <v>0.27139131526460514</v>
      </c>
      <c r="O197" s="5">
        <f t="shared" si="396"/>
        <v>4.1144084426478787E-2</v>
      </c>
      <c r="P197" s="5">
        <f t="shared" si="397"/>
        <v>6.018373807307862E-2</v>
      </c>
      <c r="Q197" s="5">
        <f t="shared" si="398"/>
        <v>0.19848957706641512</v>
      </c>
      <c r="R197" s="5">
        <f t="shared" si="399"/>
        <v>4.5620560812079511E-3</v>
      </c>
      <c r="S197" s="5">
        <f t="shared" si="400"/>
        <v>4.8806103499042866E-3</v>
      </c>
      <c r="T197" s="5">
        <f t="shared" si="401"/>
        <v>4.4017048610248057E-2</v>
      </c>
      <c r="U197" s="5">
        <f t="shared" si="402"/>
        <v>6.6731728775429331E-3</v>
      </c>
      <c r="V197" s="5">
        <f t="shared" si="403"/>
        <v>1.759084072302334E-4</v>
      </c>
      <c r="W197" s="5">
        <f t="shared" si="404"/>
        <v>9.6780577191257017E-2</v>
      </c>
      <c r="X197" s="5">
        <f t="shared" si="405"/>
        <v>2.1462060797933079E-2</v>
      </c>
      <c r="Y197" s="5">
        <f t="shared" si="406"/>
        <v>2.379713301274811E-3</v>
      </c>
      <c r="Z197" s="5">
        <f t="shared" si="407"/>
        <v>3.3722718552289056E-4</v>
      </c>
      <c r="AA197" s="5">
        <f t="shared" si="408"/>
        <v>4.9328093910797185E-4</v>
      </c>
      <c r="AB197" s="5">
        <f t="shared" si="409"/>
        <v>3.6077471706492362E-4</v>
      </c>
      <c r="AC197" s="5">
        <f t="shared" si="410"/>
        <v>3.5663304592370338E-6</v>
      </c>
      <c r="AD197" s="5">
        <f t="shared" si="411"/>
        <v>3.5391581739096109E-2</v>
      </c>
      <c r="AE197" s="5">
        <f t="shared" si="412"/>
        <v>7.8484371664619239E-3</v>
      </c>
      <c r="AF197" s="5">
        <f t="shared" si="413"/>
        <v>8.7023471301729506E-4</v>
      </c>
      <c r="AG197" s="5">
        <f t="shared" si="414"/>
        <v>6.4327749986238216E-5</v>
      </c>
      <c r="AH197" s="5">
        <f t="shared" si="415"/>
        <v>1.8695875165388983E-5</v>
      </c>
      <c r="AI197" s="5">
        <f t="shared" si="416"/>
        <v>2.7347495264145857E-5</v>
      </c>
      <c r="AJ197" s="5">
        <f t="shared" si="417"/>
        <v>2.0001350314079293E-5</v>
      </c>
      <c r="AK197" s="5">
        <f t="shared" si="418"/>
        <v>9.7523620968441036E-6</v>
      </c>
      <c r="AL197" s="5">
        <f t="shared" si="419"/>
        <v>4.6273946837654933E-8</v>
      </c>
      <c r="AM197" s="5">
        <f t="shared" si="420"/>
        <v>1.0353846561752266E-2</v>
      </c>
      <c r="AN197" s="5">
        <f t="shared" si="421"/>
        <v>2.2960690135341746E-3</v>
      </c>
      <c r="AO197" s="5">
        <f t="shared" si="422"/>
        <v>2.5458813222066832E-4</v>
      </c>
      <c r="AP197" s="5">
        <f t="shared" si="423"/>
        <v>1.8819154733751735E-5</v>
      </c>
      <c r="AQ197" s="5">
        <f t="shared" si="424"/>
        <v>1.0433339384391924E-6</v>
      </c>
      <c r="AR197" s="5">
        <f t="shared" si="425"/>
        <v>8.2919945533532983E-7</v>
      </c>
      <c r="AS197" s="5">
        <f t="shared" si="426"/>
        <v>1.2129161099553938E-6</v>
      </c>
      <c r="AT197" s="5">
        <f t="shared" si="427"/>
        <v>8.8709988913004229E-7</v>
      </c>
      <c r="AU197" s="5">
        <f t="shared" si="428"/>
        <v>4.3253676371922853E-7</v>
      </c>
      <c r="AV197" s="5">
        <f t="shared" si="429"/>
        <v>1.5817388852808048E-7</v>
      </c>
      <c r="AW197" s="5">
        <f t="shared" si="430"/>
        <v>4.1695483253585333E-10</v>
      </c>
      <c r="AX197" s="5">
        <f t="shared" si="431"/>
        <v>2.5241910965954875E-3</v>
      </c>
      <c r="AY197" s="5">
        <f t="shared" si="432"/>
        <v>5.5976461758101327E-4</v>
      </c>
      <c r="AZ197" s="5">
        <f t="shared" si="433"/>
        <v>6.2066700797382525E-5</v>
      </c>
      <c r="BA197" s="5">
        <f t="shared" si="434"/>
        <v>4.5879705229424999E-6</v>
      </c>
      <c r="BB197" s="5">
        <f t="shared" si="435"/>
        <v>2.5435708579193125E-7</v>
      </c>
      <c r="BC197" s="5">
        <f t="shared" si="436"/>
        <v>1.1281245469043704E-8</v>
      </c>
      <c r="BD197" s="5">
        <f t="shared" si="437"/>
        <v>3.0647211869193646E-8</v>
      </c>
      <c r="BE197" s="5">
        <f t="shared" si="438"/>
        <v>4.4829379423951143E-8</v>
      </c>
      <c r="BF197" s="5">
        <f t="shared" si="439"/>
        <v>3.2787211902246206E-8</v>
      </c>
      <c r="BG197" s="5">
        <f t="shared" si="440"/>
        <v>1.5986558787062608E-8</v>
      </c>
      <c r="BH197" s="5">
        <f t="shared" si="441"/>
        <v>5.8461069199978267E-9</v>
      </c>
      <c r="BI197" s="5">
        <f t="shared" si="442"/>
        <v>1.7102850751197182E-9</v>
      </c>
      <c r="BJ197" s="8">
        <f t="shared" si="443"/>
        <v>0.69477011582030224</v>
      </c>
      <c r="BK197" s="8">
        <f t="shared" si="444"/>
        <v>0.25133792529714488</v>
      </c>
      <c r="BL197" s="8">
        <f t="shared" si="445"/>
        <v>5.3312817857103671E-2</v>
      </c>
      <c r="BM197" s="8">
        <f t="shared" si="446"/>
        <v>0.23789325980271722</v>
      </c>
      <c r="BN197" s="8">
        <f t="shared" si="447"/>
        <v>0.76130506215673033</v>
      </c>
    </row>
    <row r="198" spans="1:66" x14ac:dyDescent="0.25">
      <c r="A198" t="s">
        <v>16</v>
      </c>
      <c r="B198" t="s">
        <v>236</v>
      </c>
      <c r="C198" t="s">
        <v>467</v>
      </c>
      <c r="D198" s="16"/>
      <c r="E198">
        <f>VLOOKUP(A198,home!$A$2:$E$405,3,FALSE)</f>
        <v>1.51111111111111</v>
      </c>
      <c r="F198">
        <f>VLOOKUP(B198,home!$B$2:$E$405,3,FALSE)</f>
        <v>0</v>
      </c>
      <c r="G198">
        <f>VLOOKUP(C198,away!$B$2:$E$405,4,FALSE)</f>
        <v>0.66</v>
      </c>
      <c r="H198">
        <f>VLOOKUP(A198,away!$A$2:$E$405,3,FALSE)</f>
        <v>1.24444444444444</v>
      </c>
      <c r="I198">
        <f>VLOOKUP(C198,away!$B$2:$E$405,3,FALSE)</f>
        <v>0.33</v>
      </c>
      <c r="J198">
        <f>VLOOKUP(B198,home!$B$2:$E$405,4,FALSE)</f>
        <v>1.07</v>
      </c>
      <c r="K198" s="3">
        <f t="shared" si="392"/>
        <v>0</v>
      </c>
      <c r="L198" s="3">
        <f t="shared" si="393"/>
        <v>0.43941333333333182</v>
      </c>
      <c r="M198" s="5">
        <f t="shared" si="394"/>
        <v>0.64441436663670015</v>
      </c>
      <c r="N198" s="5">
        <f t="shared" si="395"/>
        <v>0</v>
      </c>
      <c r="O198" s="5">
        <f t="shared" si="396"/>
        <v>0.2831642648917202</v>
      </c>
      <c r="P198" s="5">
        <f t="shared" si="397"/>
        <v>0</v>
      </c>
      <c r="Q198" s="5">
        <f t="shared" si="398"/>
        <v>0</v>
      </c>
      <c r="R198" s="5">
        <f t="shared" si="399"/>
        <v>6.2213076758476656E-2</v>
      </c>
      <c r="S198" s="5">
        <f t="shared" si="400"/>
        <v>0</v>
      </c>
      <c r="T198" s="5">
        <f t="shared" si="401"/>
        <v>0</v>
      </c>
      <c r="U198" s="5">
        <f t="shared" si="402"/>
        <v>0</v>
      </c>
      <c r="V198" s="5">
        <f t="shared" si="403"/>
        <v>0</v>
      </c>
      <c r="W198" s="5">
        <f t="shared" si="404"/>
        <v>0</v>
      </c>
      <c r="X198" s="5">
        <f t="shared" si="405"/>
        <v>0</v>
      </c>
      <c r="Y198" s="5">
        <f t="shared" si="406"/>
        <v>0</v>
      </c>
      <c r="Z198" s="5">
        <f t="shared" si="407"/>
        <v>9.1124184784548892E-3</v>
      </c>
      <c r="AA198" s="5">
        <f t="shared" si="408"/>
        <v>0</v>
      </c>
      <c r="AB198" s="5">
        <f t="shared" si="409"/>
        <v>0</v>
      </c>
      <c r="AC198" s="5">
        <f t="shared" si="410"/>
        <v>0</v>
      </c>
      <c r="AD198" s="5">
        <f t="shared" si="411"/>
        <v>0</v>
      </c>
      <c r="AE198" s="5">
        <f t="shared" si="412"/>
        <v>0</v>
      </c>
      <c r="AF198" s="5">
        <f t="shared" si="413"/>
        <v>0</v>
      </c>
      <c r="AG198" s="5">
        <f t="shared" si="414"/>
        <v>0</v>
      </c>
      <c r="AH198" s="5">
        <f t="shared" si="415"/>
        <v>1.0010295445865276E-3</v>
      </c>
      <c r="AI198" s="5">
        <f t="shared" si="416"/>
        <v>0</v>
      </c>
      <c r="AJ198" s="5">
        <f t="shared" si="417"/>
        <v>0</v>
      </c>
      <c r="AK198" s="5">
        <f t="shared" si="418"/>
        <v>0</v>
      </c>
      <c r="AL198" s="5">
        <f t="shared" si="419"/>
        <v>0</v>
      </c>
      <c r="AM198" s="5">
        <f t="shared" si="420"/>
        <v>0</v>
      </c>
      <c r="AN198" s="5">
        <f t="shared" si="421"/>
        <v>0</v>
      </c>
      <c r="AO198" s="5">
        <f t="shared" si="422"/>
        <v>0</v>
      </c>
      <c r="AP198" s="5">
        <f t="shared" si="423"/>
        <v>0</v>
      </c>
      <c r="AQ198" s="5">
        <f t="shared" si="424"/>
        <v>0</v>
      </c>
      <c r="AR198" s="5">
        <f t="shared" si="425"/>
        <v>8.7973145790382634E-5</v>
      </c>
      <c r="AS198" s="5">
        <f t="shared" si="426"/>
        <v>0</v>
      </c>
      <c r="AT198" s="5">
        <f t="shared" si="427"/>
        <v>0</v>
      </c>
      <c r="AU198" s="5">
        <f t="shared" si="428"/>
        <v>0</v>
      </c>
      <c r="AV198" s="5">
        <f t="shared" si="429"/>
        <v>0</v>
      </c>
      <c r="AW198" s="5">
        <f t="shared" si="430"/>
        <v>0</v>
      </c>
      <c r="AX198" s="5">
        <f t="shared" si="431"/>
        <v>0</v>
      </c>
      <c r="AY198" s="5">
        <f t="shared" si="432"/>
        <v>0</v>
      </c>
      <c r="AZ198" s="5">
        <f t="shared" si="433"/>
        <v>0</v>
      </c>
      <c r="BA198" s="5">
        <f t="shared" si="434"/>
        <v>0</v>
      </c>
      <c r="BB198" s="5">
        <f t="shared" si="435"/>
        <v>0</v>
      </c>
      <c r="BC198" s="5">
        <f t="shared" si="436"/>
        <v>0</v>
      </c>
      <c r="BD198" s="5">
        <f t="shared" si="437"/>
        <v>6.4427622059285332E-6</v>
      </c>
      <c r="BE198" s="5">
        <f t="shared" si="438"/>
        <v>0</v>
      </c>
      <c r="BF198" s="5">
        <f t="shared" si="439"/>
        <v>0</v>
      </c>
      <c r="BG198" s="5">
        <f t="shared" si="440"/>
        <v>0</v>
      </c>
      <c r="BH198" s="5">
        <f t="shared" si="441"/>
        <v>0</v>
      </c>
      <c r="BI198" s="5">
        <f t="shared" si="442"/>
        <v>0</v>
      </c>
      <c r="BJ198" s="8">
        <f t="shared" si="443"/>
        <v>0</v>
      </c>
      <c r="BK198" s="8">
        <f t="shared" si="444"/>
        <v>0.64441436663670015</v>
      </c>
      <c r="BL198" s="8">
        <f t="shared" si="445"/>
        <v>0.34647278710277968</v>
      </c>
      <c r="BM198" s="8">
        <f t="shared" si="446"/>
        <v>1.0207863931037729E-2</v>
      </c>
      <c r="BN198" s="8">
        <f t="shared" si="447"/>
        <v>0.989791708286897</v>
      </c>
    </row>
    <row r="199" spans="1:66" x14ac:dyDescent="0.25">
      <c r="A199" t="s">
        <v>16</v>
      </c>
      <c r="B199" t="s">
        <v>448</v>
      </c>
      <c r="C199" t="s">
        <v>59</v>
      </c>
      <c r="D199" s="16"/>
      <c r="E199">
        <f>VLOOKUP(A199,home!$A$2:$E$405,3,FALSE)</f>
        <v>1.51111111111111</v>
      </c>
      <c r="F199">
        <f>VLOOKUP(B199,home!$B$2:$E$405,3,FALSE)</f>
        <v>1.1000000000000001</v>
      </c>
      <c r="G199">
        <f>VLOOKUP(C199,away!$B$2:$E$405,4,FALSE)</f>
        <v>1.54</v>
      </c>
      <c r="H199">
        <f>VLOOKUP(A199,away!$A$2:$E$405,3,FALSE)</f>
        <v>1.24444444444444</v>
      </c>
      <c r="I199">
        <f>VLOOKUP(C199,away!$B$2:$E$405,3,FALSE)</f>
        <v>0.22</v>
      </c>
      <c r="J199">
        <f>VLOOKUP(B199,home!$B$2:$E$405,4,FALSE)</f>
        <v>0.8</v>
      </c>
      <c r="K199" s="3">
        <f t="shared" si="392"/>
        <v>2.5598222222222207</v>
      </c>
      <c r="L199" s="3">
        <f t="shared" si="393"/>
        <v>0.21902222222222145</v>
      </c>
      <c r="M199" s="5">
        <f t="shared" si="394"/>
        <v>6.2110237755453337E-2</v>
      </c>
      <c r="N199" s="5">
        <f t="shared" si="395"/>
        <v>0.15899116683391501</v>
      </c>
      <c r="O199" s="5">
        <f t="shared" si="396"/>
        <v>1.3603522295949907E-2</v>
      </c>
      <c r="P199" s="5">
        <f t="shared" si="397"/>
        <v>3.4822598673668013E-2</v>
      </c>
      <c r="Q199" s="5">
        <f t="shared" si="398"/>
        <v>0.20349456099924812</v>
      </c>
      <c r="R199" s="5">
        <f t="shared" si="399"/>
        <v>1.4897368416542421E-3</v>
      </c>
      <c r="S199" s="5">
        <f t="shared" si="400"/>
        <v>4.8808917104848672E-3</v>
      </c>
      <c r="T199" s="5">
        <f t="shared" si="401"/>
        <v>4.4569830960190709E-2</v>
      </c>
      <c r="U199" s="5">
        <f t="shared" si="402"/>
        <v>3.8134614725296744E-3</v>
      </c>
      <c r="V199" s="5">
        <f t="shared" si="403"/>
        <v>3.0405674982288442E-4</v>
      </c>
      <c r="W199" s="5">
        <f t="shared" si="404"/>
        <v>0.17363663311574354</v>
      </c>
      <c r="X199" s="5">
        <f t="shared" si="405"/>
        <v>3.8030281244194712E-2</v>
      </c>
      <c r="Y199" s="5">
        <f t="shared" si="406"/>
        <v>4.164738354919797E-3</v>
      </c>
      <c r="Z199" s="5">
        <f t="shared" si="407"/>
        <v>1.0876182452847533E-4</v>
      </c>
      <c r="AA199" s="5">
        <f t="shared" si="408"/>
        <v>2.7841093535742491E-4</v>
      </c>
      <c r="AB199" s="5">
        <f t="shared" si="409"/>
        <v>3.5634124961880526E-4</v>
      </c>
      <c r="AC199" s="5">
        <f t="shared" si="410"/>
        <v>1.0654489657959546E-5</v>
      </c>
      <c r="AD199" s="5">
        <f t="shared" si="411"/>
        <v>0.11111972801038177</v>
      </c>
      <c r="AE199" s="5">
        <f t="shared" si="412"/>
        <v>2.4337689761562638E-2</v>
      </c>
      <c r="AF199" s="5">
        <f t="shared" si="413"/>
        <v>2.6652474476662278E-3</v>
      </c>
      <c r="AG199" s="5">
        <f t="shared" si="414"/>
        <v>1.9458280625332048E-4</v>
      </c>
      <c r="AH199" s="5">
        <f t="shared" si="415"/>
        <v>5.9553141252924897E-6</v>
      </c>
      <c r="AI199" s="5">
        <f t="shared" si="416"/>
        <v>1.5244545438237601E-5</v>
      </c>
      <c r="AJ199" s="5">
        <f t="shared" si="417"/>
        <v>1.95116630902385E-5</v>
      </c>
      <c r="AK199" s="5">
        <f t="shared" si="418"/>
        <v>1.6648796256968534E-5</v>
      </c>
      <c r="AL199" s="5">
        <f t="shared" si="419"/>
        <v>2.3894097388110287E-7</v>
      </c>
      <c r="AM199" s="5">
        <f t="shared" si="420"/>
        <v>5.6889349817652833E-2</v>
      </c>
      <c r="AN199" s="5">
        <f t="shared" si="421"/>
        <v>1.2460031817839648E-2</v>
      </c>
      <c r="AO199" s="5">
        <f t="shared" si="422"/>
        <v>1.3645119288514126E-3</v>
      </c>
      <c r="AP199" s="5">
        <f t="shared" si="423"/>
        <v>9.9619478301922099E-5</v>
      </c>
      <c r="AQ199" s="5">
        <f t="shared" si="424"/>
        <v>5.454719878576333E-6</v>
      </c>
      <c r="AR199" s="5">
        <f t="shared" si="425"/>
        <v>2.6086922675058917E-7</v>
      </c>
      <c r="AS199" s="5">
        <f t="shared" si="426"/>
        <v>6.6777884373008554E-7</v>
      </c>
      <c r="AT199" s="5">
        <f t="shared" si="427"/>
        <v>8.5469756185506641E-7</v>
      </c>
      <c r="AU199" s="5">
        <f t="shared" si="428"/>
        <v>7.2929127070525005E-7</v>
      </c>
      <c r="AV199" s="5">
        <f t="shared" si="429"/>
        <v>4.6671400030599513E-7</v>
      </c>
      <c r="AW199" s="5">
        <f t="shared" si="430"/>
        <v>3.7212265825185483E-9</v>
      </c>
      <c r="AX199" s="5">
        <f t="shared" si="431"/>
        <v>2.4271103645166891E-2</v>
      </c>
      <c r="AY199" s="5">
        <f t="shared" si="432"/>
        <v>5.3159110561503105E-3</v>
      </c>
      <c r="AZ199" s="5">
        <f t="shared" si="433"/>
        <v>5.8215132632685859E-4</v>
      </c>
      <c r="BA199" s="5">
        <f t="shared" si="434"/>
        <v>4.250135905390742E-5</v>
      </c>
      <c r="BB199" s="5">
        <f t="shared" si="435"/>
        <v>2.327185526862832E-6</v>
      </c>
      <c r="BC199" s="5">
        <f t="shared" si="436"/>
        <v>1.0194106912337772E-7</v>
      </c>
      <c r="BD199" s="5">
        <f t="shared" si="437"/>
        <v>9.5226929587177765E-9</v>
      </c>
      <c r="BE199" s="5">
        <f t="shared" si="438"/>
        <v>2.4376401051124832E-8</v>
      </c>
      <c r="BF199" s="5">
        <f t="shared" si="439"/>
        <v>3.1199626554235225E-8</v>
      </c>
      <c r="BG199" s="5">
        <f t="shared" si="440"/>
        <v>2.6621832459521943E-8</v>
      </c>
      <c r="BH199" s="5">
        <f t="shared" si="441"/>
        <v>1.7036789581540278E-8</v>
      </c>
      <c r="BI199" s="5">
        <f t="shared" si="442"/>
        <v>8.7222305132301609E-9</v>
      </c>
      <c r="BJ199" s="8">
        <f t="shared" si="443"/>
        <v>0.86223752380989416</v>
      </c>
      <c r="BK199" s="8">
        <f t="shared" si="444"/>
        <v>0.10744458937621125</v>
      </c>
      <c r="BL199" s="8">
        <f t="shared" si="445"/>
        <v>1.9601929944497255E-2</v>
      </c>
      <c r="BM199" s="8">
        <f t="shared" si="446"/>
        <v>0.5095650742203186</v>
      </c>
      <c r="BN199" s="8">
        <f t="shared" si="447"/>
        <v>0.47451182339988862</v>
      </c>
    </row>
    <row r="200" spans="1:66" x14ac:dyDescent="0.25">
      <c r="A200" t="s">
        <v>61</v>
      </c>
      <c r="B200" t="s">
        <v>240</v>
      </c>
      <c r="C200" t="s">
        <v>64</v>
      </c>
      <c r="D200" s="16"/>
      <c r="E200">
        <f>VLOOKUP(A200,home!$A$2:$E$405,3,FALSE)</f>
        <v>1.7666666666666699</v>
      </c>
      <c r="F200">
        <f>VLOOKUP(B200,home!$B$2:$E$405,3,FALSE)</f>
        <v>2.83</v>
      </c>
      <c r="G200">
        <f>VLOOKUP(C200,away!$B$2:$E$405,4,FALSE)</f>
        <v>1.7</v>
      </c>
      <c r="H200">
        <f>VLOOKUP(A200,away!$A$2:$E$405,3,FALSE)</f>
        <v>1.06666666666667</v>
      </c>
      <c r="I200">
        <f>VLOOKUP(C200,away!$B$2:$E$405,3,FALSE)</f>
        <v>0.56999999999999995</v>
      </c>
      <c r="J200">
        <f>VLOOKUP(B200,home!$B$2:$E$405,4,FALSE)</f>
        <v>0.94</v>
      </c>
      <c r="K200" s="3">
        <f t="shared" si="392"/>
        <v>8.4994333333333483</v>
      </c>
      <c r="L200" s="3">
        <f t="shared" si="393"/>
        <v>0.57152000000000169</v>
      </c>
      <c r="M200" s="5">
        <f t="shared" si="394"/>
        <v>1.1495689415155914E-4</v>
      </c>
      <c r="N200" s="5">
        <f t="shared" si="395"/>
        <v>9.7706845804823518E-4</v>
      </c>
      <c r="O200" s="5">
        <f t="shared" si="396"/>
        <v>6.5700164145499274E-5</v>
      </c>
      <c r="P200" s="5">
        <f t="shared" si="397"/>
        <v>5.5841416514372901E-4</v>
      </c>
      <c r="Q200" s="5">
        <f t="shared" si="398"/>
        <v>4.1522641106418933E-3</v>
      </c>
      <c r="R200" s="5">
        <f t="shared" si="399"/>
        <v>1.8774478906217925E-5</v>
      </c>
      <c r="S200" s="5">
        <f t="shared" si="400"/>
        <v>6.7813762309474018E-4</v>
      </c>
      <c r="T200" s="5">
        <f t="shared" si="401"/>
        <v>2.3731019845140617E-3</v>
      </c>
      <c r="U200" s="5">
        <f t="shared" si="402"/>
        <v>1.5957243183147246E-4</v>
      </c>
      <c r="V200" s="5">
        <f t="shared" si="403"/>
        <v>3.6601318882551295E-4</v>
      </c>
      <c r="W200" s="5">
        <f t="shared" si="404"/>
        <v>1.1763963996931149E-2</v>
      </c>
      <c r="X200" s="5">
        <f t="shared" si="405"/>
        <v>6.7233407035261102E-3</v>
      </c>
      <c r="Y200" s="5">
        <f t="shared" si="406"/>
        <v>1.9212618394396268E-3</v>
      </c>
      <c r="Z200" s="5">
        <f t="shared" si="407"/>
        <v>3.5766633948272335E-6</v>
      </c>
      <c r="AA200" s="5">
        <f t="shared" si="408"/>
        <v>3.0399612080107808E-5</v>
      </c>
      <c r="AB200" s="5">
        <f t="shared" si="409"/>
        <v>1.2918973811703569E-4</v>
      </c>
      <c r="AC200" s="5">
        <f t="shared" si="410"/>
        <v>1.1112151579624337E-4</v>
      </c>
      <c r="AD200" s="5">
        <f t="shared" si="411"/>
        <v>2.4996756931912514E-2</v>
      </c>
      <c r="AE200" s="5">
        <f t="shared" si="412"/>
        <v>1.4286146521726681E-2</v>
      </c>
      <c r="AF200" s="5">
        <f t="shared" si="413"/>
        <v>4.0824092300486281E-3</v>
      </c>
      <c r="AG200" s="5">
        <f t="shared" si="414"/>
        <v>7.7772617438579971E-4</v>
      </c>
      <c r="AH200" s="5">
        <f t="shared" si="415"/>
        <v>5.1103366585291665E-7</v>
      </c>
      <c r="AI200" s="5">
        <f t="shared" si="416"/>
        <v>4.3434965740058162E-6</v>
      </c>
      <c r="AJ200" s="5">
        <f t="shared" si="417"/>
        <v>1.8458629782162112E-5</v>
      </c>
      <c r="AK200" s="5">
        <f t="shared" si="418"/>
        <v>5.2295964419389441E-5</v>
      </c>
      <c r="AL200" s="5">
        <f t="shared" si="419"/>
        <v>2.1591337842184862E-5</v>
      </c>
      <c r="AM200" s="5">
        <f t="shared" si="420"/>
        <v>4.2491653818465723E-2</v>
      </c>
      <c r="AN200" s="5">
        <f t="shared" si="421"/>
        <v>2.42848299903296E-2</v>
      </c>
      <c r="AO200" s="5">
        <f t="shared" si="422"/>
        <v>6.9396330180366067E-3</v>
      </c>
      <c r="AP200" s="5">
        <f t="shared" si="423"/>
        <v>1.3220463541560978E-3</v>
      </c>
      <c r="AQ200" s="5">
        <f t="shared" si="424"/>
        <v>1.888939830818238E-4</v>
      </c>
      <c r="AR200" s="5">
        <f t="shared" si="425"/>
        <v>5.8413192141651977E-8</v>
      </c>
      <c r="AS200" s="5">
        <f t="shared" si="426"/>
        <v>4.9647903239516246E-7</v>
      </c>
      <c r="AT200" s="5">
        <f t="shared" si="427"/>
        <v>2.1098952186202654E-6</v>
      </c>
      <c r="AU200" s="5">
        <f t="shared" si="428"/>
        <v>5.9776379169939111E-6</v>
      </c>
      <c r="AV200" s="5">
        <f t="shared" si="429"/>
        <v>1.2701633741573846E-5</v>
      </c>
      <c r="AW200" s="5">
        <f t="shared" si="430"/>
        <v>2.9133888703012519E-6</v>
      </c>
      <c r="AX200" s="5">
        <f t="shared" si="431"/>
        <v>6.0192496475521468E-2</v>
      </c>
      <c r="AY200" s="5">
        <f t="shared" si="432"/>
        <v>3.4401215585690127E-2</v>
      </c>
      <c r="AZ200" s="5">
        <f t="shared" si="433"/>
        <v>9.8304913657668407E-3</v>
      </c>
      <c r="BA200" s="5">
        <f t="shared" si="434"/>
        <v>1.8727741417876938E-3</v>
      </c>
      <c r="BB200" s="5">
        <f t="shared" si="435"/>
        <v>2.6758196937862644E-4</v>
      </c>
      <c r="BC200" s="5">
        <f t="shared" si="436"/>
        <v>3.0585689427854621E-5</v>
      </c>
      <c r="BD200" s="5">
        <f t="shared" si="437"/>
        <v>5.5640512621328354E-9</v>
      </c>
      <c r="BE200" s="5">
        <f t="shared" si="438"/>
        <v>4.7291282765747312E-8</v>
      </c>
      <c r="BF200" s="5">
        <f t="shared" si="439"/>
        <v>2.0097455255764277E-7</v>
      </c>
      <c r="BG200" s="5">
        <f t="shared" si="440"/>
        <v>5.6938993705339455E-7</v>
      </c>
      <c r="BH200" s="5">
        <f t="shared" si="441"/>
        <v>1.2098729526640499E-6</v>
      </c>
      <c r="BI200" s="5">
        <f t="shared" si="442"/>
        <v>2.0566469005942531E-6</v>
      </c>
      <c r="BJ200" s="8">
        <f t="shared" si="443"/>
        <v>0.25387624234281719</v>
      </c>
      <c r="BK200" s="8">
        <f t="shared" si="444"/>
        <v>3.6251450310544095E-2</v>
      </c>
      <c r="BL200" s="8">
        <f t="shared" si="445"/>
        <v>5.0467934830036572E-4</v>
      </c>
      <c r="BM200" s="8">
        <f t="shared" si="446"/>
        <v>0.25035046819719953</v>
      </c>
      <c r="BN200" s="8">
        <f t="shared" si="447"/>
        <v>5.8871782710371336E-3</v>
      </c>
    </row>
    <row r="201" spans="1:66" x14ac:dyDescent="0.25">
      <c r="A201" t="s">
        <v>61</v>
      </c>
      <c r="B201" t="s">
        <v>67</v>
      </c>
      <c r="C201" t="s">
        <v>65</v>
      </c>
      <c r="D201" s="16"/>
      <c r="E201">
        <f>VLOOKUP(A201,home!$A$2:$E$405,3,FALSE)</f>
        <v>1.7666666666666699</v>
      </c>
      <c r="F201">
        <f>VLOOKUP(B201,home!$B$2:$E$405,3,FALSE)</f>
        <v>0.56999999999999995</v>
      </c>
      <c r="G201">
        <f>VLOOKUP(C201,away!$B$2:$E$405,4,FALSE)</f>
        <v>0.56999999999999995</v>
      </c>
      <c r="H201">
        <f>VLOOKUP(A201,away!$A$2:$E$405,3,FALSE)</f>
        <v>1.06666666666667</v>
      </c>
      <c r="I201">
        <f>VLOOKUP(C201,away!$B$2:$E$405,3,FALSE)</f>
        <v>1.1299999999999999</v>
      </c>
      <c r="J201">
        <f>VLOOKUP(B201,home!$B$2:$E$405,4,FALSE)</f>
        <v>1.41</v>
      </c>
      <c r="K201" s="3">
        <f t="shared" si="392"/>
        <v>0.57399000000000089</v>
      </c>
      <c r="L201" s="3">
        <f t="shared" si="393"/>
        <v>1.699520000000005</v>
      </c>
      <c r="M201" s="5">
        <f t="shared" si="394"/>
        <v>0.10295018999525818</v>
      </c>
      <c r="N201" s="5">
        <f t="shared" si="395"/>
        <v>5.909237955537832E-2</v>
      </c>
      <c r="O201" s="5">
        <f t="shared" si="396"/>
        <v>0.17496590690074171</v>
      </c>
      <c r="P201" s="5">
        <f t="shared" si="397"/>
        <v>0.10042868090195686</v>
      </c>
      <c r="Q201" s="5">
        <f t="shared" si="398"/>
        <v>1.6959217470495828E-2</v>
      </c>
      <c r="R201" s="5">
        <f t="shared" si="399"/>
        <v>0.14867902904797473</v>
      </c>
      <c r="S201" s="5">
        <f t="shared" si="400"/>
        <v>2.4492232477112547E-2</v>
      </c>
      <c r="T201" s="5">
        <f t="shared" si="401"/>
        <v>2.8822529275457157E-2</v>
      </c>
      <c r="U201" s="5">
        <f t="shared" si="402"/>
        <v>8.5340275883247121E-2</v>
      </c>
      <c r="V201" s="5">
        <f t="shared" si="403"/>
        <v>2.6547062334316713E-3</v>
      </c>
      <c r="W201" s="5">
        <f t="shared" si="404"/>
        <v>3.2448070786299716E-3</v>
      </c>
      <c r="X201" s="5">
        <f t="shared" si="405"/>
        <v>5.5146145262732265E-3</v>
      </c>
      <c r="Y201" s="5">
        <f t="shared" si="406"/>
        <v>4.6860988398459511E-3</v>
      </c>
      <c r="Z201" s="5">
        <f t="shared" si="407"/>
        <v>8.4227661149204922E-2</v>
      </c>
      <c r="AA201" s="5">
        <f t="shared" si="408"/>
        <v>4.8345835223032201E-2</v>
      </c>
      <c r="AB201" s="5">
        <f t="shared" si="409"/>
        <v>1.3875012979834147E-2</v>
      </c>
      <c r="AC201" s="5">
        <f t="shared" si="410"/>
        <v>1.6185536254111386E-4</v>
      </c>
      <c r="AD201" s="5">
        <f t="shared" si="411"/>
        <v>4.6562170376570505E-4</v>
      </c>
      <c r="AE201" s="5">
        <f t="shared" si="412"/>
        <v>7.9133339798389342E-4</v>
      </c>
      <c r="AF201" s="5">
        <f t="shared" si="413"/>
        <v>6.7244346827079529E-4</v>
      </c>
      <c r="AG201" s="5">
        <f t="shared" si="414"/>
        <v>3.8094370773186185E-4</v>
      </c>
      <c r="AH201" s="5">
        <f t="shared" si="415"/>
        <v>3.5786648669074272E-2</v>
      </c>
      <c r="AI201" s="5">
        <f t="shared" si="416"/>
        <v>2.0541178469561969E-2</v>
      </c>
      <c r="AJ201" s="5">
        <f t="shared" si="417"/>
        <v>5.8952155148719468E-3</v>
      </c>
      <c r="AK201" s="5">
        <f t="shared" si="418"/>
        <v>1.1279315844604514E-3</v>
      </c>
      <c r="AL201" s="5">
        <f t="shared" si="419"/>
        <v>6.3156447045549994E-6</v>
      </c>
      <c r="AM201" s="5">
        <f t="shared" si="420"/>
        <v>5.3452440348895513E-5</v>
      </c>
      <c r="AN201" s="5">
        <f t="shared" si="421"/>
        <v>9.0843491421755174E-5</v>
      </c>
      <c r="AO201" s="5">
        <f t="shared" si="422"/>
        <v>7.7195165270550902E-5</v>
      </c>
      <c r="AP201" s="5">
        <f t="shared" si="423"/>
        <v>4.3731575760202358E-5</v>
      </c>
      <c r="AQ201" s="5">
        <f t="shared" si="424"/>
        <v>1.8580671908994824E-5</v>
      </c>
      <c r="AR201" s="5">
        <f t="shared" si="425"/>
        <v>1.2164025029213066E-2</v>
      </c>
      <c r="AS201" s="5">
        <f t="shared" si="426"/>
        <v>6.9820287265180171E-3</v>
      </c>
      <c r="AT201" s="5">
        <f t="shared" si="427"/>
        <v>2.0038073343670417E-3</v>
      </c>
      <c r="AU201" s="5">
        <f t="shared" si="428"/>
        <v>3.8338845728444666E-4</v>
      </c>
      <c r="AV201" s="5">
        <f t="shared" si="429"/>
        <v>5.5015285149174964E-5</v>
      </c>
      <c r="AW201" s="5">
        <f t="shared" si="430"/>
        <v>1.7113774112863643E-7</v>
      </c>
      <c r="AX201" s="5">
        <f t="shared" si="431"/>
        <v>5.1135277059770926E-6</v>
      </c>
      <c r="AY201" s="5">
        <f t="shared" si="432"/>
        <v>8.6905426068622158E-6</v>
      </c>
      <c r="AZ201" s="5">
        <f t="shared" si="433"/>
        <v>7.3848754856072584E-6</v>
      </c>
      <c r="BA201" s="5">
        <f t="shared" si="434"/>
        <v>4.1835811950997616E-6</v>
      </c>
      <c r="BB201" s="5">
        <f t="shared" si="435"/>
        <v>1.7775199781739911E-6</v>
      </c>
      <c r="BC201" s="5">
        <f t="shared" si="436"/>
        <v>6.041861506612545E-7</v>
      </c>
      <c r="BD201" s="5">
        <f t="shared" si="437"/>
        <v>3.4455006362747098E-3</v>
      </c>
      <c r="BE201" s="5">
        <f t="shared" si="438"/>
        <v>1.9776829102153234E-3</v>
      </c>
      <c r="BF201" s="5">
        <f t="shared" si="439"/>
        <v>5.6758510681724755E-4</v>
      </c>
      <c r="BG201" s="5">
        <f t="shared" si="440"/>
        <v>1.0859605848734415E-4</v>
      </c>
      <c r="BH201" s="5">
        <f t="shared" si="441"/>
        <v>1.5583262902787688E-5</v>
      </c>
      <c r="BI201" s="5">
        <f t="shared" si="442"/>
        <v>1.7889274147142246E-6</v>
      </c>
      <c r="BJ201" s="8">
        <f t="shared" si="443"/>
        <v>0.12094154660166551</v>
      </c>
      <c r="BK201" s="8">
        <f t="shared" si="444"/>
        <v>0.23070267115761178</v>
      </c>
      <c r="BL201" s="8">
        <f t="shared" si="445"/>
        <v>0.56226203600744218</v>
      </c>
      <c r="BM201" s="8">
        <f t="shared" si="446"/>
        <v>0.3950499916392532</v>
      </c>
      <c r="BN201" s="8">
        <f t="shared" si="447"/>
        <v>0.60307540387180569</v>
      </c>
    </row>
    <row r="202" spans="1:66" x14ac:dyDescent="0.25">
      <c r="A202" t="s">
        <v>61</v>
      </c>
      <c r="B202" t="s">
        <v>69</v>
      </c>
      <c r="C202" t="s">
        <v>242</v>
      </c>
      <c r="D202" s="16"/>
      <c r="E202">
        <f>VLOOKUP(A202,home!$A$2:$E$405,3,FALSE)</f>
        <v>1.7666666666666699</v>
      </c>
      <c r="F202">
        <f>VLOOKUP(B202,home!$B$2:$E$405,3,FALSE)</f>
        <v>1.7</v>
      </c>
      <c r="G202">
        <f>VLOOKUP(C202,away!$B$2:$E$405,4,FALSE)</f>
        <v>1.42</v>
      </c>
      <c r="H202">
        <f>VLOOKUP(A202,away!$A$2:$E$405,3,FALSE)</f>
        <v>1.06666666666667</v>
      </c>
      <c r="I202">
        <f>VLOOKUP(C202,away!$B$2:$E$405,3,FALSE)</f>
        <v>0.56999999999999995</v>
      </c>
      <c r="J202">
        <f>VLOOKUP(B202,home!$B$2:$E$405,4,FALSE)</f>
        <v>0</v>
      </c>
      <c r="K202" s="3">
        <f t="shared" si="392"/>
        <v>4.264733333333341</v>
      </c>
      <c r="L202" s="3">
        <f t="shared" si="393"/>
        <v>0</v>
      </c>
      <c r="M202" s="5">
        <f t="shared" si="394"/>
        <v>1.4055614797281093E-2</v>
      </c>
      <c r="N202" s="5">
        <f t="shared" si="395"/>
        <v>5.9943448946458026E-2</v>
      </c>
      <c r="O202" s="5">
        <f t="shared" si="396"/>
        <v>0</v>
      </c>
      <c r="P202" s="5">
        <f t="shared" si="397"/>
        <v>0</v>
      </c>
      <c r="Q202" s="5">
        <f t="shared" si="398"/>
        <v>0.12782141241846248</v>
      </c>
      <c r="R202" s="5">
        <f t="shared" si="399"/>
        <v>0</v>
      </c>
      <c r="S202" s="5">
        <f t="shared" si="400"/>
        <v>0</v>
      </c>
      <c r="T202" s="5">
        <f t="shared" si="401"/>
        <v>0</v>
      </c>
      <c r="U202" s="5">
        <f t="shared" si="402"/>
        <v>0</v>
      </c>
      <c r="V202" s="5">
        <f t="shared" si="403"/>
        <v>0</v>
      </c>
      <c r="W202" s="5">
        <f t="shared" si="404"/>
        <v>0.18170807941825506</v>
      </c>
      <c r="X202" s="5">
        <f t="shared" si="405"/>
        <v>0</v>
      </c>
      <c r="Y202" s="5">
        <f t="shared" si="406"/>
        <v>0</v>
      </c>
      <c r="Z202" s="5">
        <f t="shared" si="407"/>
        <v>0</v>
      </c>
      <c r="AA202" s="5">
        <f t="shared" si="408"/>
        <v>0</v>
      </c>
      <c r="AB202" s="5">
        <f t="shared" si="409"/>
        <v>0</v>
      </c>
      <c r="AC202" s="5">
        <f t="shared" si="410"/>
        <v>0</v>
      </c>
      <c r="AD202" s="5">
        <f t="shared" si="411"/>
        <v>0.19373412580775359</v>
      </c>
      <c r="AE202" s="5">
        <f t="shared" si="412"/>
        <v>0</v>
      </c>
      <c r="AF202" s="5">
        <f t="shared" si="413"/>
        <v>0</v>
      </c>
      <c r="AG202" s="5">
        <f t="shared" si="414"/>
        <v>0</v>
      </c>
      <c r="AH202" s="5">
        <f t="shared" si="415"/>
        <v>0</v>
      </c>
      <c r="AI202" s="5">
        <f t="shared" si="416"/>
        <v>0</v>
      </c>
      <c r="AJ202" s="5">
        <f t="shared" si="417"/>
        <v>0</v>
      </c>
      <c r="AK202" s="5">
        <f t="shared" si="418"/>
        <v>0</v>
      </c>
      <c r="AL202" s="5">
        <f t="shared" si="419"/>
        <v>0</v>
      </c>
      <c r="AM202" s="5">
        <f t="shared" si="420"/>
        <v>0.16524487682730432</v>
      </c>
      <c r="AN202" s="5">
        <f t="shared" si="421"/>
        <v>0</v>
      </c>
      <c r="AO202" s="5">
        <f t="shared" si="422"/>
        <v>0</v>
      </c>
      <c r="AP202" s="5">
        <f t="shared" si="423"/>
        <v>0</v>
      </c>
      <c r="AQ202" s="5">
        <f t="shared" si="424"/>
        <v>0</v>
      </c>
      <c r="AR202" s="5">
        <f t="shared" si="425"/>
        <v>0</v>
      </c>
      <c r="AS202" s="5">
        <f t="shared" si="426"/>
        <v>0</v>
      </c>
      <c r="AT202" s="5">
        <f t="shared" si="427"/>
        <v>0</v>
      </c>
      <c r="AU202" s="5">
        <f t="shared" si="428"/>
        <v>0</v>
      </c>
      <c r="AV202" s="5">
        <f t="shared" si="429"/>
        <v>0</v>
      </c>
      <c r="AW202" s="5">
        <f t="shared" si="430"/>
        <v>0</v>
      </c>
      <c r="AX202" s="5">
        <f t="shared" si="431"/>
        <v>0.11745422239466113</v>
      </c>
      <c r="AY202" s="5">
        <f t="shared" si="432"/>
        <v>0</v>
      </c>
      <c r="AZ202" s="5">
        <f t="shared" si="433"/>
        <v>0</v>
      </c>
      <c r="BA202" s="5">
        <f t="shared" si="434"/>
        <v>0</v>
      </c>
      <c r="BB202" s="5">
        <f t="shared" si="435"/>
        <v>0</v>
      </c>
      <c r="BC202" s="5">
        <f t="shared" si="436"/>
        <v>0</v>
      </c>
      <c r="BD202" s="5">
        <f t="shared" si="437"/>
        <v>0</v>
      </c>
      <c r="BE202" s="5">
        <f t="shared" si="438"/>
        <v>0</v>
      </c>
      <c r="BF202" s="5">
        <f t="shared" si="439"/>
        <v>0</v>
      </c>
      <c r="BG202" s="5">
        <f t="shared" si="440"/>
        <v>0</v>
      </c>
      <c r="BH202" s="5">
        <f t="shared" si="441"/>
        <v>0</v>
      </c>
      <c r="BI202" s="5">
        <f t="shared" si="442"/>
        <v>0</v>
      </c>
      <c r="BJ202" s="8">
        <f t="shared" si="443"/>
        <v>0.84590616581289457</v>
      </c>
      <c r="BK202" s="8">
        <f t="shared" si="444"/>
        <v>1.4055614797281093E-2</v>
      </c>
      <c r="BL202" s="8">
        <f t="shared" si="445"/>
        <v>0</v>
      </c>
      <c r="BM202" s="8">
        <f t="shared" si="446"/>
        <v>0.65814130444797403</v>
      </c>
      <c r="BN202" s="8">
        <f t="shared" si="447"/>
        <v>0.20182047616220161</v>
      </c>
    </row>
    <row r="203" spans="1:66" x14ac:dyDescent="0.25">
      <c r="A203" t="s">
        <v>61</v>
      </c>
      <c r="B203" t="s">
        <v>337</v>
      </c>
      <c r="C203" t="s">
        <v>71</v>
      </c>
      <c r="D203" s="16"/>
      <c r="E203">
        <f>VLOOKUP(A203,home!$A$2:$E$405,3,FALSE)</f>
        <v>1.7666666666666699</v>
      </c>
      <c r="F203">
        <f>VLOOKUP(B203,home!$B$2:$E$405,3,FALSE)</f>
        <v>1.7</v>
      </c>
      <c r="G203">
        <f>VLOOKUP(C203,away!$B$2:$E$405,4,FALSE)</f>
        <v>1.42</v>
      </c>
      <c r="H203">
        <f>VLOOKUP(A203,away!$A$2:$E$405,3,FALSE)</f>
        <v>1.06666666666667</v>
      </c>
      <c r="I203">
        <f>VLOOKUP(C203,away!$B$2:$E$405,3,FALSE)</f>
        <v>0.85</v>
      </c>
      <c r="J203">
        <f>VLOOKUP(B203,home!$B$2:$E$405,4,FALSE)</f>
        <v>0.94</v>
      </c>
      <c r="K203" s="3">
        <f t="shared" si="392"/>
        <v>4.264733333333341</v>
      </c>
      <c r="L203" s="3">
        <f t="shared" si="393"/>
        <v>0.85226666666666928</v>
      </c>
      <c r="M203" s="5">
        <f t="shared" si="394"/>
        <v>5.9939778827062112E-3</v>
      </c>
      <c r="N203" s="5">
        <f t="shared" si="395"/>
        <v>2.5562717275639982E-2</v>
      </c>
      <c r="O203" s="5">
        <f t="shared" si="396"/>
        <v>5.1084675501677623E-3</v>
      </c>
      <c r="P203" s="5">
        <f t="shared" si="397"/>
        <v>2.1786251843452169E-2</v>
      </c>
      <c r="Q203" s="5">
        <f t="shared" si="398"/>
        <v>5.4509086227998958E-2</v>
      </c>
      <c r="R203" s="5">
        <f t="shared" si="399"/>
        <v>2.1768883053781621E-3</v>
      </c>
      <c r="S203" s="5">
        <f t="shared" si="400"/>
        <v>1.9796568267116642E-2</v>
      </c>
      <c r="T203" s="5">
        <f t="shared" si="401"/>
        <v>4.645627722258272E-2</v>
      </c>
      <c r="U203" s="5">
        <f t="shared" si="402"/>
        <v>9.2838481188897773E-3</v>
      </c>
      <c r="V203" s="5">
        <f t="shared" si="403"/>
        <v>7.9949322162881122E-3</v>
      </c>
      <c r="W203" s="5">
        <f t="shared" si="404"/>
        <v>7.7488905668696165E-2</v>
      </c>
      <c r="X203" s="5">
        <f t="shared" si="405"/>
        <v>6.6041211337907649E-2</v>
      </c>
      <c r="Y203" s="5">
        <f t="shared" si="406"/>
        <v>2.8142361524793796E-2</v>
      </c>
      <c r="Z203" s="5">
        <f t="shared" si="407"/>
        <v>6.1842977991010035E-4</v>
      </c>
      <c r="AA203" s="5">
        <f t="shared" si="408"/>
        <v>2.6374380967086066E-3</v>
      </c>
      <c r="AB203" s="5">
        <f t="shared" si="409"/>
        <v>5.6239850828182216E-3</v>
      </c>
      <c r="AC203" s="5">
        <f t="shared" si="410"/>
        <v>1.8161937921676761E-3</v>
      </c>
      <c r="AD203" s="5">
        <f t="shared" si="411"/>
        <v>8.2617379742202859E-2</v>
      </c>
      <c r="AE203" s="5">
        <f t="shared" si="412"/>
        <v>7.041203884162163E-2</v>
      </c>
      <c r="AF203" s="5">
        <f t="shared" si="413"/>
        <v>3.0004916818376453E-2</v>
      </c>
      <c r="AG203" s="5">
        <f t="shared" si="414"/>
        <v>8.5240634801361289E-3</v>
      </c>
      <c r="AH203" s="5">
        <f t="shared" si="415"/>
        <v>1.3176677177284573E-4</v>
      </c>
      <c r="AI203" s="5">
        <f t="shared" si="416"/>
        <v>5.6195014380538196E-4</v>
      </c>
      <c r="AJ203" s="5">
        <f t="shared" si="417"/>
        <v>1.198283754979139E-3</v>
      </c>
      <c r="AK203" s="5">
        <f t="shared" si="418"/>
        <v>1.7034535575504584E-3</v>
      </c>
      <c r="AL203" s="5">
        <f t="shared" si="419"/>
        <v>2.6405206109846317E-4</v>
      </c>
      <c r="AM203" s="5">
        <f t="shared" si="420"/>
        <v>7.0468218659846218E-2</v>
      </c>
      <c r="AN203" s="5">
        <f t="shared" si="421"/>
        <v>6.0057713823165125E-2</v>
      </c>
      <c r="AO203" s="5">
        <f t="shared" si="422"/>
        <v>2.559259378384484E-2</v>
      </c>
      <c r="AP203" s="5">
        <f t="shared" si="423"/>
        <v>7.2705715318371889E-3</v>
      </c>
      <c r="AQ203" s="5">
        <f t="shared" si="424"/>
        <v>1.5491164410501145E-3</v>
      </c>
      <c r="AR203" s="5">
        <f t="shared" si="425"/>
        <v>2.2460085471254215E-5</v>
      </c>
      <c r="AS203" s="5">
        <f t="shared" si="426"/>
        <v>9.5786275178773723E-5</v>
      </c>
      <c r="AT203" s="5">
        <f t="shared" si="427"/>
        <v>2.0425146031537823E-4</v>
      </c>
      <c r="AU203" s="5">
        <f t="shared" si="428"/>
        <v>2.9035933706300187E-4</v>
      </c>
      <c r="AV203" s="5">
        <f t="shared" si="429"/>
        <v>3.0957628585428874E-4</v>
      </c>
      <c r="AW203" s="5">
        <f t="shared" si="430"/>
        <v>2.6659650066218971E-5</v>
      </c>
      <c r="AX203" s="5">
        <f t="shared" si="431"/>
        <v>5.0088026843211446E-2</v>
      </c>
      <c r="AY203" s="5">
        <f t="shared" si="432"/>
        <v>4.2688355677574473E-2</v>
      </c>
      <c r="AZ203" s="5">
        <f t="shared" si="433"/>
        <v>1.819093129940379E-2</v>
      </c>
      <c r="BA203" s="5">
        <f t="shared" si="434"/>
        <v>5.1678414607017513E-3</v>
      </c>
      <c r="BB203" s="5">
        <f t="shared" si="435"/>
        <v>1.1010947538935226E-3</v>
      </c>
      <c r="BC203" s="5">
        <f t="shared" si="436"/>
        <v>1.8768527111699795E-4</v>
      </c>
      <c r="BD203" s="5">
        <f t="shared" si="437"/>
        <v>3.1903303629390508E-6</v>
      </c>
      <c r="BE203" s="5">
        <f t="shared" si="438"/>
        <v>1.3605908243171626E-5</v>
      </c>
      <c r="BF203" s="5">
        <f t="shared" si="439"/>
        <v>2.9012785207464464E-5</v>
      </c>
      <c r="BG203" s="5">
        <f t="shared" si="440"/>
        <v>4.124393072237139E-5</v>
      </c>
      <c r="BH203" s="5">
        <f t="shared" si="441"/>
        <v>4.3973591537347081E-5</v>
      </c>
      <c r="BI203" s="5">
        <f t="shared" si="442"/>
        <v>3.7507128323141791E-5</v>
      </c>
      <c r="BJ203" s="8">
        <f t="shared" si="443"/>
        <v>0.77212110768560172</v>
      </c>
      <c r="BK203" s="8">
        <f t="shared" si="444"/>
        <v>0.10034033174040374</v>
      </c>
      <c r="BL203" s="8">
        <f t="shared" si="445"/>
        <v>2.9517048500349485E-2</v>
      </c>
      <c r="BM203" s="8">
        <f t="shared" si="446"/>
        <v>0.74479783259341359</v>
      </c>
      <c r="BN203" s="8">
        <f t="shared" si="447"/>
        <v>0.11513738908534324</v>
      </c>
    </row>
    <row r="204" spans="1:66" x14ac:dyDescent="0.25">
      <c r="A204" t="s">
        <v>61</v>
      </c>
      <c r="B204" t="s">
        <v>70</v>
      </c>
      <c r="C204" t="s">
        <v>62</v>
      </c>
      <c r="D204" s="16"/>
      <c r="E204">
        <f>VLOOKUP(A204,home!$A$2:$E$405,3,FALSE)</f>
        <v>1.7666666666666699</v>
      </c>
      <c r="F204">
        <f>VLOOKUP(B204,home!$B$2:$E$405,3,FALSE)</f>
        <v>0.56999999999999995</v>
      </c>
      <c r="G204">
        <f>VLOOKUP(C204,away!$B$2:$E$405,4,FALSE)</f>
        <v>0.56999999999999995</v>
      </c>
      <c r="H204">
        <f>VLOOKUP(A204,away!$A$2:$E$405,3,FALSE)</f>
        <v>1.06666666666667</v>
      </c>
      <c r="I204">
        <f>VLOOKUP(C204,away!$B$2:$E$405,3,FALSE)</f>
        <v>0</v>
      </c>
      <c r="J204">
        <f>VLOOKUP(B204,home!$B$2:$E$405,4,FALSE)</f>
        <v>0</v>
      </c>
      <c r="K204" s="3">
        <f t="shared" si="392"/>
        <v>0.57399000000000089</v>
      </c>
      <c r="L204" s="3">
        <f t="shared" si="393"/>
        <v>0</v>
      </c>
      <c r="M204" s="5">
        <f t="shared" si="394"/>
        <v>0.56327348782871889</v>
      </c>
      <c r="N204" s="5">
        <f t="shared" si="395"/>
        <v>0.32331334927880678</v>
      </c>
      <c r="O204" s="5">
        <f t="shared" si="396"/>
        <v>0</v>
      </c>
      <c r="P204" s="5">
        <f t="shared" si="397"/>
        <v>0</v>
      </c>
      <c r="Q204" s="5">
        <f t="shared" si="398"/>
        <v>9.2789314676271301E-2</v>
      </c>
      <c r="R204" s="5">
        <f t="shared" si="399"/>
        <v>0</v>
      </c>
      <c r="S204" s="5">
        <f t="shared" si="400"/>
        <v>0</v>
      </c>
      <c r="T204" s="5">
        <f t="shared" si="401"/>
        <v>0</v>
      </c>
      <c r="U204" s="5">
        <f t="shared" si="402"/>
        <v>0</v>
      </c>
      <c r="V204" s="5">
        <f t="shared" si="403"/>
        <v>0</v>
      </c>
      <c r="W204" s="5">
        <f t="shared" si="404"/>
        <v>1.7753379577011015E-2</v>
      </c>
      <c r="X204" s="5">
        <f t="shared" si="405"/>
        <v>0</v>
      </c>
      <c r="Y204" s="5">
        <f t="shared" si="406"/>
        <v>0</v>
      </c>
      <c r="Z204" s="5">
        <f t="shared" si="407"/>
        <v>0</v>
      </c>
      <c r="AA204" s="5">
        <f t="shared" si="408"/>
        <v>0</v>
      </c>
      <c r="AB204" s="5">
        <f t="shared" si="409"/>
        <v>0</v>
      </c>
      <c r="AC204" s="5">
        <f t="shared" si="410"/>
        <v>0</v>
      </c>
      <c r="AD204" s="5">
        <f t="shared" si="411"/>
        <v>2.5475655858521419E-3</v>
      </c>
      <c r="AE204" s="5">
        <f t="shared" si="412"/>
        <v>0</v>
      </c>
      <c r="AF204" s="5">
        <f t="shared" si="413"/>
        <v>0</v>
      </c>
      <c r="AG204" s="5">
        <f t="shared" si="414"/>
        <v>0</v>
      </c>
      <c r="AH204" s="5">
        <f t="shared" si="415"/>
        <v>0</v>
      </c>
      <c r="AI204" s="5">
        <f t="shared" si="416"/>
        <v>0</v>
      </c>
      <c r="AJ204" s="5">
        <f t="shared" si="417"/>
        <v>0</v>
      </c>
      <c r="AK204" s="5">
        <f t="shared" si="418"/>
        <v>0</v>
      </c>
      <c r="AL204" s="5">
        <f t="shared" si="419"/>
        <v>0</v>
      </c>
      <c r="AM204" s="5">
        <f t="shared" si="420"/>
        <v>2.9245543412465474E-4</v>
      </c>
      <c r="AN204" s="5">
        <f t="shared" si="421"/>
        <v>0</v>
      </c>
      <c r="AO204" s="5">
        <f t="shared" si="422"/>
        <v>0</v>
      </c>
      <c r="AP204" s="5">
        <f t="shared" si="423"/>
        <v>0</v>
      </c>
      <c r="AQ204" s="5">
        <f t="shared" si="424"/>
        <v>0</v>
      </c>
      <c r="AR204" s="5">
        <f t="shared" si="425"/>
        <v>0</v>
      </c>
      <c r="AS204" s="5">
        <f t="shared" si="426"/>
        <v>0</v>
      </c>
      <c r="AT204" s="5">
        <f t="shared" si="427"/>
        <v>0</v>
      </c>
      <c r="AU204" s="5">
        <f t="shared" si="428"/>
        <v>0</v>
      </c>
      <c r="AV204" s="5">
        <f t="shared" si="429"/>
        <v>0</v>
      </c>
      <c r="AW204" s="5">
        <f t="shared" si="430"/>
        <v>0</v>
      </c>
      <c r="AX204" s="5">
        <f t="shared" si="431"/>
        <v>2.7977749105535117E-5</v>
      </c>
      <c r="AY204" s="5">
        <f t="shared" si="432"/>
        <v>0</v>
      </c>
      <c r="AZ204" s="5">
        <f t="shared" si="433"/>
        <v>0</v>
      </c>
      <c r="BA204" s="5">
        <f t="shared" si="434"/>
        <v>0</v>
      </c>
      <c r="BB204" s="5">
        <f t="shared" si="435"/>
        <v>0</v>
      </c>
      <c r="BC204" s="5">
        <f t="shared" si="436"/>
        <v>0</v>
      </c>
      <c r="BD204" s="5">
        <f t="shared" si="437"/>
        <v>0</v>
      </c>
      <c r="BE204" s="5">
        <f t="shared" si="438"/>
        <v>0</v>
      </c>
      <c r="BF204" s="5">
        <f t="shared" si="439"/>
        <v>0</v>
      </c>
      <c r="BG204" s="5">
        <f t="shared" si="440"/>
        <v>0</v>
      </c>
      <c r="BH204" s="5">
        <f t="shared" si="441"/>
        <v>0</v>
      </c>
      <c r="BI204" s="5">
        <f t="shared" si="442"/>
        <v>0</v>
      </c>
      <c r="BJ204" s="8">
        <f t="shared" si="443"/>
        <v>0.4367240423011714</v>
      </c>
      <c r="BK204" s="8">
        <f t="shared" si="444"/>
        <v>0.56327348782871889</v>
      </c>
      <c r="BL204" s="8">
        <f t="shared" si="445"/>
        <v>0</v>
      </c>
      <c r="BM204" s="8">
        <f t="shared" si="446"/>
        <v>2.0621378346093348E-2</v>
      </c>
      <c r="BN204" s="8">
        <f t="shared" si="447"/>
        <v>0.97937615178379689</v>
      </c>
    </row>
    <row r="205" spans="1:66" x14ac:dyDescent="0.25">
      <c r="A205" t="s">
        <v>61</v>
      </c>
      <c r="B205" t="s">
        <v>87</v>
      </c>
      <c r="C205" t="s">
        <v>311</v>
      </c>
      <c r="D205" s="16"/>
      <c r="E205">
        <f>VLOOKUP(A205,home!$A$2:$E$405,3,FALSE)</f>
        <v>1.7666666666666699</v>
      </c>
      <c r="F205">
        <f>VLOOKUP(B205,home!$B$2:$E$405,3,FALSE)</f>
        <v>1.7</v>
      </c>
      <c r="G205">
        <f>VLOOKUP(C205,away!$B$2:$E$405,4,FALSE)</f>
        <v>1.7</v>
      </c>
      <c r="H205">
        <f>VLOOKUP(A205,away!$A$2:$E$405,3,FALSE)</f>
        <v>1.06666666666667</v>
      </c>
      <c r="I205">
        <f>VLOOKUP(C205,away!$B$2:$E$405,3,FALSE)</f>
        <v>1.1299999999999999</v>
      </c>
      <c r="J205">
        <f>VLOOKUP(B205,home!$B$2:$E$405,4,FALSE)</f>
        <v>1.88</v>
      </c>
      <c r="K205" s="3">
        <f t="shared" si="392"/>
        <v>5.1056666666666759</v>
      </c>
      <c r="L205" s="3">
        <f t="shared" si="393"/>
        <v>2.2660266666666731</v>
      </c>
      <c r="M205" s="5">
        <f t="shared" si="394"/>
        <v>6.2880250483980475E-4</v>
      </c>
      <c r="N205" s="5">
        <f t="shared" si="395"/>
        <v>3.2104559888771022E-3</v>
      </c>
      <c r="O205" s="5">
        <f t="shared" si="396"/>
        <v>1.4248832440337973E-3</v>
      </c>
      <c r="P205" s="5">
        <f t="shared" si="397"/>
        <v>7.2749788829552381E-3</v>
      </c>
      <c r="Q205" s="5">
        <f t="shared" si="398"/>
        <v>8.1957590636051129E-3</v>
      </c>
      <c r="R205" s="5">
        <f t="shared" si="399"/>
        <v>1.614411713933551E-3</v>
      </c>
      <c r="S205" s="5">
        <f t="shared" si="400"/>
        <v>2.1042106758515554E-2</v>
      </c>
      <c r="T205" s="5">
        <f t="shared" si="401"/>
        <v>1.8571808591704268E-2</v>
      </c>
      <c r="U205" s="5">
        <f t="shared" si="402"/>
        <v>8.2426480741067485E-3</v>
      </c>
      <c r="V205" s="5">
        <f t="shared" si="403"/>
        <v>2.7049807838947528E-2</v>
      </c>
      <c r="W205" s="5">
        <f t="shared" si="404"/>
        <v>1.3948271286359972E-2</v>
      </c>
      <c r="X205" s="5">
        <f t="shared" si="405"/>
        <v>3.1607154688792757E-2</v>
      </c>
      <c r="Y205" s="5">
        <f t="shared" si="406"/>
        <v>3.5811327691131482E-2</v>
      </c>
      <c r="Z205" s="5">
        <f t="shared" si="407"/>
        <v>1.2194333315841582E-3</v>
      </c>
      <c r="AA205" s="5">
        <f t="shared" si="408"/>
        <v>6.2260201132915286E-3</v>
      </c>
      <c r="AB205" s="5">
        <f t="shared" si="409"/>
        <v>1.589399167921442E-2</v>
      </c>
      <c r="AC205" s="5">
        <f t="shared" si="410"/>
        <v>1.9559676856177034E-2</v>
      </c>
      <c r="AD205" s="5">
        <f t="shared" si="411"/>
        <v>1.7803805941098004E-2</v>
      </c>
      <c r="AE205" s="5">
        <f t="shared" si="412"/>
        <v>4.0343899030686622E-2</v>
      </c>
      <c r="AF205" s="5">
        <f t="shared" si="413"/>
        <v>4.5710175520421822E-2</v>
      </c>
      <c r="AG205" s="5">
        <f t="shared" si="414"/>
        <v>3.4526825555763335E-2</v>
      </c>
      <c r="AH205" s="5">
        <f t="shared" si="415"/>
        <v>6.9081711189797183E-4</v>
      </c>
      <c r="AI205" s="5">
        <f t="shared" si="416"/>
        <v>3.5270819009804179E-3</v>
      </c>
      <c r="AJ205" s="5">
        <f t="shared" si="417"/>
        <v>9.0040522462195276E-3</v>
      </c>
      <c r="AK205" s="5">
        <f t="shared" si="418"/>
        <v>1.5323896472816087E-2</v>
      </c>
      <c r="AL205" s="5">
        <f t="shared" si="419"/>
        <v>9.0518873567380451E-3</v>
      </c>
      <c r="AM205" s="5">
        <f t="shared" si="420"/>
        <v>1.8180059706653241E-2</v>
      </c>
      <c r="AN205" s="5">
        <f t="shared" si="421"/>
        <v>4.1196500096868538E-2</v>
      </c>
      <c r="AO205" s="5">
        <f t="shared" si="422"/>
        <v>4.6676183896420156E-2</v>
      </c>
      <c r="AP205" s="5">
        <f t="shared" si="423"/>
        <v>3.5256492469175192E-2</v>
      </c>
      <c r="AQ205" s="5">
        <f t="shared" si="424"/>
        <v>1.9973038027070941E-2</v>
      </c>
      <c r="AR205" s="5">
        <f t="shared" si="425"/>
        <v>3.1308199947009153E-4</v>
      </c>
      <c r="AS205" s="5">
        <f t="shared" si="426"/>
        <v>1.5984923286278003E-3</v>
      </c>
      <c r="AT205" s="5">
        <f t="shared" si="427"/>
        <v>4.0806844995986778E-3</v>
      </c>
      <c r="AU205" s="5">
        <f t="shared" si="428"/>
        <v>6.9448716089281189E-3</v>
      </c>
      <c r="AV205" s="5">
        <f t="shared" si="429"/>
        <v>8.8645498694960145E-3</v>
      </c>
      <c r="AW205" s="5">
        <f t="shared" si="430"/>
        <v>2.909069614434801E-3</v>
      </c>
      <c r="AX205" s="5">
        <f t="shared" si="431"/>
        <v>1.5470220807044899E-2</v>
      </c>
      <c r="AY205" s="5">
        <f t="shared" si="432"/>
        <v>3.5055932887985364E-2</v>
      </c>
      <c r="AZ205" s="5">
        <f t="shared" si="433"/>
        <v>3.9718839374526041E-2</v>
      </c>
      <c r="BA205" s="5">
        <f t="shared" si="434"/>
        <v>3.0001316397242076E-2</v>
      </c>
      <c r="BB205" s="5">
        <f t="shared" si="435"/>
        <v>1.6995945747813674E-2</v>
      </c>
      <c r="BC205" s="5">
        <f t="shared" si="436"/>
        <v>7.7026532579531608E-3</v>
      </c>
      <c r="BD205" s="5">
        <f t="shared" si="437"/>
        <v>1.1824202660875822E-4</v>
      </c>
      <c r="BE205" s="5">
        <f t="shared" si="438"/>
        <v>6.0370437385545098E-4</v>
      </c>
      <c r="BF205" s="5">
        <f t="shared" si="439"/>
        <v>1.5411566490573269E-3</v>
      </c>
      <c r="BG205" s="5">
        <f t="shared" si="440"/>
        <v>2.6228773770679021E-3</v>
      </c>
      <c r="BH205" s="5">
        <f t="shared" si="441"/>
        <v>3.3478843987124274E-3</v>
      </c>
      <c r="BI205" s="5">
        <f t="shared" si="442"/>
        <v>3.4186363556718891E-3</v>
      </c>
      <c r="BJ205" s="8">
        <f t="shared" si="443"/>
        <v>0.55595666602719385</v>
      </c>
      <c r="BK205" s="8">
        <f t="shared" si="444"/>
        <v>0.11966319308615857</v>
      </c>
      <c r="BL205" s="8">
        <f t="shared" si="445"/>
        <v>9.5401984043588517E-2</v>
      </c>
      <c r="BM205" s="8">
        <f t="shared" si="446"/>
        <v>0.71774512181673</v>
      </c>
      <c r="BN205" s="8">
        <f t="shared" si="447"/>
        <v>2.2349291398244608E-2</v>
      </c>
    </row>
    <row r="206" spans="1:66" x14ac:dyDescent="0.25">
      <c r="A206" t="s">
        <v>61</v>
      </c>
      <c r="B206" t="s">
        <v>82</v>
      </c>
      <c r="C206" t="s">
        <v>239</v>
      </c>
      <c r="D206" s="16"/>
      <c r="E206">
        <f>VLOOKUP(A206,home!$A$2:$E$405,3,FALSE)</f>
        <v>1.7666666666666699</v>
      </c>
      <c r="F206">
        <f>VLOOKUP(B206,home!$B$2:$E$405,3,FALSE)</f>
        <v>0.28000000000000003</v>
      </c>
      <c r="G206">
        <f>VLOOKUP(C206,away!$B$2:$E$405,4,FALSE)</f>
        <v>0</v>
      </c>
      <c r="H206">
        <f>VLOOKUP(A206,away!$A$2:$E$405,3,FALSE)</f>
        <v>1.06666666666667</v>
      </c>
      <c r="I206">
        <f>VLOOKUP(C206,away!$B$2:$E$405,3,FALSE)</f>
        <v>1.7</v>
      </c>
      <c r="J206">
        <f>VLOOKUP(B206,home!$B$2:$E$405,4,FALSE)</f>
        <v>2.34</v>
      </c>
      <c r="K206" s="3">
        <f t="shared" si="392"/>
        <v>0</v>
      </c>
      <c r="L206" s="3">
        <f t="shared" si="393"/>
        <v>4.2432000000000132</v>
      </c>
      <c r="M206" s="5">
        <f t="shared" si="394"/>
        <v>1.4361561237462687E-2</v>
      </c>
      <c r="N206" s="5">
        <f t="shared" si="395"/>
        <v>0</v>
      </c>
      <c r="O206" s="5">
        <f t="shared" si="396"/>
        <v>6.0938976642801866E-2</v>
      </c>
      <c r="P206" s="5">
        <f t="shared" si="397"/>
        <v>0</v>
      </c>
      <c r="Q206" s="5">
        <f t="shared" si="398"/>
        <v>0</v>
      </c>
      <c r="R206" s="5">
        <f t="shared" si="399"/>
        <v>0.12928813284536883</v>
      </c>
      <c r="S206" s="5">
        <f t="shared" si="400"/>
        <v>0</v>
      </c>
      <c r="T206" s="5">
        <f t="shared" si="401"/>
        <v>0</v>
      </c>
      <c r="U206" s="5">
        <f t="shared" si="402"/>
        <v>0</v>
      </c>
      <c r="V206" s="5">
        <f t="shared" si="403"/>
        <v>0</v>
      </c>
      <c r="W206" s="5">
        <f t="shared" si="404"/>
        <v>0</v>
      </c>
      <c r="X206" s="5">
        <f t="shared" si="405"/>
        <v>0</v>
      </c>
      <c r="Y206" s="5">
        <f t="shared" si="406"/>
        <v>0</v>
      </c>
      <c r="Z206" s="5">
        <f t="shared" si="407"/>
        <v>0.1828651350964903</v>
      </c>
      <c r="AA206" s="5">
        <f t="shared" si="408"/>
        <v>0</v>
      </c>
      <c r="AB206" s="5">
        <f t="shared" si="409"/>
        <v>0</v>
      </c>
      <c r="AC206" s="5">
        <f t="shared" si="410"/>
        <v>0</v>
      </c>
      <c r="AD206" s="5">
        <f t="shared" si="411"/>
        <v>0</v>
      </c>
      <c r="AE206" s="5">
        <f t="shared" si="412"/>
        <v>0</v>
      </c>
      <c r="AF206" s="5">
        <f t="shared" si="413"/>
        <v>0</v>
      </c>
      <c r="AG206" s="5">
        <f t="shared" si="414"/>
        <v>0</v>
      </c>
      <c r="AH206" s="5">
        <f t="shared" si="415"/>
        <v>0.1939833353103575</v>
      </c>
      <c r="AI206" s="5">
        <f t="shared" si="416"/>
        <v>0</v>
      </c>
      <c r="AJ206" s="5">
        <f t="shared" si="417"/>
        <v>0</v>
      </c>
      <c r="AK206" s="5">
        <f t="shared" si="418"/>
        <v>0</v>
      </c>
      <c r="AL206" s="5">
        <f t="shared" si="419"/>
        <v>0</v>
      </c>
      <c r="AM206" s="5">
        <f t="shared" si="420"/>
        <v>0</v>
      </c>
      <c r="AN206" s="5">
        <f t="shared" si="421"/>
        <v>0</v>
      </c>
      <c r="AO206" s="5">
        <f t="shared" si="422"/>
        <v>0</v>
      </c>
      <c r="AP206" s="5">
        <f t="shared" si="423"/>
        <v>0</v>
      </c>
      <c r="AQ206" s="5">
        <f t="shared" si="424"/>
        <v>0</v>
      </c>
      <c r="AR206" s="5">
        <f t="shared" si="425"/>
        <v>0.16462201767778226</v>
      </c>
      <c r="AS206" s="5">
        <f t="shared" si="426"/>
        <v>0</v>
      </c>
      <c r="AT206" s="5">
        <f t="shared" si="427"/>
        <v>0</v>
      </c>
      <c r="AU206" s="5">
        <f t="shared" si="428"/>
        <v>0</v>
      </c>
      <c r="AV206" s="5">
        <f t="shared" si="429"/>
        <v>0</v>
      </c>
      <c r="AW206" s="5">
        <f t="shared" si="430"/>
        <v>0</v>
      </c>
      <c r="AX206" s="5">
        <f t="shared" si="431"/>
        <v>0</v>
      </c>
      <c r="AY206" s="5">
        <f t="shared" si="432"/>
        <v>0</v>
      </c>
      <c r="AZ206" s="5">
        <f t="shared" si="433"/>
        <v>0</v>
      </c>
      <c r="BA206" s="5">
        <f t="shared" si="434"/>
        <v>0</v>
      </c>
      <c r="BB206" s="5">
        <f t="shared" si="435"/>
        <v>0</v>
      </c>
      <c r="BC206" s="5">
        <f t="shared" si="436"/>
        <v>0</v>
      </c>
      <c r="BD206" s="5">
        <f t="shared" si="437"/>
        <v>0.11642069090172796</v>
      </c>
      <c r="BE206" s="5">
        <f t="shared" si="438"/>
        <v>0</v>
      </c>
      <c r="BF206" s="5">
        <f t="shared" si="439"/>
        <v>0</v>
      </c>
      <c r="BG206" s="5">
        <f t="shared" si="440"/>
        <v>0</v>
      </c>
      <c r="BH206" s="5">
        <f t="shared" si="441"/>
        <v>0</v>
      </c>
      <c r="BI206" s="5">
        <f t="shared" si="442"/>
        <v>0</v>
      </c>
      <c r="BJ206" s="8">
        <f t="shared" si="443"/>
        <v>0</v>
      </c>
      <c r="BK206" s="8">
        <f t="shared" si="444"/>
        <v>1.4361561237462687E-2</v>
      </c>
      <c r="BL206" s="8">
        <f t="shared" si="445"/>
        <v>0.66525315337803836</v>
      </c>
      <c r="BM206" s="8">
        <f t="shared" si="446"/>
        <v>0.65789117898635796</v>
      </c>
      <c r="BN206" s="8">
        <f t="shared" si="447"/>
        <v>0.20458867072563339</v>
      </c>
    </row>
    <row r="207" spans="1:66" x14ac:dyDescent="0.25">
      <c r="A207" t="s">
        <v>72</v>
      </c>
      <c r="B207" t="s">
        <v>106</v>
      </c>
      <c r="C207" t="s">
        <v>83</v>
      </c>
      <c r="D207" s="16"/>
      <c r="E207">
        <f>VLOOKUP(A207,home!$A$2:$E$405,3,FALSE)</f>
        <v>1.3</v>
      </c>
      <c r="F207">
        <f>VLOOKUP(B207,home!$B$2:$E$405,3,FALSE)</f>
        <v>1.03</v>
      </c>
      <c r="G207">
        <f>VLOOKUP(C207,away!$B$2:$E$405,4,FALSE)</f>
        <v>0.77</v>
      </c>
      <c r="H207">
        <f>VLOOKUP(A207,away!$A$2:$E$405,3,FALSE)</f>
        <v>1.3</v>
      </c>
      <c r="I207">
        <f>VLOOKUP(C207,away!$B$2:$E$405,3,FALSE)</f>
        <v>0.77</v>
      </c>
      <c r="J207">
        <f>VLOOKUP(B207,home!$B$2:$E$405,4,FALSE)</f>
        <v>1.03</v>
      </c>
      <c r="K207" s="3">
        <f t="shared" si="392"/>
        <v>1.0310300000000001</v>
      </c>
      <c r="L207" s="3">
        <f t="shared" si="393"/>
        <v>1.0310300000000001</v>
      </c>
      <c r="M207" s="5">
        <f t="shared" si="394"/>
        <v>0.12719168496306976</v>
      </c>
      <c r="N207" s="5">
        <f t="shared" si="395"/>
        <v>0.13113844294747384</v>
      </c>
      <c r="O207" s="5">
        <f t="shared" si="396"/>
        <v>0.13113844294747384</v>
      </c>
      <c r="P207" s="5">
        <f t="shared" si="397"/>
        <v>0.13520766883213398</v>
      </c>
      <c r="Q207" s="5">
        <f t="shared" si="398"/>
        <v>6.7603834416066974E-2</v>
      </c>
      <c r="R207" s="5">
        <f t="shared" si="399"/>
        <v>6.7603834416066974E-2</v>
      </c>
      <c r="S207" s="5">
        <f t="shared" si="400"/>
        <v>3.5932210734388702E-2</v>
      </c>
      <c r="T207" s="5">
        <f t="shared" si="401"/>
        <v>6.9701581397997536E-2</v>
      </c>
      <c r="U207" s="5">
        <f t="shared" si="402"/>
        <v>6.9701581397997536E-2</v>
      </c>
      <c r="V207" s="5">
        <f t="shared" si="403"/>
        <v>4.244084605925731E-3</v>
      </c>
      <c r="W207" s="5">
        <f t="shared" si="404"/>
        <v>2.3233860465999182E-2</v>
      </c>
      <c r="X207" s="5">
        <f t="shared" si="405"/>
        <v>2.3954807156259139E-2</v>
      </c>
      <c r="Y207" s="5">
        <f t="shared" si="406"/>
        <v>1.2349062411158931E-2</v>
      </c>
      <c r="Z207" s="5">
        <f t="shared" si="407"/>
        <v>2.3233860465999182E-2</v>
      </c>
      <c r="AA207" s="5">
        <f t="shared" si="408"/>
        <v>2.3954807156259139E-2</v>
      </c>
      <c r="AB207" s="5">
        <f t="shared" si="409"/>
        <v>1.2349062411158931E-2</v>
      </c>
      <c r="AC207" s="5">
        <f t="shared" si="410"/>
        <v>2.8197243498080134E-4</v>
      </c>
      <c r="AD207" s="5">
        <f t="shared" si="411"/>
        <v>5.9887017890647848E-3</v>
      </c>
      <c r="AE207" s="5">
        <f t="shared" si="412"/>
        <v>6.1745312055794662E-3</v>
      </c>
      <c r="AF207" s="5">
        <f t="shared" si="413"/>
        <v>3.1830634544442985E-3</v>
      </c>
      <c r="AG207" s="5">
        <f t="shared" si="414"/>
        <v>1.0939446378119017E-3</v>
      </c>
      <c r="AH207" s="5">
        <f t="shared" si="415"/>
        <v>5.9887017890647848E-3</v>
      </c>
      <c r="AI207" s="5">
        <f t="shared" si="416"/>
        <v>6.1745312055794662E-3</v>
      </c>
      <c r="AJ207" s="5">
        <f t="shared" si="417"/>
        <v>3.1830634544442985E-3</v>
      </c>
      <c r="AK207" s="5">
        <f t="shared" si="418"/>
        <v>1.0939446378119017E-3</v>
      </c>
      <c r="AL207" s="5">
        <f t="shared" si="419"/>
        <v>1.1989725781129239E-5</v>
      </c>
      <c r="AM207" s="5">
        <f t="shared" si="420"/>
        <v>1.2349062411158936E-3</v>
      </c>
      <c r="AN207" s="5">
        <f t="shared" si="421"/>
        <v>1.2732253817777199E-3</v>
      </c>
      <c r="AO207" s="5">
        <f t="shared" si="422"/>
        <v>6.5636678268714125E-4</v>
      </c>
      <c r="AP207" s="5">
        <f t="shared" si="423"/>
        <v>2.2557794798464114E-4</v>
      </c>
      <c r="AQ207" s="5">
        <f t="shared" si="424"/>
        <v>5.8144407927651149E-5</v>
      </c>
      <c r="AR207" s="5">
        <f t="shared" si="425"/>
        <v>1.2349062411158936E-3</v>
      </c>
      <c r="AS207" s="5">
        <f t="shared" si="426"/>
        <v>1.2732253817777199E-3</v>
      </c>
      <c r="AT207" s="5">
        <f t="shared" si="427"/>
        <v>6.5636678268714125E-4</v>
      </c>
      <c r="AU207" s="5">
        <f t="shared" si="428"/>
        <v>2.2557794798464114E-4</v>
      </c>
      <c r="AV207" s="5">
        <f t="shared" si="429"/>
        <v>5.8144407927651149E-5</v>
      </c>
      <c r="AW207" s="5">
        <f t="shared" si="430"/>
        <v>3.5403757225729107E-7</v>
      </c>
      <c r="AX207" s="5">
        <f t="shared" si="431"/>
        <v>2.1220423029628653E-4</v>
      </c>
      <c r="AY207" s="5">
        <f t="shared" si="432"/>
        <v>2.1878892756238034E-4</v>
      </c>
      <c r="AZ207" s="5">
        <f t="shared" si="433"/>
        <v>1.1278897399232049E-4</v>
      </c>
      <c r="BA207" s="5">
        <f t="shared" si="434"/>
        <v>3.8762938618434074E-5</v>
      </c>
      <c r="BB207" s="5">
        <f t="shared" si="435"/>
        <v>9.9914381509410217E-6</v>
      </c>
      <c r="BC207" s="5">
        <f t="shared" si="436"/>
        <v>2.0602944953529455E-6</v>
      </c>
      <c r="BD207" s="5">
        <f t="shared" si="437"/>
        <v>2.1220423029628653E-4</v>
      </c>
      <c r="BE207" s="5">
        <f t="shared" si="438"/>
        <v>2.1878892756238034E-4</v>
      </c>
      <c r="BF207" s="5">
        <f t="shared" si="439"/>
        <v>1.1278897399232049E-4</v>
      </c>
      <c r="BG207" s="5">
        <f t="shared" si="440"/>
        <v>3.8762938618434074E-5</v>
      </c>
      <c r="BH207" s="5">
        <f t="shared" si="441"/>
        <v>9.9914381509410217E-6</v>
      </c>
      <c r="BI207" s="5">
        <f t="shared" si="442"/>
        <v>2.0602944953529455E-6</v>
      </c>
      <c r="BJ207" s="8">
        <f t="shared" si="443"/>
        <v>0.34846464744646488</v>
      </c>
      <c r="BK207" s="8">
        <f t="shared" si="444"/>
        <v>0.30308840022384248</v>
      </c>
      <c r="BL207" s="8">
        <f t="shared" si="445"/>
        <v>0.3252307869804657</v>
      </c>
      <c r="BM207" s="8">
        <f t="shared" si="446"/>
        <v>0.33991535170449677</v>
      </c>
      <c r="BN207" s="8">
        <f t="shared" si="447"/>
        <v>0.6598839085222854</v>
      </c>
    </row>
    <row r="208" spans="1:66" x14ac:dyDescent="0.25">
      <c r="A208" t="s">
        <v>72</v>
      </c>
      <c r="B208" t="s">
        <v>89</v>
      </c>
      <c r="C208" t="s">
        <v>326</v>
      </c>
      <c r="D208" s="16"/>
      <c r="E208">
        <f>VLOOKUP(A208,home!$A$2:$E$405,3,FALSE)</f>
        <v>1.3</v>
      </c>
      <c r="F208">
        <f>VLOOKUP(B208,home!$B$2:$E$405,3,FALSE)</f>
        <v>0.51</v>
      </c>
      <c r="G208">
        <f>VLOOKUP(C208,away!$B$2:$E$405,4,FALSE)</f>
        <v>0.77</v>
      </c>
      <c r="H208">
        <f>VLOOKUP(A208,away!$A$2:$E$405,3,FALSE)</f>
        <v>1.3</v>
      </c>
      <c r="I208">
        <f>VLOOKUP(C208,away!$B$2:$E$405,3,FALSE)</f>
        <v>0.26</v>
      </c>
      <c r="J208">
        <f>VLOOKUP(B208,home!$B$2:$E$405,4,FALSE)</f>
        <v>0.51</v>
      </c>
      <c r="K208" s="3">
        <f t="shared" si="392"/>
        <v>0.51051000000000002</v>
      </c>
      <c r="L208" s="3">
        <f t="shared" si="393"/>
        <v>0.17238000000000001</v>
      </c>
      <c r="M208" s="5">
        <f t="shared" si="394"/>
        <v>0.50515498287893179</v>
      </c>
      <c r="N208" s="5">
        <f t="shared" si="395"/>
        <v>0.25788667030952356</v>
      </c>
      <c r="O208" s="5">
        <f t="shared" si="396"/>
        <v>8.7078615948670279E-2</v>
      </c>
      <c r="P208" s="5">
        <f t="shared" si="397"/>
        <v>4.4454504227955674E-2</v>
      </c>
      <c r="Q208" s="5">
        <f t="shared" si="398"/>
        <v>6.5826862029857422E-2</v>
      </c>
      <c r="R208" s="5">
        <f t="shared" si="399"/>
        <v>7.5053059086158912E-3</v>
      </c>
      <c r="S208" s="5">
        <f t="shared" si="400"/>
        <v>9.7801813954736107E-4</v>
      </c>
      <c r="T208" s="5">
        <f t="shared" si="401"/>
        <v>1.1347234476706825E-2</v>
      </c>
      <c r="U208" s="5">
        <f t="shared" si="402"/>
        <v>3.8315337194074991E-3</v>
      </c>
      <c r="V208" s="5">
        <f t="shared" si="403"/>
        <v>9.5630302675172622E-6</v>
      </c>
      <c r="W208" s="5">
        <f t="shared" si="404"/>
        <v>1.1201757111620841E-2</v>
      </c>
      <c r="X208" s="5">
        <f t="shared" si="405"/>
        <v>1.9309588909012009E-3</v>
      </c>
      <c r="Y208" s="5">
        <f t="shared" si="406"/>
        <v>1.6642934680677449E-4</v>
      </c>
      <c r="Z208" s="5">
        <f t="shared" si="407"/>
        <v>4.312548775090691E-4</v>
      </c>
      <c r="AA208" s="5">
        <f t="shared" si="408"/>
        <v>2.201599275171549E-4</v>
      </c>
      <c r="AB208" s="5">
        <f t="shared" si="409"/>
        <v>5.6196922298391375E-5</v>
      </c>
      <c r="AC208" s="5">
        <f t="shared" si="410"/>
        <v>5.2597690791424473E-8</v>
      </c>
      <c r="AD208" s="5">
        <f t="shared" si="411"/>
        <v>1.4296522557633886E-3</v>
      </c>
      <c r="AE208" s="5">
        <f t="shared" si="412"/>
        <v>2.4644345584849296E-4</v>
      </c>
      <c r="AF208" s="5">
        <f t="shared" si="413"/>
        <v>2.1240961459581607E-5</v>
      </c>
      <c r="AG208" s="5">
        <f t="shared" si="414"/>
        <v>1.2205056454675591E-6</v>
      </c>
      <c r="AH208" s="5">
        <f t="shared" si="415"/>
        <v>1.8584928946253339E-5</v>
      </c>
      <c r="AI208" s="5">
        <f t="shared" si="416"/>
        <v>9.4877920763517928E-6</v>
      </c>
      <c r="AJ208" s="5">
        <f t="shared" si="417"/>
        <v>2.4218063664491768E-6</v>
      </c>
      <c r="AK208" s="5">
        <f t="shared" si="418"/>
        <v>4.1211878937865651E-7</v>
      </c>
      <c r="AL208" s="5">
        <f t="shared" si="419"/>
        <v>1.8514747726271343E-10</v>
      </c>
      <c r="AM208" s="5">
        <f t="shared" si="420"/>
        <v>1.4597035461795353E-4</v>
      </c>
      <c r="AN208" s="5">
        <f t="shared" si="421"/>
        <v>2.5162369729042837E-5</v>
      </c>
      <c r="AO208" s="5">
        <f t="shared" si="422"/>
        <v>2.1687446469462019E-6</v>
      </c>
      <c r="AP208" s="5">
        <f t="shared" si="423"/>
        <v>1.2461606741352875E-7</v>
      </c>
      <c r="AQ208" s="5">
        <f t="shared" si="424"/>
        <v>5.3703294251860228E-9</v>
      </c>
      <c r="AR208" s="5">
        <f t="shared" si="425"/>
        <v>6.4073401035103034E-7</v>
      </c>
      <c r="AS208" s="5">
        <f t="shared" si="426"/>
        <v>3.2710111962430457E-7</v>
      </c>
      <c r="AT208" s="5">
        <f t="shared" si="427"/>
        <v>8.3494196289701854E-8</v>
      </c>
      <c r="AU208" s="5">
        <f t="shared" si="428"/>
        <v>1.4208207382618568E-8</v>
      </c>
      <c r="AV208" s="5">
        <f t="shared" si="429"/>
        <v>1.8133579877251509E-9</v>
      </c>
      <c r="AW208" s="5">
        <f t="shared" si="430"/>
        <v>4.5259153624625816E-13</v>
      </c>
      <c r="AX208" s="5">
        <f t="shared" si="431"/>
        <v>1.2419887622668574E-5</v>
      </c>
      <c r="AY208" s="5">
        <f t="shared" si="432"/>
        <v>2.1409402283956092E-6</v>
      </c>
      <c r="AZ208" s="5">
        <f t="shared" si="433"/>
        <v>1.8452763828541753E-7</v>
      </c>
      <c r="BA208" s="5">
        <f t="shared" si="434"/>
        <v>1.060295809588009E-8</v>
      </c>
      <c r="BB208" s="5">
        <f t="shared" si="435"/>
        <v>4.5693447914195262E-10</v>
      </c>
      <c r="BC208" s="5">
        <f t="shared" si="436"/>
        <v>1.5753273102897966E-11</v>
      </c>
      <c r="BD208" s="5">
        <f t="shared" si="437"/>
        <v>1.8408288117385086E-8</v>
      </c>
      <c r="BE208" s="5">
        <f t="shared" si="438"/>
        <v>9.3976151668062617E-9</v>
      </c>
      <c r="BF208" s="5">
        <f t="shared" si="439"/>
        <v>2.3987882594031324E-9</v>
      </c>
      <c r="BG208" s="5">
        <f t="shared" si="440"/>
        <v>4.082017981026311E-10</v>
      </c>
      <c r="BH208" s="5">
        <f t="shared" si="441"/>
        <v>5.2097774987343543E-11</v>
      </c>
      <c r="BI208" s="5">
        <f t="shared" si="442"/>
        <v>5.319287021757752E-12</v>
      </c>
      <c r="BJ208" s="8">
        <f t="shared" si="443"/>
        <v>0.35024665723065962</v>
      </c>
      <c r="BK208" s="8">
        <f t="shared" si="444"/>
        <v>0.55059926199976905</v>
      </c>
      <c r="BL208" s="8">
        <f t="shared" si="445"/>
        <v>9.8723817093889693E-2</v>
      </c>
      <c r="BM208" s="8">
        <f t="shared" si="446"/>
        <v>3.2091908958496868E-2</v>
      </c>
      <c r="BN208" s="8">
        <f t="shared" si="447"/>
        <v>0.9679069413035547</v>
      </c>
    </row>
    <row r="209" spans="1:66" x14ac:dyDescent="0.25">
      <c r="A209" t="s">
        <v>72</v>
      </c>
      <c r="B209" t="s">
        <v>74</v>
      </c>
      <c r="C209" t="s">
        <v>76</v>
      </c>
      <c r="D209" s="16"/>
      <c r="E209">
        <f>VLOOKUP(A209,home!$A$2:$E$405,3,FALSE)</f>
        <v>1.3</v>
      </c>
      <c r="F209">
        <f>VLOOKUP(B209,home!$B$2:$E$405,3,FALSE)</f>
        <v>0</v>
      </c>
      <c r="G209">
        <f>VLOOKUP(C209,away!$B$2:$E$405,4,FALSE)</f>
        <v>1.03</v>
      </c>
      <c r="H209">
        <f>VLOOKUP(A209,away!$A$2:$E$405,3,FALSE)</f>
        <v>1.3</v>
      </c>
      <c r="I209">
        <f>VLOOKUP(C209,away!$B$2:$E$405,3,FALSE)</f>
        <v>0.77</v>
      </c>
      <c r="J209">
        <f>VLOOKUP(B209,home!$B$2:$E$405,4,FALSE)</f>
        <v>0.77</v>
      </c>
      <c r="K209" s="3">
        <f t="shared" si="392"/>
        <v>0</v>
      </c>
      <c r="L209" s="3">
        <f t="shared" si="393"/>
        <v>0.77077000000000007</v>
      </c>
      <c r="M209" s="5">
        <f t="shared" si="394"/>
        <v>0.46265668547362915</v>
      </c>
      <c r="N209" s="5">
        <f t="shared" si="395"/>
        <v>0</v>
      </c>
      <c r="O209" s="5">
        <f t="shared" si="396"/>
        <v>0.35660189346250915</v>
      </c>
      <c r="P209" s="5">
        <f t="shared" si="397"/>
        <v>0</v>
      </c>
      <c r="Q209" s="5">
        <f t="shared" si="398"/>
        <v>0</v>
      </c>
      <c r="R209" s="5">
        <f t="shared" si="399"/>
        <v>0.1374290207120491</v>
      </c>
      <c r="S209" s="5">
        <f t="shared" si="400"/>
        <v>0</v>
      </c>
      <c r="T209" s="5">
        <f t="shared" si="401"/>
        <v>0</v>
      </c>
      <c r="U209" s="5">
        <f t="shared" si="402"/>
        <v>0</v>
      </c>
      <c r="V209" s="5">
        <f t="shared" si="403"/>
        <v>0</v>
      </c>
      <c r="W209" s="5">
        <f t="shared" si="404"/>
        <v>0</v>
      </c>
      <c r="X209" s="5">
        <f t="shared" si="405"/>
        <v>0</v>
      </c>
      <c r="Y209" s="5">
        <f t="shared" si="406"/>
        <v>0</v>
      </c>
      <c r="Z209" s="5">
        <f t="shared" si="407"/>
        <v>3.5308722098075361E-2</v>
      </c>
      <c r="AA209" s="5">
        <f t="shared" si="408"/>
        <v>0</v>
      </c>
      <c r="AB209" s="5">
        <f t="shared" si="409"/>
        <v>0</v>
      </c>
      <c r="AC209" s="5">
        <f t="shared" si="410"/>
        <v>0</v>
      </c>
      <c r="AD209" s="5">
        <f t="shared" si="411"/>
        <v>0</v>
      </c>
      <c r="AE209" s="5">
        <f t="shared" si="412"/>
        <v>0</v>
      </c>
      <c r="AF209" s="5">
        <f t="shared" si="413"/>
        <v>0</v>
      </c>
      <c r="AG209" s="5">
        <f t="shared" si="414"/>
        <v>0</v>
      </c>
      <c r="AH209" s="5">
        <f t="shared" si="415"/>
        <v>6.8037259328833869E-3</v>
      </c>
      <c r="AI209" s="5">
        <f t="shared" si="416"/>
        <v>0</v>
      </c>
      <c r="AJ209" s="5">
        <f t="shared" si="417"/>
        <v>0</v>
      </c>
      <c r="AK209" s="5">
        <f t="shared" si="418"/>
        <v>0</v>
      </c>
      <c r="AL209" s="5">
        <f t="shared" si="419"/>
        <v>0</v>
      </c>
      <c r="AM209" s="5">
        <f t="shared" si="420"/>
        <v>0</v>
      </c>
      <c r="AN209" s="5">
        <f t="shared" si="421"/>
        <v>0</v>
      </c>
      <c r="AO209" s="5">
        <f t="shared" si="422"/>
        <v>0</v>
      </c>
      <c r="AP209" s="5">
        <f t="shared" si="423"/>
        <v>0</v>
      </c>
      <c r="AQ209" s="5">
        <f t="shared" si="424"/>
        <v>0</v>
      </c>
      <c r="AR209" s="5">
        <f t="shared" si="425"/>
        <v>1.048821567457706E-3</v>
      </c>
      <c r="AS209" s="5">
        <f t="shared" si="426"/>
        <v>0</v>
      </c>
      <c r="AT209" s="5">
        <f t="shared" si="427"/>
        <v>0</v>
      </c>
      <c r="AU209" s="5">
        <f t="shared" si="428"/>
        <v>0</v>
      </c>
      <c r="AV209" s="5">
        <f t="shared" si="429"/>
        <v>0</v>
      </c>
      <c r="AW209" s="5">
        <f t="shared" si="430"/>
        <v>0</v>
      </c>
      <c r="AX209" s="5">
        <f t="shared" si="431"/>
        <v>0</v>
      </c>
      <c r="AY209" s="5">
        <f t="shared" si="432"/>
        <v>0</v>
      </c>
      <c r="AZ209" s="5">
        <f t="shared" si="433"/>
        <v>0</v>
      </c>
      <c r="BA209" s="5">
        <f t="shared" si="434"/>
        <v>0</v>
      </c>
      <c r="BB209" s="5">
        <f t="shared" si="435"/>
        <v>0</v>
      </c>
      <c r="BC209" s="5">
        <f t="shared" si="436"/>
        <v>0</v>
      </c>
      <c r="BD209" s="5">
        <f t="shared" si="437"/>
        <v>1.3473336659156261E-4</v>
      </c>
      <c r="BE209" s="5">
        <f t="shared" si="438"/>
        <v>0</v>
      </c>
      <c r="BF209" s="5">
        <f t="shared" si="439"/>
        <v>0</v>
      </c>
      <c r="BG209" s="5">
        <f t="shared" si="440"/>
        <v>0</v>
      </c>
      <c r="BH209" s="5">
        <f t="shared" si="441"/>
        <v>0</v>
      </c>
      <c r="BI209" s="5">
        <f t="shared" si="442"/>
        <v>0</v>
      </c>
      <c r="BJ209" s="8">
        <f t="shared" si="443"/>
        <v>0</v>
      </c>
      <c r="BK209" s="8">
        <f t="shared" si="444"/>
        <v>0.46265668547362915</v>
      </c>
      <c r="BL209" s="8">
        <f t="shared" si="445"/>
        <v>0.50201819504149081</v>
      </c>
      <c r="BM209" s="8">
        <f t="shared" si="446"/>
        <v>4.3296002965008011E-2</v>
      </c>
      <c r="BN209" s="8">
        <f t="shared" si="447"/>
        <v>0.95668759964818739</v>
      </c>
    </row>
    <row r="210" spans="1:66" x14ac:dyDescent="0.25">
      <c r="A210" t="s">
        <v>72</v>
      </c>
      <c r="B210" t="s">
        <v>103</v>
      </c>
      <c r="C210" t="s">
        <v>81</v>
      </c>
      <c r="D210" s="16"/>
      <c r="E210">
        <f>VLOOKUP(A210,home!$A$2:$E$405,3,FALSE)</f>
        <v>1.3</v>
      </c>
      <c r="F210">
        <f>VLOOKUP(B210,home!$B$2:$E$405,3,FALSE)</f>
        <v>0</v>
      </c>
      <c r="G210">
        <f>VLOOKUP(C210,away!$B$2:$E$405,4,FALSE)</f>
        <v>0.77</v>
      </c>
      <c r="H210">
        <f>VLOOKUP(A210,away!$A$2:$E$405,3,FALSE)</f>
        <v>1.3</v>
      </c>
      <c r="I210">
        <f>VLOOKUP(C210,away!$B$2:$E$405,3,FALSE)</f>
        <v>1.54</v>
      </c>
      <c r="J210">
        <f>VLOOKUP(B210,home!$B$2:$E$405,4,FALSE)</f>
        <v>1.1499999999999999</v>
      </c>
      <c r="K210" s="3">
        <f t="shared" si="392"/>
        <v>0</v>
      </c>
      <c r="L210" s="3">
        <f t="shared" si="393"/>
        <v>2.3023000000000002</v>
      </c>
      <c r="M210" s="5">
        <f t="shared" si="394"/>
        <v>0.10002851336369153</v>
      </c>
      <c r="N210" s="5">
        <f t="shared" si="395"/>
        <v>0</v>
      </c>
      <c r="O210" s="5">
        <f t="shared" si="396"/>
        <v>0.23029564631722702</v>
      </c>
      <c r="P210" s="5">
        <f t="shared" si="397"/>
        <v>0</v>
      </c>
      <c r="Q210" s="5">
        <f t="shared" si="398"/>
        <v>0</v>
      </c>
      <c r="R210" s="5">
        <f t="shared" si="399"/>
        <v>0.26510483325807599</v>
      </c>
      <c r="S210" s="5">
        <f t="shared" si="400"/>
        <v>0</v>
      </c>
      <c r="T210" s="5">
        <f t="shared" si="401"/>
        <v>0</v>
      </c>
      <c r="U210" s="5">
        <f t="shared" si="402"/>
        <v>0</v>
      </c>
      <c r="V210" s="5">
        <f t="shared" si="403"/>
        <v>0</v>
      </c>
      <c r="W210" s="5">
        <f t="shared" si="404"/>
        <v>0</v>
      </c>
      <c r="X210" s="5">
        <f t="shared" si="405"/>
        <v>0</v>
      </c>
      <c r="Y210" s="5">
        <f t="shared" si="406"/>
        <v>0</v>
      </c>
      <c r="Z210" s="5">
        <f t="shared" si="407"/>
        <v>0.20345028587002278</v>
      </c>
      <c r="AA210" s="5">
        <f t="shared" si="408"/>
        <v>0</v>
      </c>
      <c r="AB210" s="5">
        <f t="shared" si="409"/>
        <v>0</v>
      </c>
      <c r="AC210" s="5">
        <f t="shared" si="410"/>
        <v>0</v>
      </c>
      <c r="AD210" s="5">
        <f t="shared" si="411"/>
        <v>0</v>
      </c>
      <c r="AE210" s="5">
        <f t="shared" si="412"/>
        <v>0</v>
      </c>
      <c r="AF210" s="5">
        <f t="shared" si="413"/>
        <v>0</v>
      </c>
      <c r="AG210" s="5">
        <f t="shared" si="414"/>
        <v>0</v>
      </c>
      <c r="AH210" s="5">
        <f t="shared" si="415"/>
        <v>0.11710089828963838</v>
      </c>
      <c r="AI210" s="5">
        <f t="shared" si="416"/>
        <v>0</v>
      </c>
      <c r="AJ210" s="5">
        <f t="shared" si="417"/>
        <v>0</v>
      </c>
      <c r="AK210" s="5">
        <f t="shared" si="418"/>
        <v>0</v>
      </c>
      <c r="AL210" s="5">
        <f t="shared" si="419"/>
        <v>0</v>
      </c>
      <c r="AM210" s="5">
        <f t="shared" si="420"/>
        <v>0</v>
      </c>
      <c r="AN210" s="5">
        <f t="shared" si="421"/>
        <v>0</v>
      </c>
      <c r="AO210" s="5">
        <f t="shared" si="422"/>
        <v>0</v>
      </c>
      <c r="AP210" s="5">
        <f t="shared" si="423"/>
        <v>0</v>
      </c>
      <c r="AQ210" s="5">
        <f t="shared" si="424"/>
        <v>0</v>
      </c>
      <c r="AR210" s="5">
        <f t="shared" si="425"/>
        <v>5.3920279626446903E-2</v>
      </c>
      <c r="AS210" s="5">
        <f t="shared" si="426"/>
        <v>0</v>
      </c>
      <c r="AT210" s="5">
        <f t="shared" si="427"/>
        <v>0</v>
      </c>
      <c r="AU210" s="5">
        <f t="shared" si="428"/>
        <v>0</v>
      </c>
      <c r="AV210" s="5">
        <f t="shared" si="429"/>
        <v>0</v>
      </c>
      <c r="AW210" s="5">
        <f t="shared" si="430"/>
        <v>0</v>
      </c>
      <c r="AX210" s="5">
        <f t="shared" si="431"/>
        <v>0</v>
      </c>
      <c r="AY210" s="5">
        <f t="shared" si="432"/>
        <v>0</v>
      </c>
      <c r="AZ210" s="5">
        <f t="shared" si="433"/>
        <v>0</v>
      </c>
      <c r="BA210" s="5">
        <f t="shared" si="434"/>
        <v>0</v>
      </c>
      <c r="BB210" s="5">
        <f t="shared" si="435"/>
        <v>0</v>
      </c>
      <c r="BC210" s="5">
        <f t="shared" si="436"/>
        <v>0</v>
      </c>
      <c r="BD210" s="5">
        <f t="shared" si="437"/>
        <v>2.0690109963994771E-2</v>
      </c>
      <c r="BE210" s="5">
        <f t="shared" si="438"/>
        <v>0</v>
      </c>
      <c r="BF210" s="5">
        <f t="shared" si="439"/>
        <v>0</v>
      </c>
      <c r="BG210" s="5">
        <f t="shared" si="440"/>
        <v>0</v>
      </c>
      <c r="BH210" s="5">
        <f t="shared" si="441"/>
        <v>0</v>
      </c>
      <c r="BI210" s="5">
        <f t="shared" si="442"/>
        <v>0</v>
      </c>
      <c r="BJ210" s="8">
        <f t="shared" si="443"/>
        <v>0</v>
      </c>
      <c r="BK210" s="8">
        <f t="shared" si="444"/>
        <v>0.10002851336369153</v>
      </c>
      <c r="BL210" s="8">
        <f t="shared" si="445"/>
        <v>0.68711176745538294</v>
      </c>
      <c r="BM210" s="8">
        <f t="shared" si="446"/>
        <v>0.39516157375010286</v>
      </c>
      <c r="BN210" s="8">
        <f t="shared" si="447"/>
        <v>0.59542899293899454</v>
      </c>
    </row>
    <row r="211" spans="1:66" x14ac:dyDescent="0.25">
      <c r="A211" t="s">
        <v>72</v>
      </c>
      <c r="B211" t="s">
        <v>88</v>
      </c>
      <c r="C211" t="s">
        <v>68</v>
      </c>
      <c r="D211" s="16"/>
      <c r="E211">
        <f>VLOOKUP(A211,home!$A$2:$E$405,3,FALSE)</f>
        <v>1.3</v>
      </c>
      <c r="F211">
        <f>VLOOKUP(B211,home!$B$2:$E$405,3,FALSE)</f>
        <v>1.54</v>
      </c>
      <c r="G211">
        <f>VLOOKUP(C211,away!$B$2:$E$405,4,FALSE)</f>
        <v>0.77</v>
      </c>
      <c r="H211">
        <f>VLOOKUP(A211,away!$A$2:$E$405,3,FALSE)</f>
        <v>1.3</v>
      </c>
      <c r="I211">
        <f>VLOOKUP(C211,away!$B$2:$E$405,3,FALSE)</f>
        <v>2.69</v>
      </c>
      <c r="J211">
        <f>VLOOKUP(B211,home!$B$2:$E$405,4,FALSE)</f>
        <v>1.28</v>
      </c>
      <c r="K211" s="3">
        <f t="shared" si="392"/>
        <v>1.5415400000000001</v>
      </c>
      <c r="L211" s="3">
        <f t="shared" si="393"/>
        <v>4.4761600000000001</v>
      </c>
      <c r="M211" s="5">
        <f t="shared" si="394"/>
        <v>2.4352642664990307E-3</v>
      </c>
      <c r="N211" s="5">
        <f t="shared" si="395"/>
        <v>3.7540572773789162E-3</v>
      </c>
      <c r="O211" s="5">
        <f t="shared" si="396"/>
        <v>1.09006324991323E-2</v>
      </c>
      <c r="P211" s="5">
        <f t="shared" si="397"/>
        <v>1.6803761022712409E-2</v>
      </c>
      <c r="Q211" s="5">
        <f t="shared" si="398"/>
        <v>2.893514727685348E-3</v>
      </c>
      <c r="R211" s="5">
        <f t="shared" si="399"/>
        <v>2.4396487583658026E-2</v>
      </c>
      <c r="S211" s="5">
        <f t="shared" si="400"/>
        <v>2.8987242616010076E-2</v>
      </c>
      <c r="T211" s="5">
        <f t="shared" si="401"/>
        <v>1.2951834883476046E-2</v>
      </c>
      <c r="U211" s="5">
        <f t="shared" si="402"/>
        <v>3.7608161469712194E-2</v>
      </c>
      <c r="V211" s="5">
        <f t="shared" si="403"/>
        <v>2.2224131407082352E-2</v>
      </c>
      <c r="W211" s="5">
        <f t="shared" si="404"/>
        <v>1.4868228977720239E-3</v>
      </c>
      <c r="X211" s="5">
        <f t="shared" si="405"/>
        <v>6.6552571820912218E-3</v>
      </c>
      <c r="Y211" s="5">
        <f t="shared" si="406"/>
        <v>1.4894997994094727E-2</v>
      </c>
      <c r="Z211" s="5">
        <f t="shared" si="407"/>
        <v>3.6400860620822234E-2</v>
      </c>
      <c r="AA211" s="5">
        <f t="shared" si="408"/>
        <v>5.6113382681422318E-2</v>
      </c>
      <c r="AB211" s="5">
        <f t="shared" si="409"/>
        <v>4.3250511969359889E-2</v>
      </c>
      <c r="AC211" s="5">
        <f t="shared" si="410"/>
        <v>9.5844062551896161E-3</v>
      </c>
      <c r="AD211" s="5">
        <f t="shared" si="411"/>
        <v>5.729992424578712E-4</v>
      </c>
      <c r="AE211" s="5">
        <f t="shared" si="412"/>
        <v>2.5648362891202247E-3</v>
      </c>
      <c r="AF211" s="5">
        <f t="shared" si="413"/>
        <v>5.7403088019541944E-3</v>
      </c>
      <c r="AG211" s="5">
        <f t="shared" si="414"/>
        <v>8.5648468823184293E-3</v>
      </c>
      <c r="AH211" s="5">
        <f t="shared" si="415"/>
        <v>4.0734019069124917E-2</v>
      </c>
      <c r="AI211" s="5">
        <f t="shared" si="416"/>
        <v>6.2793119755818833E-2</v>
      </c>
      <c r="AJ211" s="5">
        <f t="shared" si="417"/>
        <v>4.8399052914192497E-2</v>
      </c>
      <c r="AK211" s="5">
        <f t="shared" si="418"/>
        <v>2.4869692009781435E-2</v>
      </c>
      <c r="AL211" s="5">
        <f t="shared" si="419"/>
        <v>2.6453650139305783E-3</v>
      </c>
      <c r="AM211" s="5">
        <f t="shared" si="420"/>
        <v>1.7666025044370132E-4</v>
      </c>
      <c r="AN211" s="5">
        <f t="shared" si="421"/>
        <v>7.9075954662607799E-4</v>
      </c>
      <c r="AO211" s="5">
        <f t="shared" si="422"/>
        <v>1.7697831261128932E-3</v>
      </c>
      <c r="AP211" s="5">
        <f t="shared" si="423"/>
        <v>2.6406108125938293E-3</v>
      </c>
      <c r="AQ211" s="5">
        <f t="shared" si="424"/>
        <v>2.9549491237249991E-3</v>
      </c>
      <c r="AR211" s="5">
        <f t="shared" si="425"/>
        <v>3.6466397359290838E-2</v>
      </c>
      <c r="AS211" s="5">
        <f t="shared" si="426"/>
        <v>5.6214410185241204E-2</v>
      </c>
      <c r="AT211" s="5">
        <f t="shared" si="427"/>
        <v>4.3328380938478371E-2</v>
      </c>
      <c r="AU211" s="5">
        <f t="shared" si="428"/>
        <v>2.2264144117300651E-2</v>
      </c>
      <c r="AV211" s="5">
        <f t="shared" si="429"/>
        <v>8.5802671806459088E-3</v>
      </c>
      <c r="AW211" s="5">
        <f t="shared" si="430"/>
        <v>5.0704149811769495E-4</v>
      </c>
      <c r="AX211" s="5">
        <f t="shared" si="431"/>
        <v>4.5388140411497187E-5</v>
      </c>
      <c r="AY211" s="5">
        <f t="shared" si="432"/>
        <v>2.0316457858432724E-4</v>
      </c>
      <c r="AZ211" s="5">
        <f t="shared" si="433"/>
        <v>4.5469858003801124E-4</v>
      </c>
      <c r="BA211" s="5">
        <f t="shared" si="434"/>
        <v>6.7843453200764812E-4</v>
      </c>
      <c r="BB211" s="5">
        <f t="shared" si="435"/>
        <v>7.5919537869783866E-4</v>
      </c>
      <c r="BC211" s="5">
        <f t="shared" si="436"/>
        <v>6.796559972624234E-4</v>
      </c>
      <c r="BD211" s="5">
        <f t="shared" si="437"/>
        <v>2.7204904867293881E-2</v>
      </c>
      <c r="BE211" s="5">
        <f t="shared" si="438"/>
        <v>4.1937449049128217E-2</v>
      </c>
      <c r="BF211" s="5">
        <f t="shared" si="439"/>
        <v>3.2324127603596563E-2</v>
      </c>
      <c r="BG211" s="5">
        <f t="shared" si="440"/>
        <v>1.6609645222016082E-2</v>
      </c>
      <c r="BH211" s="5">
        <f t="shared" si="441"/>
        <v>6.4011081238866665E-3</v>
      </c>
      <c r="BI211" s="5">
        <f t="shared" si="442"/>
        <v>1.9735128434592497E-3</v>
      </c>
      <c r="BJ211" s="8">
        <f t="shared" si="443"/>
        <v>7.1232776244852247E-2</v>
      </c>
      <c r="BK211" s="8">
        <f t="shared" si="444"/>
        <v>8.2883335160008384E-2</v>
      </c>
      <c r="BL211" s="8">
        <f t="shared" si="445"/>
        <v>0.64236940744254001</v>
      </c>
      <c r="BM211" s="8">
        <f t="shared" si="446"/>
        <v>0.77200653901069027</v>
      </c>
      <c r="BN211" s="8">
        <f t="shared" si="447"/>
        <v>6.118371737706603E-2</v>
      </c>
    </row>
    <row r="212" spans="1:66" x14ac:dyDescent="0.25">
      <c r="A212" t="s">
        <v>72</v>
      </c>
      <c r="B212" t="s">
        <v>102</v>
      </c>
      <c r="C212" t="s">
        <v>365</v>
      </c>
      <c r="D212" s="16"/>
      <c r="E212">
        <f>VLOOKUP(A212,home!$A$2:$E$405,3,FALSE)</f>
        <v>1.3</v>
      </c>
      <c r="F212">
        <f>VLOOKUP(B212,home!$B$2:$E$405,3,FALSE)</f>
        <v>0</v>
      </c>
      <c r="G212">
        <f>VLOOKUP(C212,away!$B$2:$E$405,4,FALSE)</f>
        <v>0.77</v>
      </c>
      <c r="H212">
        <f>VLOOKUP(A212,away!$A$2:$E$405,3,FALSE)</f>
        <v>1.3</v>
      </c>
      <c r="I212">
        <f>VLOOKUP(C212,away!$B$2:$E$405,3,FALSE)</f>
        <v>2.31</v>
      </c>
      <c r="J212">
        <f>VLOOKUP(B212,home!$B$2:$E$405,4,FALSE)</f>
        <v>1.03</v>
      </c>
      <c r="K212" s="3">
        <f t="shared" si="392"/>
        <v>0</v>
      </c>
      <c r="L212" s="3">
        <f t="shared" si="393"/>
        <v>3.0930900000000001</v>
      </c>
      <c r="M212" s="5">
        <f t="shared" si="394"/>
        <v>4.5361570370543981E-2</v>
      </c>
      <c r="N212" s="5">
        <f t="shared" si="395"/>
        <v>0</v>
      </c>
      <c r="O212" s="5">
        <f t="shared" si="396"/>
        <v>0.14030741969742588</v>
      </c>
      <c r="P212" s="5">
        <f t="shared" si="397"/>
        <v>0</v>
      </c>
      <c r="Q212" s="5">
        <f t="shared" si="398"/>
        <v>0</v>
      </c>
      <c r="R212" s="5">
        <f t="shared" si="399"/>
        <v>0.21699173839595554</v>
      </c>
      <c r="S212" s="5">
        <f t="shared" si="400"/>
        <v>0</v>
      </c>
      <c r="T212" s="5">
        <f t="shared" si="401"/>
        <v>0</v>
      </c>
      <c r="U212" s="5">
        <f t="shared" si="402"/>
        <v>0</v>
      </c>
      <c r="V212" s="5">
        <f t="shared" si="403"/>
        <v>0</v>
      </c>
      <c r="W212" s="5">
        <f t="shared" si="404"/>
        <v>0</v>
      </c>
      <c r="X212" s="5">
        <f t="shared" si="405"/>
        <v>0</v>
      </c>
      <c r="Y212" s="5">
        <f t="shared" si="406"/>
        <v>0</v>
      </c>
      <c r="Z212" s="5">
        <f t="shared" si="407"/>
        <v>0.22372499203838206</v>
      </c>
      <c r="AA212" s="5">
        <f t="shared" si="408"/>
        <v>0</v>
      </c>
      <c r="AB212" s="5">
        <f t="shared" si="409"/>
        <v>0</v>
      </c>
      <c r="AC212" s="5">
        <f t="shared" si="410"/>
        <v>0</v>
      </c>
      <c r="AD212" s="5">
        <f t="shared" si="411"/>
        <v>0</v>
      </c>
      <c r="AE212" s="5">
        <f t="shared" si="412"/>
        <v>0</v>
      </c>
      <c r="AF212" s="5">
        <f t="shared" si="413"/>
        <v>0</v>
      </c>
      <c r="AG212" s="5">
        <f t="shared" si="414"/>
        <v>0</v>
      </c>
      <c r="AH212" s="5">
        <f t="shared" si="415"/>
        <v>0.17300038390599981</v>
      </c>
      <c r="AI212" s="5">
        <f t="shared" si="416"/>
        <v>0</v>
      </c>
      <c r="AJ212" s="5">
        <f t="shared" si="417"/>
        <v>0</v>
      </c>
      <c r="AK212" s="5">
        <f t="shared" si="418"/>
        <v>0</v>
      </c>
      <c r="AL212" s="5">
        <f t="shared" si="419"/>
        <v>0</v>
      </c>
      <c r="AM212" s="5">
        <f t="shared" si="420"/>
        <v>0</v>
      </c>
      <c r="AN212" s="5">
        <f t="shared" si="421"/>
        <v>0</v>
      </c>
      <c r="AO212" s="5">
        <f t="shared" si="422"/>
        <v>0</v>
      </c>
      <c r="AP212" s="5">
        <f t="shared" si="423"/>
        <v>0</v>
      </c>
      <c r="AQ212" s="5">
        <f t="shared" si="424"/>
        <v>0</v>
      </c>
      <c r="AR212" s="5">
        <f t="shared" si="425"/>
        <v>0.10702115149116175</v>
      </c>
      <c r="AS212" s="5">
        <f t="shared" si="426"/>
        <v>0</v>
      </c>
      <c r="AT212" s="5">
        <f t="shared" si="427"/>
        <v>0</v>
      </c>
      <c r="AU212" s="5">
        <f t="shared" si="428"/>
        <v>0</v>
      </c>
      <c r="AV212" s="5">
        <f t="shared" si="429"/>
        <v>0</v>
      </c>
      <c r="AW212" s="5">
        <f t="shared" si="430"/>
        <v>0</v>
      </c>
      <c r="AX212" s="5">
        <f t="shared" si="431"/>
        <v>0</v>
      </c>
      <c r="AY212" s="5">
        <f t="shared" si="432"/>
        <v>0</v>
      </c>
      <c r="AZ212" s="5">
        <f t="shared" si="433"/>
        <v>0</v>
      </c>
      <c r="BA212" s="5">
        <f t="shared" si="434"/>
        <v>0</v>
      </c>
      <c r="BB212" s="5">
        <f t="shared" si="435"/>
        <v>0</v>
      </c>
      <c r="BC212" s="5">
        <f t="shared" si="436"/>
        <v>0</v>
      </c>
      <c r="BD212" s="5">
        <f t="shared" si="437"/>
        <v>5.5171008910966234E-2</v>
      </c>
      <c r="BE212" s="5">
        <f t="shared" si="438"/>
        <v>0</v>
      </c>
      <c r="BF212" s="5">
        <f t="shared" si="439"/>
        <v>0</v>
      </c>
      <c r="BG212" s="5">
        <f t="shared" si="440"/>
        <v>0</v>
      </c>
      <c r="BH212" s="5">
        <f t="shared" si="441"/>
        <v>0</v>
      </c>
      <c r="BI212" s="5">
        <f t="shared" si="442"/>
        <v>0</v>
      </c>
      <c r="BJ212" s="8">
        <f t="shared" si="443"/>
        <v>0</v>
      </c>
      <c r="BK212" s="8">
        <f t="shared" si="444"/>
        <v>4.5361570370543981E-2</v>
      </c>
      <c r="BL212" s="8">
        <f t="shared" si="445"/>
        <v>0.69249170240150926</v>
      </c>
      <c r="BM212" s="8">
        <f t="shared" si="446"/>
        <v>0.55891753634650987</v>
      </c>
      <c r="BN212" s="8">
        <f t="shared" si="447"/>
        <v>0.40266072846392542</v>
      </c>
    </row>
    <row r="213" spans="1:66" x14ac:dyDescent="0.25">
      <c r="A213" t="s">
        <v>72</v>
      </c>
      <c r="B213" t="s">
        <v>73</v>
      </c>
      <c r="C213" t="s">
        <v>79</v>
      </c>
      <c r="D213" s="16"/>
      <c r="E213">
        <f>VLOOKUP(A213,home!$A$2:$E$405,3,FALSE)</f>
        <v>1.3</v>
      </c>
      <c r="F213">
        <f>VLOOKUP(B213,home!$B$2:$E$405,3,FALSE)</f>
        <v>1.28</v>
      </c>
      <c r="G213">
        <f>VLOOKUP(C213,away!$B$2:$E$405,4,FALSE)</f>
        <v>1.28</v>
      </c>
      <c r="H213">
        <f>VLOOKUP(A213,away!$A$2:$E$405,3,FALSE)</f>
        <v>1.3</v>
      </c>
      <c r="I213">
        <f>VLOOKUP(C213,away!$B$2:$E$405,3,FALSE)</f>
        <v>1.54</v>
      </c>
      <c r="J213">
        <f>VLOOKUP(B213,home!$B$2:$E$405,4,FALSE)</f>
        <v>1.28</v>
      </c>
      <c r="K213" s="3">
        <f t="shared" si="392"/>
        <v>2.1299200000000003</v>
      </c>
      <c r="L213" s="3">
        <f t="shared" si="393"/>
        <v>2.5625600000000004</v>
      </c>
      <c r="M213" s="5">
        <f t="shared" si="394"/>
        <v>9.1639314021348395E-3</v>
      </c>
      <c r="N213" s="5">
        <f t="shared" si="395"/>
        <v>1.9518440772035042E-2</v>
      </c>
      <c r="O213" s="5">
        <f t="shared" si="396"/>
        <v>2.3483124053854658E-2</v>
      </c>
      <c r="P213" s="5">
        <f t="shared" si="397"/>
        <v>5.0017175584786119E-2</v>
      </c>
      <c r="Q213" s="5">
        <f t="shared" si="398"/>
        <v>2.0786358684586441E-2</v>
      </c>
      <c r="R213" s="5">
        <f t="shared" si="399"/>
        <v>3.0088457187722909E-2</v>
      </c>
      <c r="S213" s="5">
        <f t="shared" si="400"/>
        <v>6.8249033730668332E-2</v>
      </c>
      <c r="T213" s="5">
        <f t="shared" si="401"/>
        <v>5.3266291310773838E-2</v>
      </c>
      <c r="U213" s="5">
        <f t="shared" si="402"/>
        <v>6.4086006733274775E-2</v>
      </c>
      <c r="V213" s="5">
        <f t="shared" si="403"/>
        <v>4.1389609786467205E-2</v>
      </c>
      <c r="W213" s="5">
        <f t="shared" si="404"/>
        <v>1.475776036315812E-2</v>
      </c>
      <c r="X213" s="5">
        <f t="shared" si="405"/>
        <v>3.7817646396214481E-2</v>
      </c>
      <c r="Y213" s="5">
        <f t="shared" si="406"/>
        <v>4.8454993974541706E-2</v>
      </c>
      <c r="Z213" s="5">
        <f t="shared" si="407"/>
        <v>2.5701158950323745E-2</v>
      </c>
      <c r="AA213" s="5">
        <f t="shared" si="408"/>
        <v>5.4741412471473551E-2</v>
      </c>
      <c r="AB213" s="5">
        <f t="shared" si="409"/>
        <v>5.8297414625620492E-2</v>
      </c>
      <c r="AC213" s="5">
        <f t="shared" si="410"/>
        <v>1.4119154277450981E-2</v>
      </c>
      <c r="AD213" s="5">
        <f t="shared" si="411"/>
        <v>7.8582122381744366E-3</v>
      </c>
      <c r="AE213" s="5">
        <f t="shared" si="412"/>
        <v>2.0137140353056287E-2</v>
      </c>
      <c r="AF213" s="5">
        <f t="shared" si="413"/>
        <v>2.5801315191563968E-2</v>
      </c>
      <c r="AG213" s="5">
        <f t="shared" si="414"/>
        <v>2.2039139419098058E-2</v>
      </c>
      <c r="AH213" s="5">
        <f t="shared" si="415"/>
        <v>1.6465190469935404E-2</v>
      </c>
      <c r="AI213" s="5">
        <f t="shared" si="416"/>
        <v>3.5069538485724819E-2</v>
      </c>
      <c r="AJ213" s="5">
        <f t="shared" si="417"/>
        <v>3.7347655705757515E-2</v>
      </c>
      <c r="AK213" s="5">
        <f t="shared" si="418"/>
        <v>2.6515839613602352E-2</v>
      </c>
      <c r="AL213" s="5">
        <f t="shared" si="419"/>
        <v>3.0825207549652028E-3</v>
      </c>
      <c r="AM213" s="5">
        <f t="shared" si="420"/>
        <v>3.3474726820665024E-3</v>
      </c>
      <c r="AN213" s="5">
        <f t="shared" si="421"/>
        <v>8.5780995961563366E-3</v>
      </c>
      <c r="AO213" s="5">
        <f t="shared" si="422"/>
        <v>1.0990947450563195E-2</v>
      </c>
      <c r="AP213" s="5">
        <f t="shared" si="423"/>
        <v>9.388320766305077E-3</v>
      </c>
      <c r="AQ213" s="5">
        <f t="shared" si="424"/>
        <v>6.0145338157256848E-3</v>
      </c>
      <c r="AR213" s="5">
        <f t="shared" si="425"/>
        <v>8.4386076981275357E-3</v>
      </c>
      <c r="AS213" s="5">
        <f t="shared" si="426"/>
        <v>1.7973559308395805E-2</v>
      </c>
      <c r="AT213" s="5">
        <f t="shared" si="427"/>
        <v>1.9141121721069201E-2</v>
      </c>
      <c r="AU213" s="5">
        <f t="shared" si="428"/>
        <v>1.3589685992046572E-2</v>
      </c>
      <c r="AV213" s="5">
        <f t="shared" si="429"/>
        <v>7.2362359970449593E-3</v>
      </c>
      <c r="AW213" s="5">
        <f t="shared" si="430"/>
        <v>4.6734848917489083E-4</v>
      </c>
      <c r="AX213" s="5">
        <f t="shared" si="431"/>
        <v>1.1883081691645139E-3</v>
      </c>
      <c r="AY213" s="5">
        <f t="shared" si="432"/>
        <v>3.045110981974217E-3</v>
      </c>
      <c r="AZ213" s="5">
        <f t="shared" si="433"/>
        <v>3.901639798983926E-3</v>
      </c>
      <c r="BA213" s="5">
        <f t="shared" si="434"/>
        <v>3.3327286944280837E-3</v>
      </c>
      <c r="BB213" s="5">
        <f t="shared" si="435"/>
        <v>2.1350793107984076E-3</v>
      </c>
      <c r="BC213" s="5">
        <f t="shared" si="436"/>
        <v>1.094253767735914E-3</v>
      </c>
      <c r="BD213" s="5">
        <f t="shared" si="437"/>
        <v>3.6040730904856187E-3</v>
      </c>
      <c r="BE213" s="5">
        <f t="shared" si="438"/>
        <v>7.676387356887129E-3</v>
      </c>
      <c r="BF213" s="5">
        <f t="shared" si="439"/>
        <v>8.1750454795905189E-3</v>
      </c>
      <c r="BG213" s="5">
        <f t="shared" si="440"/>
        <v>5.8040642892964803E-3</v>
      </c>
      <c r="BH213" s="5">
        <f t="shared" si="441"/>
        <v>3.0905481527645903E-3</v>
      </c>
      <c r="BI213" s="5">
        <f t="shared" si="442"/>
        <v>1.3165240643072725E-3</v>
      </c>
      <c r="BJ213" s="8">
        <f t="shared" si="443"/>
        <v>0.32345379373710426</v>
      </c>
      <c r="BK213" s="8">
        <f t="shared" si="444"/>
        <v>0.1890665365184469</v>
      </c>
      <c r="BL213" s="8">
        <f t="shared" si="445"/>
        <v>0.44214049249698217</v>
      </c>
      <c r="BM213" s="8">
        <f t="shared" si="446"/>
        <v>0.82472673152493747</v>
      </c>
      <c r="BN213" s="8">
        <f t="shared" si="447"/>
        <v>0.15305748768512001</v>
      </c>
    </row>
    <row r="214" spans="1:66" x14ac:dyDescent="0.25">
      <c r="A214" t="s">
        <v>72</v>
      </c>
      <c r="B214" t="s">
        <v>86</v>
      </c>
      <c r="C214" t="s">
        <v>75</v>
      </c>
      <c r="D214" s="16"/>
      <c r="E214">
        <f>VLOOKUP(A214,home!$A$2:$E$405,3,FALSE)</f>
        <v>1.3</v>
      </c>
      <c r="F214">
        <f>VLOOKUP(B214,home!$B$2:$E$405,3,FALSE)</f>
        <v>1.03</v>
      </c>
      <c r="G214">
        <f>VLOOKUP(C214,away!$B$2:$E$405,4,FALSE)</f>
        <v>0.77</v>
      </c>
      <c r="H214">
        <f>VLOOKUP(A214,away!$A$2:$E$405,3,FALSE)</f>
        <v>1.3</v>
      </c>
      <c r="I214">
        <f>VLOOKUP(C214,away!$B$2:$E$405,3,FALSE)</f>
        <v>1.03</v>
      </c>
      <c r="J214">
        <f>VLOOKUP(B214,home!$B$2:$E$405,4,FALSE)</f>
        <v>1.03</v>
      </c>
      <c r="K214" s="3">
        <f t="shared" si="392"/>
        <v>1.0310300000000001</v>
      </c>
      <c r="L214" s="3">
        <f t="shared" si="393"/>
        <v>1.3791700000000002</v>
      </c>
      <c r="M214" s="5">
        <f t="shared" si="394"/>
        <v>8.9797333309519306E-2</v>
      </c>
      <c r="N214" s="5">
        <f t="shared" si="395"/>
        <v>9.2583744562113698E-2</v>
      </c>
      <c r="O214" s="5">
        <f t="shared" si="396"/>
        <v>0.12384578818048975</v>
      </c>
      <c r="P214" s="5">
        <f t="shared" si="397"/>
        <v>0.12768872298773037</v>
      </c>
      <c r="Q214" s="5">
        <f t="shared" si="398"/>
        <v>4.7728309077938048E-2</v>
      </c>
      <c r="R214" s="5">
        <f t="shared" si="399"/>
        <v>8.5402197842443059E-2</v>
      </c>
      <c r="S214" s="5">
        <f t="shared" si="400"/>
        <v>4.5392244338810818E-2</v>
      </c>
      <c r="T214" s="5">
        <f t="shared" si="401"/>
        <v>6.5825452031019818E-2</v>
      </c>
      <c r="U214" s="5">
        <f t="shared" si="402"/>
        <v>8.8052228041494082E-2</v>
      </c>
      <c r="V214" s="5">
        <f t="shared" si="403"/>
        <v>7.1718013337526655E-3</v>
      </c>
      <c r="W214" s="5">
        <f t="shared" si="404"/>
        <v>1.6403106169542155E-2</v>
      </c>
      <c r="X214" s="5">
        <f t="shared" si="405"/>
        <v>2.2622671935847459E-2</v>
      </c>
      <c r="Y214" s="5">
        <f t="shared" si="406"/>
        <v>1.5600255226881375E-2</v>
      </c>
      <c r="Z214" s="5">
        <f t="shared" si="407"/>
        <v>3.9261383066120752E-2</v>
      </c>
      <c r="AA214" s="5">
        <f t="shared" si="408"/>
        <v>4.0479663782662482E-2</v>
      </c>
      <c r="AB214" s="5">
        <f t="shared" si="409"/>
        <v>2.086787387491925E-2</v>
      </c>
      <c r="AC214" s="5">
        <f t="shared" si="410"/>
        <v>6.3737844437991586E-4</v>
      </c>
      <c r="AD214" s="5">
        <f t="shared" si="411"/>
        <v>4.2280236384957632E-3</v>
      </c>
      <c r="AE214" s="5">
        <f t="shared" si="412"/>
        <v>5.8311633615042019E-3</v>
      </c>
      <c r="AF214" s="5">
        <f t="shared" si="413"/>
        <v>4.0210827866428772E-3</v>
      </c>
      <c r="AG214" s="5">
        <f t="shared" si="414"/>
        <v>1.848585582284753E-3</v>
      </c>
      <c r="AH214" s="5">
        <f t="shared" si="415"/>
        <v>1.3537030420825441E-2</v>
      </c>
      <c r="AI214" s="5">
        <f t="shared" si="416"/>
        <v>1.3957084474783657E-2</v>
      </c>
      <c r="AJ214" s="5">
        <f t="shared" si="417"/>
        <v>7.195086403018097E-3</v>
      </c>
      <c r="AK214" s="5">
        <f t="shared" si="418"/>
        <v>2.4727833113679164E-3</v>
      </c>
      <c r="AL214" s="5">
        <f t="shared" si="419"/>
        <v>3.6253210033420852E-5</v>
      </c>
      <c r="AM214" s="5">
        <f t="shared" si="420"/>
        <v>8.718438423996577E-4</v>
      </c>
      <c r="AN214" s="5">
        <f t="shared" si="421"/>
        <v>1.202420872122336E-3</v>
      </c>
      <c r="AO214" s="5">
        <f t="shared" si="422"/>
        <v>8.291713971024814E-4</v>
      </c>
      <c r="AP214" s="5">
        <f t="shared" si="423"/>
        <v>3.8118943858060997E-4</v>
      </c>
      <c r="AQ214" s="5">
        <f t="shared" si="424"/>
        <v>1.31431259501805E-4</v>
      </c>
      <c r="AR214" s="5">
        <f t="shared" si="425"/>
        <v>3.7339732490979625E-3</v>
      </c>
      <c r="AS214" s="5">
        <f t="shared" si="426"/>
        <v>3.8498384390174729E-3</v>
      </c>
      <c r="AT214" s="5">
        <f t="shared" si="427"/>
        <v>1.9846494628900924E-3</v>
      </c>
      <c r="AU214" s="5">
        <f t="shared" si="428"/>
        <v>6.8207771190785743E-4</v>
      </c>
      <c r="AV214" s="5">
        <f t="shared" si="429"/>
        <v>1.758106458270896E-4</v>
      </c>
      <c r="AW214" s="5">
        <f t="shared" si="430"/>
        <v>1.4319671997810863E-6</v>
      </c>
      <c r="AX214" s="5">
        <f t="shared" si="431"/>
        <v>1.4981619280488644E-4</v>
      </c>
      <c r="AY214" s="5">
        <f t="shared" si="432"/>
        <v>2.0662199863071527E-4</v>
      </c>
      <c r="AZ214" s="5">
        <f t="shared" si="433"/>
        <v>1.4248343092576184E-4</v>
      </c>
      <c r="BA214" s="5">
        <f t="shared" si="434"/>
        <v>6.5502957809961021E-5</v>
      </c>
      <c r="BB214" s="5">
        <f t="shared" si="435"/>
        <v>2.258492858069099E-5</v>
      </c>
      <c r="BC214" s="5">
        <f t="shared" si="436"/>
        <v>6.2296911901263141E-6</v>
      </c>
      <c r="BD214" s="5">
        <f t="shared" si="437"/>
        <v>8.5829731432640697E-4</v>
      </c>
      <c r="BE214" s="5">
        <f t="shared" si="438"/>
        <v>8.8493027998995551E-4</v>
      </c>
      <c r="BF214" s="5">
        <f t="shared" si="439"/>
        <v>4.5619483328902192E-4</v>
      </c>
      <c r="BG214" s="5">
        <f t="shared" si="440"/>
        <v>1.5678351965532679E-4</v>
      </c>
      <c r="BH214" s="5">
        <f t="shared" si="441"/>
        <v>4.04121280675579E-5</v>
      </c>
      <c r="BI214" s="5">
        <f t="shared" si="442"/>
        <v>8.3332232802988483E-6</v>
      </c>
      <c r="BJ214" s="8">
        <f t="shared" si="443"/>
        <v>0.28070169038191922</v>
      </c>
      <c r="BK214" s="8">
        <f t="shared" si="444"/>
        <v>0.27093035562285722</v>
      </c>
      <c r="BL214" s="8">
        <f t="shared" si="445"/>
        <v>0.40864103713935285</v>
      </c>
      <c r="BM214" s="8">
        <f t="shared" si="446"/>
        <v>0.43228318021858486</v>
      </c>
      <c r="BN214" s="8">
        <f t="shared" si="447"/>
        <v>0.56704609596023425</v>
      </c>
    </row>
    <row r="215" spans="1:66" x14ac:dyDescent="0.25">
      <c r="A215" t="s">
        <v>72</v>
      </c>
      <c r="B215" t="s">
        <v>85</v>
      </c>
      <c r="C215" t="s">
        <v>77</v>
      </c>
      <c r="D215" s="16"/>
      <c r="E215">
        <f>VLOOKUP(A215,home!$A$2:$E$405,3,FALSE)</f>
        <v>1.3</v>
      </c>
      <c r="F215">
        <f>VLOOKUP(B215,home!$B$2:$E$405,3,FALSE)</f>
        <v>0.77</v>
      </c>
      <c r="G215">
        <f>VLOOKUP(C215,away!$B$2:$E$405,4,FALSE)</f>
        <v>0.26</v>
      </c>
      <c r="H215">
        <f>VLOOKUP(A215,away!$A$2:$E$405,3,FALSE)</f>
        <v>1.3</v>
      </c>
      <c r="I215">
        <f>VLOOKUP(C215,away!$B$2:$E$405,3,FALSE)</f>
        <v>1.03</v>
      </c>
      <c r="J215">
        <f>VLOOKUP(B215,home!$B$2:$E$405,4,FALSE)</f>
        <v>1.54</v>
      </c>
      <c r="K215" s="3">
        <f t="shared" si="392"/>
        <v>0.26026000000000005</v>
      </c>
      <c r="L215" s="3">
        <f t="shared" si="393"/>
        <v>2.0620600000000002</v>
      </c>
      <c r="M215" s="5">
        <f t="shared" si="394"/>
        <v>9.8045855155225084E-2</v>
      </c>
      <c r="N215" s="5">
        <f t="shared" si="395"/>
        <v>2.5517414262698882E-2</v>
      </c>
      <c r="O215" s="5">
        <f t="shared" si="396"/>
        <v>0.20217643608138344</v>
      </c>
      <c r="P215" s="5">
        <f t="shared" si="397"/>
        <v>5.2618439254540857E-2</v>
      </c>
      <c r="Q215" s="5">
        <f t="shared" si="398"/>
        <v>3.3205811180050059E-3</v>
      </c>
      <c r="R215" s="5">
        <f t="shared" si="399"/>
        <v>0.20844997089298883</v>
      </c>
      <c r="S215" s="5">
        <f t="shared" si="400"/>
        <v>7.059707279824406E-3</v>
      </c>
      <c r="T215" s="5">
        <f t="shared" si="401"/>
        <v>6.8472375001934023E-3</v>
      </c>
      <c r="U215" s="5">
        <f t="shared" si="402"/>
        <v>5.4251189424609277E-2</v>
      </c>
      <c r="V215" s="5">
        <f t="shared" si="403"/>
        <v>4.2097170652125775E-4</v>
      </c>
      <c r="W215" s="5">
        <f t="shared" si="404"/>
        <v>2.8807148059066106E-4</v>
      </c>
      <c r="X215" s="5">
        <f t="shared" si="405"/>
        <v>5.9402067726677847E-4</v>
      </c>
      <c r="Y215" s="5">
        <f t="shared" si="406"/>
        <v>6.1245313888236687E-4</v>
      </c>
      <c r="Z215" s="5">
        <f t="shared" si="407"/>
        <v>0.14327878232653218</v>
      </c>
      <c r="AA215" s="5">
        <f t="shared" si="408"/>
        <v>3.7289735888303269E-2</v>
      </c>
      <c r="AB215" s="5">
        <f t="shared" si="409"/>
        <v>4.8525133311449042E-3</v>
      </c>
      <c r="AC215" s="5">
        <f t="shared" si="410"/>
        <v>1.4120226023578579E-5</v>
      </c>
      <c r="AD215" s="5">
        <f t="shared" si="411"/>
        <v>1.874337088463136E-5</v>
      </c>
      <c r="AE215" s="5">
        <f t="shared" si="412"/>
        <v>3.864995536636294E-5</v>
      </c>
      <c r="AF215" s="5">
        <f t="shared" si="413"/>
        <v>3.9849263481381194E-5</v>
      </c>
      <c r="AG215" s="5">
        <f t="shared" si="414"/>
        <v>2.7390524084805634E-5</v>
      </c>
      <c r="AH215" s="5">
        <f t="shared" si="415"/>
        <v>7.3862361471062246E-2</v>
      </c>
      <c r="AI215" s="5">
        <f t="shared" si="416"/>
        <v>1.9223418196458661E-2</v>
      </c>
      <c r="AJ215" s="5">
        <f t="shared" si="417"/>
        <v>2.5015434099051655E-3</v>
      </c>
      <c r="AK215" s="5">
        <f t="shared" si="418"/>
        <v>2.1701722928730622E-4</v>
      </c>
      <c r="AL215" s="5">
        <f t="shared" si="419"/>
        <v>3.0311704828552847E-7</v>
      </c>
      <c r="AM215" s="5">
        <f t="shared" si="420"/>
        <v>9.7562994128683194E-7</v>
      </c>
      <c r="AN215" s="5">
        <f t="shared" si="421"/>
        <v>2.0118074767299247E-6</v>
      </c>
      <c r="AO215" s="5">
        <f t="shared" si="422"/>
        <v>2.0742338627328548E-6</v>
      </c>
      <c r="AP215" s="5">
        <f t="shared" si="423"/>
        <v>1.4257315596623035E-6</v>
      </c>
      <c r="AQ215" s="5">
        <f t="shared" si="424"/>
        <v>7.3498600497931239E-7</v>
      </c>
      <c r="AR215" s="5">
        <f t="shared" si="425"/>
        <v>3.0461724219003748E-2</v>
      </c>
      <c r="AS215" s="5">
        <f t="shared" si="426"/>
        <v>7.9279683452379152E-3</v>
      </c>
      <c r="AT215" s="5">
        <f t="shared" si="427"/>
        <v>1.0316665207658101E-3</v>
      </c>
      <c r="AU215" s="5">
        <f t="shared" si="428"/>
        <v>8.9500509564836609E-5</v>
      </c>
      <c r="AV215" s="5">
        <f t="shared" si="429"/>
        <v>5.8233506548360935E-6</v>
      </c>
      <c r="AW215" s="5">
        <f t="shared" si="430"/>
        <v>4.5187320109262043E-9</v>
      </c>
      <c r="AX215" s="5">
        <f t="shared" si="431"/>
        <v>4.2319574753218477E-8</v>
      </c>
      <c r="AY215" s="5">
        <f t="shared" si="432"/>
        <v>8.7265502315621684E-8</v>
      </c>
      <c r="AZ215" s="5">
        <f t="shared" si="433"/>
        <v>8.9973350852475458E-8</v>
      </c>
      <c r="BA215" s="5">
        <f t="shared" si="434"/>
        <v>6.1843482619618519E-8</v>
      </c>
      <c r="BB215" s="5">
        <f t="shared" si="435"/>
        <v>3.1881242942652641E-8</v>
      </c>
      <c r="BC215" s="5">
        <f t="shared" si="436"/>
        <v>1.3148207164465272E-8</v>
      </c>
      <c r="BD215" s="5">
        <f t="shared" si="437"/>
        <v>1.0468983840506466E-2</v>
      </c>
      <c r="BE215" s="5">
        <f t="shared" si="438"/>
        <v>2.7246577343302126E-3</v>
      </c>
      <c r="BF215" s="5">
        <f t="shared" si="439"/>
        <v>3.5455971096839061E-4</v>
      </c>
      <c r="BG215" s="5">
        <f t="shared" si="440"/>
        <v>3.0759236792211125E-5</v>
      </c>
      <c r="BH215" s="5">
        <f t="shared" si="441"/>
        <v>2.0013497418852165E-6</v>
      </c>
      <c r="BI215" s="5">
        <f t="shared" si="442"/>
        <v>1.0417425676460934E-7</v>
      </c>
      <c r="BJ215" s="8">
        <f t="shared" si="443"/>
        <v>3.7311960111660318E-2</v>
      </c>
      <c r="BK215" s="8">
        <f t="shared" si="444"/>
        <v>0.1581594840046858</v>
      </c>
      <c r="BL215" s="8">
        <f t="shared" si="445"/>
        <v>0.65592193491696615</v>
      </c>
      <c r="BM215" s="8">
        <f t="shared" si="446"/>
        <v>0.40454338184823196</v>
      </c>
      <c r="BN215" s="8">
        <f t="shared" si="447"/>
        <v>0.59012869676484203</v>
      </c>
    </row>
    <row r="216" spans="1:66" x14ac:dyDescent="0.25">
      <c r="A216" t="s">
        <v>72</v>
      </c>
      <c r="B216" t="s">
        <v>367</v>
      </c>
      <c r="C216" t="s">
        <v>80</v>
      </c>
      <c r="D216" s="16"/>
      <c r="E216">
        <f>VLOOKUP(A216,home!$A$2:$E$405,3,FALSE)</f>
        <v>1.3</v>
      </c>
      <c r="F216">
        <f>VLOOKUP(B216,home!$B$2:$E$405,3,FALSE)</f>
        <v>1.54</v>
      </c>
      <c r="G216">
        <f>VLOOKUP(C216,away!$B$2:$E$405,4,FALSE)</f>
        <v>1.1499999999999999</v>
      </c>
      <c r="H216">
        <f>VLOOKUP(A216,away!$A$2:$E$405,3,FALSE)</f>
        <v>1.3</v>
      </c>
      <c r="I216">
        <f>VLOOKUP(C216,away!$B$2:$E$405,3,FALSE)</f>
        <v>0.38</v>
      </c>
      <c r="J216">
        <f>VLOOKUP(B216,home!$B$2:$E$405,4,FALSE)</f>
        <v>1.54</v>
      </c>
      <c r="K216" s="3">
        <f t="shared" si="392"/>
        <v>2.3023000000000002</v>
      </c>
      <c r="L216" s="3">
        <f t="shared" si="393"/>
        <v>0.7607600000000001</v>
      </c>
      <c r="M216" s="5">
        <f t="shared" si="394"/>
        <v>4.6744438167688786E-2</v>
      </c>
      <c r="N216" s="5">
        <f t="shared" si="395"/>
        <v>0.10761971999346989</v>
      </c>
      <c r="O216" s="5">
        <f t="shared" si="396"/>
        <v>3.5561298780450924E-2</v>
      </c>
      <c r="P216" s="5">
        <f t="shared" si="397"/>
        <v>8.1872778182232167E-2</v>
      </c>
      <c r="Q216" s="5">
        <f t="shared" si="398"/>
        <v>0.12388644067048292</v>
      </c>
      <c r="R216" s="5">
        <f t="shared" si="399"/>
        <v>1.3526806830107922E-2</v>
      </c>
      <c r="S216" s="5">
        <f t="shared" si="400"/>
        <v>3.5849996652170806E-2</v>
      </c>
      <c r="T216" s="5">
        <f t="shared" si="401"/>
        <v>9.4247848604476589E-2</v>
      </c>
      <c r="U216" s="5">
        <f t="shared" si="402"/>
        <v>3.1142767364957469E-2</v>
      </c>
      <c r="V216" s="5">
        <f t="shared" si="403"/>
        <v>6.9767987113427471E-3</v>
      </c>
      <c r="W216" s="5">
        <f t="shared" si="404"/>
        <v>9.507458411855095E-2</v>
      </c>
      <c r="X216" s="5">
        <f t="shared" si="405"/>
        <v>7.2328940614028822E-2</v>
      </c>
      <c r="Y216" s="5">
        <f t="shared" si="406"/>
        <v>2.751248243076428E-2</v>
      </c>
      <c r="Z216" s="5">
        <f t="shared" si="407"/>
        <v>3.4302178546909688E-3</v>
      </c>
      <c r="AA216" s="5">
        <f t="shared" si="408"/>
        <v>7.8973905668550167E-3</v>
      </c>
      <c r="AB216" s="5">
        <f t="shared" si="409"/>
        <v>9.0910811510351575E-3</v>
      </c>
      <c r="AC216" s="5">
        <f t="shared" si="410"/>
        <v>7.6374045194788282E-4</v>
      </c>
      <c r="AD216" s="5">
        <f t="shared" si="411"/>
        <v>5.4722553754034967E-2</v>
      </c>
      <c r="AE216" s="5">
        <f t="shared" si="412"/>
        <v>4.1630729993919646E-2</v>
      </c>
      <c r="AF216" s="5">
        <f t="shared" si="413"/>
        <v>1.5835497075087152E-2</v>
      </c>
      <c r="AG216" s="5">
        <f t="shared" si="414"/>
        <v>4.015670918281102E-3</v>
      </c>
      <c r="AH216" s="5">
        <f t="shared" si="415"/>
        <v>6.5239313378367535E-4</v>
      </c>
      <c r="AI216" s="5">
        <f t="shared" si="416"/>
        <v>1.5020047119101558E-3</v>
      </c>
      <c r="AJ216" s="5">
        <f t="shared" si="417"/>
        <v>1.7290327241153763E-3</v>
      </c>
      <c r="AK216" s="5">
        <f t="shared" si="418"/>
        <v>1.3269173469102771E-3</v>
      </c>
      <c r="AL216" s="5">
        <f t="shared" si="419"/>
        <v>5.3507587265728798E-5</v>
      </c>
      <c r="AM216" s="5">
        <f t="shared" si="420"/>
        <v>2.5197547101582948E-2</v>
      </c>
      <c r="AN216" s="5">
        <f t="shared" si="421"/>
        <v>1.9169285933000244E-2</v>
      </c>
      <c r="AO216" s="5">
        <f t="shared" si="422"/>
        <v>7.2916129831946327E-3</v>
      </c>
      <c r="AP216" s="5">
        <f t="shared" si="423"/>
        <v>1.8490558310317168E-3</v>
      </c>
      <c r="AQ216" s="5">
        <f t="shared" si="424"/>
        <v>3.516719285039222E-4</v>
      </c>
      <c r="AR216" s="5">
        <f t="shared" si="425"/>
        <v>9.9262920091453818E-5</v>
      </c>
      <c r="AS216" s="5">
        <f t="shared" si="426"/>
        <v>2.2853302092655411E-4</v>
      </c>
      <c r="AT216" s="5">
        <f t="shared" si="427"/>
        <v>2.6307578703960285E-4</v>
      </c>
      <c r="AU216" s="5">
        <f t="shared" si="428"/>
        <v>2.0189312816709258E-4</v>
      </c>
      <c r="AV216" s="5">
        <f t="shared" si="429"/>
        <v>1.1620463724477432E-4</v>
      </c>
      <c r="AW216" s="5">
        <f t="shared" si="430"/>
        <v>2.603289405467705E-6</v>
      </c>
      <c r="AX216" s="5">
        <f t="shared" si="431"/>
        <v>9.6687187819957301E-3</v>
      </c>
      <c r="AY216" s="5">
        <f t="shared" si="432"/>
        <v>7.3555745005910722E-3</v>
      </c>
      <c r="AZ216" s="5">
        <f t="shared" si="433"/>
        <v>2.7979134285348317E-3</v>
      </c>
      <c r="BA216" s="5">
        <f t="shared" si="434"/>
        <v>7.0951353996405312E-4</v>
      </c>
      <c r="BB216" s="5">
        <f t="shared" si="435"/>
        <v>1.3494238016576327E-4</v>
      </c>
      <c r="BC216" s="5">
        <f t="shared" si="436"/>
        <v>2.0531753026981222E-5</v>
      </c>
      <c r="BD216" s="5">
        <f t="shared" si="437"/>
        <v>1.2585876514795731E-5</v>
      </c>
      <c r="BE216" s="5">
        <f t="shared" si="438"/>
        <v>2.8976463500014213E-5</v>
      </c>
      <c r="BF216" s="5">
        <f t="shared" si="439"/>
        <v>3.3356255958041373E-5</v>
      </c>
      <c r="BG216" s="5">
        <f t="shared" si="440"/>
        <v>2.5598702697399551E-5</v>
      </c>
      <c r="BH216" s="5">
        <f t="shared" si="441"/>
        <v>1.4733973305055749E-5</v>
      </c>
      <c r="BI216" s="5">
        <f t="shared" si="442"/>
        <v>6.784405348045972E-6</v>
      </c>
      <c r="BJ216" s="8">
        <f t="shared" si="443"/>
        <v>0.71142083633468822</v>
      </c>
      <c r="BK216" s="8">
        <f t="shared" si="444"/>
        <v>0.17961683425323918</v>
      </c>
      <c r="BL216" s="8">
        <f t="shared" si="445"/>
        <v>0.10346069778091881</v>
      </c>
      <c r="BM216" s="8">
        <f t="shared" si="446"/>
        <v>0.58136413238791884</v>
      </c>
      <c r="BN216" s="8">
        <f t="shared" si="447"/>
        <v>0.40921148262443263</v>
      </c>
    </row>
    <row r="217" spans="1:66" x14ac:dyDescent="0.25">
      <c r="A217" t="s">
        <v>72</v>
      </c>
      <c r="B217" t="s">
        <v>63</v>
      </c>
      <c r="C217" t="s">
        <v>78</v>
      </c>
      <c r="D217" s="16"/>
      <c r="E217">
        <f>VLOOKUP(A217,home!$A$2:$E$405,3,FALSE)</f>
        <v>1.3</v>
      </c>
      <c r="F217">
        <f>VLOOKUP(B217,home!$B$2:$E$405,3,FALSE)</f>
        <v>2.69</v>
      </c>
      <c r="G217">
        <f>VLOOKUP(C217,away!$B$2:$E$405,4,FALSE)</f>
        <v>1.1499999999999999</v>
      </c>
      <c r="H217">
        <f>VLOOKUP(A217,away!$A$2:$E$405,3,FALSE)</f>
        <v>1.3</v>
      </c>
      <c r="I217">
        <f>VLOOKUP(C217,away!$B$2:$E$405,3,FALSE)</f>
        <v>1.1499999999999999</v>
      </c>
      <c r="J217">
        <f>VLOOKUP(B217,home!$B$2:$E$405,4,FALSE)</f>
        <v>0.77</v>
      </c>
      <c r="K217" s="3">
        <f t="shared" si="392"/>
        <v>4.0215499999999995</v>
      </c>
      <c r="L217" s="3">
        <f t="shared" si="393"/>
        <v>1.1511499999999999</v>
      </c>
      <c r="M217" s="5">
        <f t="shared" si="394"/>
        <v>5.6692411850254032E-3</v>
      </c>
      <c r="N217" s="5">
        <f t="shared" si="395"/>
        <v>2.2799136887638911E-2</v>
      </c>
      <c r="O217" s="5">
        <f t="shared" si="396"/>
        <v>6.5261469901419927E-3</v>
      </c>
      <c r="P217" s="5">
        <f t="shared" si="397"/>
        <v>2.624522642820553E-2</v>
      </c>
      <c r="Q217" s="5">
        <f t="shared" si="398"/>
        <v>4.5843934475242133E-2</v>
      </c>
      <c r="R217" s="5">
        <f t="shared" si="399"/>
        <v>3.756287053850978E-3</v>
      </c>
      <c r="S217" s="5">
        <f t="shared" si="400"/>
        <v>3.0374960589399043E-2</v>
      </c>
      <c r="T217" s="5">
        <f t="shared" si="401"/>
        <v>5.277324517117498E-2</v>
      </c>
      <c r="U217" s="5">
        <f t="shared" si="402"/>
        <v>1.51060962014144E-2</v>
      </c>
      <c r="V217" s="5">
        <f t="shared" si="403"/>
        <v>1.5624229306468266E-2</v>
      </c>
      <c r="W217" s="5">
        <f t="shared" si="404"/>
        <v>6.1454558229636649E-2</v>
      </c>
      <c r="X217" s="5">
        <f t="shared" si="405"/>
        <v>7.0743414706046226E-2</v>
      </c>
      <c r="Y217" s="5">
        <f t="shared" si="406"/>
        <v>4.0718140919432565E-2</v>
      </c>
      <c r="Z217" s="5">
        <f t="shared" si="407"/>
        <v>1.4413499473468513E-3</v>
      </c>
      <c r="AA217" s="5">
        <f t="shared" si="408"/>
        <v>5.7964608807527292E-3</v>
      </c>
      <c r="AB217" s="5">
        <f t="shared" si="409"/>
        <v>1.165537862749557E-2</v>
      </c>
      <c r="AC217" s="5">
        <f t="shared" si="410"/>
        <v>4.5206825584258791E-3</v>
      </c>
      <c r="AD217" s="5">
        <f t="shared" si="411"/>
        <v>6.1785644662098821E-2</v>
      </c>
      <c r="AE217" s="5">
        <f t="shared" si="412"/>
        <v>7.1124544852775043E-2</v>
      </c>
      <c r="AF217" s="5">
        <f t="shared" si="413"/>
        <v>4.0937509903636003E-2</v>
      </c>
      <c r="AG217" s="5">
        <f t="shared" si="414"/>
        <v>1.5708404841856864E-2</v>
      </c>
      <c r="AH217" s="5">
        <f t="shared" si="415"/>
        <v>4.1480249797208162E-4</v>
      </c>
      <c r="AI217" s="5">
        <f t="shared" si="416"/>
        <v>1.6681489857196248E-3</v>
      </c>
      <c r="AJ217" s="5">
        <f t="shared" si="417"/>
        <v>3.3542722767603791E-3</v>
      </c>
      <c r="AK217" s="5">
        <f t="shared" si="418"/>
        <v>4.4964578915352325E-3</v>
      </c>
      <c r="AL217" s="5">
        <f t="shared" si="419"/>
        <v>8.3712323031389887E-4</v>
      </c>
      <c r="AM217" s="5">
        <f t="shared" si="420"/>
        <v>4.969481185817267E-2</v>
      </c>
      <c r="AN217" s="5">
        <f t="shared" si="421"/>
        <v>5.7206182670535469E-2</v>
      </c>
      <c r="AO217" s="5">
        <f t="shared" si="422"/>
        <v>3.2926448590593453E-2</v>
      </c>
      <c r="AP217" s="5">
        <f t="shared" si="423"/>
        <v>1.2634427098353886E-2</v>
      </c>
      <c r="AQ217" s="5">
        <f t="shared" si="424"/>
        <v>3.6360301885675164E-3</v>
      </c>
      <c r="AR217" s="5">
        <f t="shared" si="425"/>
        <v>9.549997910811231E-5</v>
      </c>
      <c r="AS217" s="5">
        <f t="shared" si="426"/>
        <v>3.8405794098222903E-4</v>
      </c>
      <c r="AT217" s="5">
        <f t="shared" si="427"/>
        <v>7.7225410627854163E-4</v>
      </c>
      <c r="AU217" s="5">
        <f t="shared" si="428"/>
        <v>1.0352195003681562E-3</v>
      </c>
      <c r="AV217" s="5">
        <f t="shared" si="429"/>
        <v>1.0407967454263895E-3</v>
      </c>
      <c r="AW217" s="5">
        <f t="shared" si="430"/>
        <v>1.0764956607680811E-4</v>
      </c>
      <c r="AX217" s="5">
        <f t="shared" si="431"/>
        <v>3.3308361771372391E-2</v>
      </c>
      <c r="AY217" s="5">
        <f t="shared" si="432"/>
        <v>3.8342920653115321E-2</v>
      </c>
      <c r="AZ217" s="5">
        <f t="shared" si="433"/>
        <v>2.2069226554916853E-2</v>
      </c>
      <c r="BA217" s="5">
        <f t="shared" si="434"/>
        <v>8.4683300495641805E-3</v>
      </c>
      <c r="BB217" s="5">
        <f t="shared" si="435"/>
        <v>2.4370795341389496E-3</v>
      </c>
      <c r="BC217" s="5">
        <f t="shared" si="436"/>
        <v>5.6108882114481009E-4</v>
      </c>
      <c r="BD217" s="5">
        <f t="shared" si="437"/>
        <v>1.8322466825050596E-5</v>
      </c>
      <c r="BE217" s="5">
        <f t="shared" si="438"/>
        <v>7.3684716460282223E-5</v>
      </c>
      <c r="BF217" s="5">
        <f t="shared" si="439"/>
        <v>1.4816338574042399E-4</v>
      </c>
      <c r="BG217" s="5">
        <f t="shared" si="440"/>
        <v>1.9861548797480064E-4</v>
      </c>
      <c r="BH217" s="5">
        <f t="shared" si="441"/>
        <v>1.9968552891626488E-4</v>
      </c>
      <c r="BI217" s="5">
        <f t="shared" si="442"/>
        <v>1.6060906776264091E-4</v>
      </c>
      <c r="BJ217" s="8">
        <f t="shared" si="443"/>
        <v>0.7451734424400136</v>
      </c>
      <c r="BK217" s="8">
        <f t="shared" si="444"/>
        <v>0.12161438395095334</v>
      </c>
      <c r="BL217" s="8">
        <f t="shared" si="445"/>
        <v>5.6900960331485874E-2</v>
      </c>
      <c r="BM217" s="8">
        <f t="shared" si="446"/>
        <v>0.77605489256265603</v>
      </c>
      <c r="BN217" s="8">
        <f t="shared" si="447"/>
        <v>0.11083997302010495</v>
      </c>
    </row>
    <row r="218" spans="1:66" x14ac:dyDescent="0.25">
      <c r="A218" t="s">
        <v>72</v>
      </c>
      <c r="B218" t="s">
        <v>90</v>
      </c>
      <c r="C218" t="s">
        <v>237</v>
      </c>
      <c r="D218" s="16"/>
      <c r="E218">
        <f>VLOOKUP(A218,home!$A$2:$E$405,3,FALSE)</f>
        <v>1.3</v>
      </c>
      <c r="F218">
        <f>VLOOKUP(B218,home!$B$2:$E$405,3,FALSE)</f>
        <v>0.38</v>
      </c>
      <c r="G218">
        <f>VLOOKUP(C218,away!$B$2:$E$405,4,FALSE)</f>
        <v>1.03</v>
      </c>
      <c r="H218">
        <f>VLOOKUP(A218,away!$A$2:$E$405,3,FALSE)</f>
        <v>1.3</v>
      </c>
      <c r="I218">
        <f>VLOOKUP(C218,away!$B$2:$E$405,3,FALSE)</f>
        <v>0</v>
      </c>
      <c r="J218">
        <f>VLOOKUP(B218,home!$B$2:$E$405,4,FALSE)</f>
        <v>1.1499999999999999</v>
      </c>
      <c r="K218" s="3">
        <f t="shared" si="392"/>
        <v>0.50882000000000005</v>
      </c>
      <c r="L218" s="3">
        <f t="shared" si="393"/>
        <v>0</v>
      </c>
      <c r="M218" s="5">
        <f t="shared" si="394"/>
        <v>0.60120458182477376</v>
      </c>
      <c r="N218" s="5">
        <f t="shared" si="395"/>
        <v>0.30590491532408143</v>
      </c>
      <c r="O218" s="5">
        <f t="shared" si="396"/>
        <v>0</v>
      </c>
      <c r="P218" s="5">
        <f t="shared" si="397"/>
        <v>0</v>
      </c>
      <c r="Q218" s="5">
        <f t="shared" si="398"/>
        <v>7.7825269507599562E-2</v>
      </c>
      <c r="R218" s="5">
        <f t="shared" si="399"/>
        <v>0</v>
      </c>
      <c r="S218" s="5">
        <f t="shared" si="400"/>
        <v>0</v>
      </c>
      <c r="T218" s="5">
        <f t="shared" si="401"/>
        <v>0</v>
      </c>
      <c r="U218" s="5">
        <f t="shared" si="402"/>
        <v>0</v>
      </c>
      <c r="V218" s="5">
        <f t="shared" si="403"/>
        <v>0</v>
      </c>
      <c r="W218" s="5">
        <f t="shared" si="404"/>
        <v>1.3199684543618938E-2</v>
      </c>
      <c r="X218" s="5">
        <f t="shared" si="405"/>
        <v>0</v>
      </c>
      <c r="Y218" s="5">
        <f t="shared" si="406"/>
        <v>0</v>
      </c>
      <c r="Z218" s="5">
        <f t="shared" si="407"/>
        <v>0</v>
      </c>
      <c r="AA218" s="5">
        <f t="shared" si="408"/>
        <v>0</v>
      </c>
      <c r="AB218" s="5">
        <f t="shared" si="409"/>
        <v>0</v>
      </c>
      <c r="AC218" s="5">
        <f t="shared" si="410"/>
        <v>0</v>
      </c>
      <c r="AD218" s="5">
        <f t="shared" si="411"/>
        <v>1.6790658723710471E-3</v>
      </c>
      <c r="AE218" s="5">
        <f t="shared" si="412"/>
        <v>0</v>
      </c>
      <c r="AF218" s="5">
        <f t="shared" si="413"/>
        <v>0</v>
      </c>
      <c r="AG218" s="5">
        <f t="shared" si="414"/>
        <v>0</v>
      </c>
      <c r="AH218" s="5">
        <f t="shared" si="415"/>
        <v>0</v>
      </c>
      <c r="AI218" s="5">
        <f t="shared" si="416"/>
        <v>0</v>
      </c>
      <c r="AJ218" s="5">
        <f t="shared" si="417"/>
        <v>0</v>
      </c>
      <c r="AK218" s="5">
        <f t="shared" si="418"/>
        <v>0</v>
      </c>
      <c r="AL218" s="5">
        <f t="shared" si="419"/>
        <v>0</v>
      </c>
      <c r="AM218" s="5">
        <f t="shared" si="420"/>
        <v>1.7086845943596732E-4</v>
      </c>
      <c r="AN218" s="5">
        <f t="shared" si="421"/>
        <v>0</v>
      </c>
      <c r="AO218" s="5">
        <f t="shared" si="422"/>
        <v>0</v>
      </c>
      <c r="AP218" s="5">
        <f t="shared" si="423"/>
        <v>0</v>
      </c>
      <c r="AQ218" s="5">
        <f t="shared" si="424"/>
        <v>0</v>
      </c>
      <c r="AR218" s="5">
        <f t="shared" si="425"/>
        <v>0</v>
      </c>
      <c r="AS218" s="5">
        <f t="shared" si="426"/>
        <v>0</v>
      </c>
      <c r="AT218" s="5">
        <f t="shared" si="427"/>
        <v>0</v>
      </c>
      <c r="AU218" s="5">
        <f t="shared" si="428"/>
        <v>0</v>
      </c>
      <c r="AV218" s="5">
        <f t="shared" si="429"/>
        <v>0</v>
      </c>
      <c r="AW218" s="5">
        <f t="shared" si="430"/>
        <v>0</v>
      </c>
      <c r="AX218" s="5">
        <f t="shared" si="431"/>
        <v>1.4490214921701474E-5</v>
      </c>
      <c r="AY218" s="5">
        <f t="shared" si="432"/>
        <v>0</v>
      </c>
      <c r="AZ218" s="5">
        <f t="shared" si="433"/>
        <v>0</v>
      </c>
      <c r="BA218" s="5">
        <f t="shared" si="434"/>
        <v>0</v>
      </c>
      <c r="BB218" s="5">
        <f t="shared" si="435"/>
        <v>0</v>
      </c>
      <c r="BC218" s="5">
        <f t="shared" si="436"/>
        <v>0</v>
      </c>
      <c r="BD218" s="5">
        <f t="shared" si="437"/>
        <v>0</v>
      </c>
      <c r="BE218" s="5">
        <f t="shared" si="438"/>
        <v>0</v>
      </c>
      <c r="BF218" s="5">
        <f t="shared" si="439"/>
        <v>0</v>
      </c>
      <c r="BG218" s="5">
        <f t="shared" si="440"/>
        <v>0</v>
      </c>
      <c r="BH218" s="5">
        <f t="shared" si="441"/>
        <v>0</v>
      </c>
      <c r="BI218" s="5">
        <f t="shared" si="442"/>
        <v>0</v>
      </c>
      <c r="BJ218" s="8">
        <f t="shared" si="443"/>
        <v>0.39879429392202864</v>
      </c>
      <c r="BK218" s="8">
        <f t="shared" si="444"/>
        <v>0.60120458182477376</v>
      </c>
      <c r="BL218" s="8">
        <f t="shared" si="445"/>
        <v>0</v>
      </c>
      <c r="BM218" s="8">
        <f t="shared" si="446"/>
        <v>1.5064109090347654E-2</v>
      </c>
      <c r="BN218" s="8">
        <f t="shared" si="447"/>
        <v>0.98493476665645474</v>
      </c>
    </row>
    <row r="219" spans="1:66" x14ac:dyDescent="0.25">
      <c r="A219" t="s">
        <v>91</v>
      </c>
      <c r="B219" t="s">
        <v>94</v>
      </c>
      <c r="C219" t="s">
        <v>122</v>
      </c>
      <c r="D219" s="16"/>
      <c r="E219">
        <f>VLOOKUP(A219,home!$A$2:$E$405,3,FALSE)</f>
        <v>1.375</v>
      </c>
      <c r="F219">
        <f>VLOOKUP(B219,home!$B$2:$E$405,3,FALSE)</f>
        <v>0.97</v>
      </c>
      <c r="G219">
        <f>VLOOKUP(C219,away!$B$2:$E$405,4,FALSE)</f>
        <v>1.0900000000000001</v>
      </c>
      <c r="H219">
        <f>VLOOKUP(A219,away!$A$2:$E$405,3,FALSE)</f>
        <v>0.875</v>
      </c>
      <c r="I219">
        <f>VLOOKUP(C219,away!$B$2:$E$405,3,FALSE)</f>
        <v>0.73</v>
      </c>
      <c r="J219">
        <f>VLOOKUP(B219,home!$B$2:$E$405,4,FALSE)</f>
        <v>0.38</v>
      </c>
      <c r="K219" s="3">
        <f t="shared" si="392"/>
        <v>1.4537875</v>
      </c>
      <c r="L219" s="3">
        <f t="shared" si="393"/>
        <v>0.24272499999999997</v>
      </c>
      <c r="M219" s="5">
        <f t="shared" si="394"/>
        <v>0.18332174509393737</v>
      </c>
      <c r="N219" s="5">
        <f t="shared" si="395"/>
        <v>0.26651086149575248</v>
      </c>
      <c r="O219" s="5">
        <f t="shared" si="396"/>
        <v>4.4496770577925934E-2</v>
      </c>
      <c r="P219" s="5">
        <f t="shared" si="397"/>
        <v>6.4688848856556513E-2</v>
      </c>
      <c r="Q219" s="5">
        <f t="shared" si="398"/>
        <v>0.19372507952837817</v>
      </c>
      <c r="R219" s="5">
        <f t="shared" si="399"/>
        <v>5.4002393192635351E-3</v>
      </c>
      <c r="S219" s="5">
        <f t="shared" si="400"/>
        <v>5.7066977573256841E-3</v>
      </c>
      <c r="T219" s="5">
        <f t="shared" si="401"/>
        <v>4.7021919928525578E-2</v>
      </c>
      <c r="U219" s="5">
        <f t="shared" si="402"/>
        <v>7.8508004193538379E-3</v>
      </c>
      <c r="V219" s="5">
        <f t="shared" si="403"/>
        <v>2.2374729953280727E-4</v>
      </c>
      <c r="W219" s="5">
        <f t="shared" si="404"/>
        <v>9.387836635162071E-2</v>
      </c>
      <c r="X219" s="5">
        <f t="shared" si="405"/>
        <v>2.2786626472697132E-2</v>
      </c>
      <c r="Y219" s="5">
        <f t="shared" si="406"/>
        <v>2.7654419552927047E-3</v>
      </c>
      <c r="Z219" s="5">
        <f t="shared" si="407"/>
        <v>4.3692436292274719E-4</v>
      </c>
      <c r="AA219" s="5">
        <f t="shared" si="408"/>
        <v>6.3519517726255345E-4</v>
      </c>
      <c r="AB219" s="5">
        <f t="shared" si="409"/>
        <v>4.6171940438229228E-4</v>
      </c>
      <c r="AC219" s="5">
        <f t="shared" si="410"/>
        <v>4.9346148332415967E-6</v>
      </c>
      <c r="AD219" s="5">
        <f t="shared" si="411"/>
        <v>3.4119798880601723E-2</v>
      </c>
      <c r="AE219" s="5">
        <f t="shared" si="412"/>
        <v>8.2817281832940504E-3</v>
      </c>
      <c r="AF219" s="5">
        <f t="shared" si="413"/>
        <v>1.0050912366450239E-3</v>
      </c>
      <c r="AG219" s="5">
        <f t="shared" si="414"/>
        <v>8.1320256804887821E-5</v>
      </c>
      <c r="AH219" s="5">
        <f t="shared" si="415"/>
        <v>2.6513116497605943E-5</v>
      </c>
      <c r="AI219" s="5">
        <f t="shared" si="416"/>
        <v>3.85444373502633E-5</v>
      </c>
      <c r="AJ219" s="5">
        <f t="shared" si="417"/>
        <v>2.8017710607172958E-5</v>
      </c>
      <c r="AK219" s="5">
        <f t="shared" si="418"/>
        <v>1.3577265819775155E-5</v>
      </c>
      <c r="AL219" s="5">
        <f t="shared" si="419"/>
        <v>6.9651214142504613E-8</v>
      </c>
      <c r="AM219" s="5">
        <f t="shared" si="420"/>
        <v>9.9205874230265372E-3</v>
      </c>
      <c r="AN219" s="5">
        <f t="shared" si="421"/>
        <v>2.4079745822541158E-3</v>
      </c>
      <c r="AO219" s="5">
        <f t="shared" si="422"/>
        <v>2.9223781523881503E-4</v>
      </c>
      <c r="AP219" s="5">
        <f t="shared" si="423"/>
        <v>2.3644474567947127E-5</v>
      </c>
      <c r="AQ219" s="5">
        <f t="shared" si="424"/>
        <v>1.4347762723762409E-6</v>
      </c>
      <c r="AR219" s="5">
        <f t="shared" si="425"/>
        <v>1.2870792403762804E-6</v>
      </c>
      <c r="AS219" s="5">
        <f t="shared" si="426"/>
        <v>1.8711397111685319E-6</v>
      </c>
      <c r="AT219" s="5">
        <f t="shared" si="427"/>
        <v>1.3601197614252111E-6</v>
      </c>
      <c r="AU219" s="5">
        <f t="shared" si="428"/>
        <v>6.591083692209849E-7</v>
      </c>
      <c r="AV219" s="5">
        <f t="shared" si="429"/>
        <v>2.3955087707971327E-7</v>
      </c>
      <c r="AW219" s="5">
        <f t="shared" si="430"/>
        <v>6.8271843613765898E-10</v>
      </c>
      <c r="AX219" s="5">
        <f t="shared" si="431"/>
        <v>2.4037376647088695E-3</v>
      </c>
      <c r="AY219" s="5">
        <f t="shared" si="432"/>
        <v>5.8344722466646031E-4</v>
      </c>
      <c r="AZ219" s="5">
        <f t="shared" si="433"/>
        <v>7.0808613803583268E-5</v>
      </c>
      <c r="BA219" s="5">
        <f t="shared" si="434"/>
        <v>5.7290069284915826E-6</v>
      </c>
      <c r="BB219" s="5">
        <f t="shared" si="435"/>
        <v>3.4764330167952971E-7</v>
      </c>
      <c r="BC219" s="5">
        <f t="shared" si="436"/>
        <v>1.6876344080032767E-8</v>
      </c>
      <c r="BD219" s="5">
        <f t="shared" si="437"/>
        <v>5.2067718103388778E-8</v>
      </c>
      <c r="BE219" s="5">
        <f t="shared" si="438"/>
        <v>7.5695397732230325E-8</v>
      </c>
      <c r="BF219" s="5">
        <f t="shared" si="439"/>
        <v>5.50225115153224E-8</v>
      </c>
      <c r="BG219" s="5">
        <f t="shared" si="440"/>
        <v>2.6663679819860594E-8</v>
      </c>
      <c r="BH219" s="5">
        <f t="shared" si="441"/>
        <v>9.6908311065289015E-9</v>
      </c>
      <c r="BI219" s="5">
        <f t="shared" si="442"/>
        <v>2.8176818254565722E-9</v>
      </c>
      <c r="BJ219" s="8">
        <f t="shared" si="443"/>
        <v>0.68588620039072545</v>
      </c>
      <c r="BK219" s="8">
        <f t="shared" si="444"/>
        <v>0.25452949049806617</v>
      </c>
      <c r="BL219" s="8">
        <f t="shared" si="445"/>
        <v>5.895701638424234E-2</v>
      </c>
      <c r="BM219" s="8">
        <f t="shared" si="446"/>
        <v>0.24108264022219478</v>
      </c>
      <c r="BN219" s="8">
        <f t="shared" si="447"/>
        <v>0.75814354487181401</v>
      </c>
    </row>
    <row r="220" spans="1:66" x14ac:dyDescent="0.25">
      <c r="A220" t="s">
        <v>91</v>
      </c>
      <c r="B220" t="s">
        <v>92</v>
      </c>
      <c r="C220" t="s">
        <v>117</v>
      </c>
      <c r="D220" s="16"/>
      <c r="E220">
        <f>VLOOKUP(A220,home!$A$2:$E$405,3,FALSE)</f>
        <v>1.375</v>
      </c>
      <c r="F220">
        <f>VLOOKUP(B220,home!$B$2:$E$405,3,FALSE)</f>
        <v>1.7</v>
      </c>
      <c r="G220">
        <f>VLOOKUP(C220,away!$B$2:$E$405,4,FALSE)</f>
        <v>0.97</v>
      </c>
      <c r="H220">
        <f>VLOOKUP(A220,away!$A$2:$E$405,3,FALSE)</f>
        <v>0.875</v>
      </c>
      <c r="I220">
        <f>VLOOKUP(C220,away!$B$2:$E$405,3,FALSE)</f>
        <v>0.97</v>
      </c>
      <c r="J220">
        <f>VLOOKUP(B220,home!$B$2:$E$405,4,FALSE)</f>
        <v>1.9</v>
      </c>
      <c r="K220" s="3">
        <f t="shared" si="392"/>
        <v>2.2673749999999999</v>
      </c>
      <c r="L220" s="3">
        <f t="shared" si="393"/>
        <v>1.612625</v>
      </c>
      <c r="M220" s="5">
        <f t="shared" si="394"/>
        <v>2.0650825181712563E-2</v>
      </c>
      <c r="N220" s="5">
        <f t="shared" si="395"/>
        <v>4.6823164746385523E-2</v>
      </c>
      <c r="O220" s="5">
        <f t="shared" si="396"/>
        <v>3.3302036958659222E-2</v>
      </c>
      <c r="P220" s="5">
        <f t="shared" si="397"/>
        <v>7.550820604913995E-2</v>
      </c>
      <c r="Q220" s="5">
        <f t="shared" si="398"/>
        <v>5.3082836583417947E-2</v>
      </c>
      <c r="R220" s="5">
        <f t="shared" si="399"/>
        <v>2.6851848675228919E-2</v>
      </c>
      <c r="S220" s="5">
        <f t="shared" si="400"/>
        <v>6.902253457900992E-2</v>
      </c>
      <c r="T220" s="5">
        <f t="shared" si="401"/>
        <v>8.5602709345334357E-2</v>
      </c>
      <c r="U220" s="5">
        <f t="shared" si="402"/>
        <v>6.0883210389997167E-2</v>
      </c>
      <c r="V220" s="5">
        <f t="shared" si="403"/>
        <v>2.8041751450962587E-2</v>
      </c>
      <c r="W220" s="5">
        <f t="shared" si="404"/>
        <v>4.011956553277575E-2</v>
      </c>
      <c r="X220" s="5">
        <f t="shared" si="405"/>
        <v>6.4697814367292494E-2</v>
      </c>
      <c r="Y220" s="5">
        <f t="shared" si="406"/>
        <v>5.2166656447027539E-2</v>
      </c>
      <c r="Z220" s="5">
        <f t="shared" si="407"/>
        <v>1.4433987489963674E-2</v>
      </c>
      <c r="AA220" s="5">
        <f t="shared" si="408"/>
        <v>3.2727262385056383E-2</v>
      </c>
      <c r="AB220" s="5">
        <f t="shared" si="409"/>
        <v>3.7102488275158614E-2</v>
      </c>
      <c r="AC220" s="5">
        <f t="shared" si="410"/>
        <v>6.4082861335642586E-3</v>
      </c>
      <c r="AD220" s="5">
        <f t="shared" si="411"/>
        <v>2.2741524974969354E-2</v>
      </c>
      <c r="AE220" s="5">
        <f t="shared" si="412"/>
        <v>3.6673551712759947E-2</v>
      </c>
      <c r="AF220" s="5">
        <f t="shared" si="413"/>
        <v>2.9570343165394763E-2</v>
      </c>
      <c r="AG220" s="5">
        <f t="shared" si="414"/>
        <v>1.5895291549031573E-2</v>
      </c>
      <c r="AH220" s="5">
        <f t="shared" si="415"/>
        <v>5.8191522690006665E-3</v>
      </c>
      <c r="AI220" s="5">
        <f t="shared" si="416"/>
        <v>1.3194200375925386E-2</v>
      </c>
      <c r="AJ220" s="5">
        <f t="shared" si="417"/>
        <v>1.4958100038681914E-2</v>
      </c>
      <c r="AK220" s="5">
        <f t="shared" si="418"/>
        <v>1.1305207358402134E-2</v>
      </c>
      <c r="AL220" s="5">
        <f t="shared" si="419"/>
        <v>9.372568612386825E-4</v>
      </c>
      <c r="AM220" s="5">
        <f t="shared" si="420"/>
        <v>1.0312713038024227E-2</v>
      </c>
      <c r="AN220" s="5">
        <f t="shared" si="421"/>
        <v>1.6630538862943821E-2</v>
      </c>
      <c r="AO220" s="5">
        <f t="shared" si="422"/>
        <v>1.3409411366927391E-2</v>
      </c>
      <c r="AP220" s="5">
        <f t="shared" si="423"/>
        <v>7.2081173351970923E-3</v>
      </c>
      <c r="AQ220" s="5">
        <f t="shared" si="424"/>
        <v>2.9059975544180527E-3</v>
      </c>
      <c r="AR220" s="5">
        <f t="shared" si="425"/>
        <v>1.8768220855594404E-3</v>
      </c>
      <c r="AS220" s="5">
        <f t="shared" si="426"/>
        <v>4.2554594762453362E-3</v>
      </c>
      <c r="AT220" s="5">
        <f t="shared" si="427"/>
        <v>4.8243612149758853E-3</v>
      </c>
      <c r="AU220" s="5">
        <f t="shared" si="428"/>
        <v>3.6462120032686486E-3</v>
      </c>
      <c r="AV220" s="5">
        <f t="shared" si="429"/>
        <v>2.066832485227813E-3</v>
      </c>
      <c r="AW220" s="5">
        <f t="shared" si="430"/>
        <v>9.5194721944320932E-5</v>
      </c>
      <c r="AX220" s="5">
        <f t="shared" si="431"/>
        <v>3.8971312874316998E-3</v>
      </c>
      <c r="AY220" s="5">
        <f t="shared" si="432"/>
        <v>6.2846113423945449E-3</v>
      </c>
      <c r="AZ220" s="5">
        <f t="shared" si="433"/>
        <v>5.0673606830145025E-3</v>
      </c>
      <c r="BA220" s="5">
        <f t="shared" si="434"/>
        <v>2.7239175071487533E-3</v>
      </c>
      <c r="BB220" s="5">
        <f t="shared" si="435"/>
        <v>1.0981643674914394E-3</v>
      </c>
      <c r="BC220" s="5">
        <f t="shared" si="436"/>
        <v>3.5418546262517653E-4</v>
      </c>
      <c r="BD220" s="5">
        <f t="shared" si="437"/>
        <v>5.0443503595421564E-4</v>
      </c>
      <c r="BE220" s="5">
        <f t="shared" si="438"/>
        <v>1.1437433896466897E-3</v>
      </c>
      <c r="BF220" s="5">
        <f t="shared" si="439"/>
        <v>1.2966475840500817E-3</v>
      </c>
      <c r="BG220" s="5">
        <f t="shared" si="440"/>
        <v>9.7999543862851805E-4</v>
      </c>
      <c r="BH220" s="5">
        <f t="shared" si="441"/>
        <v>5.5550428941508387E-4</v>
      </c>
      <c r="BI220" s="5">
        <f t="shared" si="442"/>
        <v>2.5190730764250522E-4</v>
      </c>
      <c r="BJ220" s="8">
        <f t="shared" si="443"/>
        <v>0.51726560723200599</v>
      </c>
      <c r="BK220" s="8">
        <f t="shared" si="444"/>
        <v>0.2068534715980225</v>
      </c>
      <c r="BL220" s="8">
        <f t="shared" si="445"/>
        <v>0.25754542703672467</v>
      </c>
      <c r="BM220" s="8">
        <f t="shared" si="446"/>
        <v>0.73369015854172237</v>
      </c>
      <c r="BN220" s="8">
        <f t="shared" si="447"/>
        <v>0.25621891819454412</v>
      </c>
    </row>
    <row r="221" spans="1:66" x14ac:dyDescent="0.25">
      <c r="A221" t="s">
        <v>91</v>
      </c>
      <c r="B221" t="s">
        <v>98</v>
      </c>
      <c r="C221" t="s">
        <v>99</v>
      </c>
      <c r="D221" s="16"/>
      <c r="E221">
        <f>VLOOKUP(A221,home!$A$2:$E$405,3,FALSE)</f>
        <v>1.375</v>
      </c>
      <c r="F221">
        <f>VLOOKUP(B221,home!$B$2:$E$405,3,FALSE)</f>
        <v>0.97</v>
      </c>
      <c r="G221">
        <f>VLOOKUP(C221,away!$B$2:$E$405,4,FALSE)</f>
        <v>1.45</v>
      </c>
      <c r="H221">
        <f>VLOOKUP(A221,away!$A$2:$E$405,3,FALSE)</f>
        <v>0.875</v>
      </c>
      <c r="I221">
        <f>VLOOKUP(C221,away!$B$2:$E$405,3,FALSE)</f>
        <v>0.73</v>
      </c>
      <c r="J221">
        <f>VLOOKUP(B221,home!$B$2:$E$405,4,FALSE)</f>
        <v>0.76</v>
      </c>
      <c r="K221" s="3">
        <f t="shared" si="392"/>
        <v>1.9339374999999999</v>
      </c>
      <c r="L221" s="3">
        <f t="shared" si="393"/>
        <v>0.48544999999999994</v>
      </c>
      <c r="M221" s="5">
        <f t="shared" si="394"/>
        <v>8.8976098633236467E-2</v>
      </c>
      <c r="N221" s="5">
        <f t="shared" si="395"/>
        <v>0.17207421375051477</v>
      </c>
      <c r="O221" s="5">
        <f t="shared" si="396"/>
        <v>4.3193447081504632E-2</v>
      </c>
      <c r="P221" s="5">
        <f t="shared" si="397"/>
        <v>8.3533427065187363E-2</v>
      </c>
      <c r="Q221" s="5">
        <f t="shared" si="398"/>
        <v>0.16639038737756809</v>
      </c>
      <c r="R221" s="5">
        <f t="shared" si="399"/>
        <v>1.048412944285821E-2</v>
      </c>
      <c r="S221" s="5">
        <f t="shared" si="400"/>
        <v>1.9605920984516093E-2</v>
      </c>
      <c r="T221" s="5">
        <f t="shared" si="401"/>
        <v>8.0774213552440396E-2</v>
      </c>
      <c r="U221" s="5">
        <f t="shared" si="402"/>
        <v>2.0275651084397599E-2</v>
      </c>
      <c r="V221" s="5">
        <f t="shared" si="403"/>
        <v>2.0451806668225227E-3</v>
      </c>
      <c r="W221" s="5">
        <f t="shared" si="404"/>
        <v>0.10726286992966852</v>
      </c>
      <c r="X221" s="5">
        <f t="shared" si="405"/>
        <v>5.2070760207357569E-2</v>
      </c>
      <c r="Y221" s="5">
        <f t="shared" si="406"/>
        <v>1.2638875271330863E-2</v>
      </c>
      <c r="Z221" s="5">
        <f t="shared" si="407"/>
        <v>1.6965068793451728E-3</v>
      </c>
      <c r="AA221" s="5">
        <f t="shared" si="408"/>
        <v>3.2809382729736048E-3</v>
      </c>
      <c r="AB221" s="5">
        <f t="shared" si="409"/>
        <v>3.1725647806444459E-3</v>
      </c>
      <c r="AC221" s="5">
        <f t="shared" si="410"/>
        <v>1.2000480514672024E-4</v>
      </c>
      <c r="AD221" s="5">
        <f t="shared" si="411"/>
        <v>5.1859921628652078E-2</v>
      </c>
      <c r="AE221" s="5">
        <f t="shared" si="412"/>
        <v>2.5175398954629145E-2</v>
      </c>
      <c r="AF221" s="5">
        <f t="shared" si="413"/>
        <v>6.1106987112623575E-3</v>
      </c>
      <c r="AG221" s="5">
        <f t="shared" si="414"/>
        <v>9.8881289646077057E-4</v>
      </c>
      <c r="AH221" s="5">
        <f t="shared" si="415"/>
        <v>2.0589231614452844E-4</v>
      </c>
      <c r="AI221" s="5">
        <f t="shared" si="416"/>
        <v>3.9818287115375901E-4</v>
      </c>
      <c r="AJ221" s="5">
        <f t="shared" si="417"/>
        <v>3.8503039319096142E-4</v>
      </c>
      <c r="AK221" s="5">
        <f t="shared" si="418"/>
        <v>2.482082386772483E-4</v>
      </c>
      <c r="AL221" s="5">
        <f t="shared" si="419"/>
        <v>4.5065642536280046E-6</v>
      </c>
      <c r="AM221" s="5">
        <f t="shared" si="420"/>
        <v>2.0058769436942261E-2</v>
      </c>
      <c r="AN221" s="5">
        <f t="shared" si="421"/>
        <v>9.7375296231636179E-3</v>
      </c>
      <c r="AO221" s="5">
        <f t="shared" si="422"/>
        <v>2.3635418777823887E-3</v>
      </c>
      <c r="AP221" s="5">
        <f t="shared" si="423"/>
        <v>3.8246046818982019E-4</v>
      </c>
      <c r="AQ221" s="5">
        <f t="shared" si="424"/>
        <v>4.6416358570687035E-5</v>
      </c>
      <c r="AR221" s="5">
        <f t="shared" si="425"/>
        <v>1.9990084974472269E-5</v>
      </c>
      <c r="AS221" s="5">
        <f t="shared" si="426"/>
        <v>3.8659574960318468E-5</v>
      </c>
      <c r="AT221" s="5">
        <f t="shared" si="427"/>
        <v>3.7382600874910452E-5</v>
      </c>
      <c r="AU221" s="5">
        <f t="shared" si="428"/>
        <v>2.4098537893174041E-5</v>
      </c>
      <c r="AV221" s="5">
        <f t="shared" si="429"/>
        <v>1.1651266531695068E-5</v>
      </c>
      <c r="AW221" s="5">
        <f t="shared" si="430"/>
        <v>1.1752493153206675E-7</v>
      </c>
      <c r="AX221" s="5">
        <f t="shared" si="431"/>
        <v>6.465401069659418E-3</v>
      </c>
      <c r="AY221" s="5">
        <f t="shared" si="432"/>
        <v>3.1386289492661636E-3</v>
      </c>
      <c r="AZ221" s="5">
        <f t="shared" si="433"/>
        <v>7.6182371171062936E-4</v>
      </c>
      <c r="BA221" s="5">
        <f t="shared" si="434"/>
        <v>1.2327577361664167E-4</v>
      </c>
      <c r="BB221" s="5">
        <f t="shared" si="435"/>
        <v>1.496105607554967E-5</v>
      </c>
      <c r="BC221" s="5">
        <f t="shared" si="436"/>
        <v>1.4525689343751177E-6</v>
      </c>
      <c r="BD221" s="5">
        <f t="shared" si="437"/>
        <v>1.6173644584762597E-6</v>
      </c>
      <c r="BE221" s="5">
        <f t="shared" si="438"/>
        <v>3.1278817774144316E-6</v>
      </c>
      <c r="BF221" s="5">
        <f t="shared" si="439"/>
        <v>3.0245639324542115E-6</v>
      </c>
      <c r="BG221" s="5">
        <f t="shared" si="440"/>
        <v>1.9497725367068887E-6</v>
      </c>
      <c r="BH221" s="5">
        <f t="shared" si="441"/>
        <v>9.426845563018947E-7</v>
      </c>
      <c r="BI221" s="5">
        <f t="shared" si="442"/>
        <v>3.6461860282061902E-7</v>
      </c>
      <c r="BJ221" s="8">
        <f t="shared" si="443"/>
        <v>0.71844041317379626</v>
      </c>
      <c r="BK221" s="8">
        <f t="shared" si="444"/>
        <v>0.19742376766842895</v>
      </c>
      <c r="BL221" s="8">
        <f t="shared" si="445"/>
        <v>8.1786853432643719E-2</v>
      </c>
      <c r="BM221" s="8">
        <f t="shared" si="446"/>
        <v>0.43155732637900973</v>
      </c>
      <c r="BN221" s="8">
        <f t="shared" si="447"/>
        <v>0.56465170335086956</v>
      </c>
    </row>
    <row r="222" spans="1:66" x14ac:dyDescent="0.25">
      <c r="A222" t="s">
        <v>91</v>
      </c>
      <c r="B222" t="s">
        <v>118</v>
      </c>
      <c r="C222" t="s">
        <v>389</v>
      </c>
      <c r="D222" s="16"/>
      <c r="E222">
        <f>VLOOKUP(A222,home!$A$2:$E$405,3,FALSE)</f>
        <v>1.375</v>
      </c>
      <c r="F222">
        <f>VLOOKUP(B222,home!$B$2:$E$405,3,FALSE)</f>
        <v>0.97</v>
      </c>
      <c r="G222">
        <f>VLOOKUP(C222,away!$B$2:$E$405,4,FALSE)</f>
        <v>1.21</v>
      </c>
      <c r="H222">
        <f>VLOOKUP(A222,away!$A$2:$E$405,3,FALSE)</f>
        <v>0.875</v>
      </c>
      <c r="I222">
        <f>VLOOKUP(C222,away!$B$2:$E$405,3,FALSE)</f>
        <v>1.21</v>
      </c>
      <c r="J222">
        <f>VLOOKUP(B222,home!$B$2:$E$405,4,FALSE)</f>
        <v>1.9</v>
      </c>
      <c r="K222" s="3">
        <f t="shared" si="392"/>
        <v>1.6138375</v>
      </c>
      <c r="L222" s="3">
        <f t="shared" si="393"/>
        <v>2.0116249999999996</v>
      </c>
      <c r="M222" s="5">
        <f t="shared" si="394"/>
        <v>2.6636774978602316E-2</v>
      </c>
      <c r="N222" s="5">
        <f t="shared" si="395"/>
        <v>4.2987426339530115E-2</v>
      </c>
      <c r="O222" s="5">
        <f t="shared" si="396"/>
        <v>5.3583202466330873E-2</v>
      </c>
      <c r="P222" s="5">
        <f t="shared" si="397"/>
        <v>8.6474581510257248E-2</v>
      </c>
      <c r="Q222" s="5">
        <f t="shared" si="398"/>
        <v>3.4687360327610724E-2</v>
      </c>
      <c r="R222" s="5">
        <f t="shared" si="399"/>
        <v>5.3894654830666425E-2</v>
      </c>
      <c r="S222" s="5">
        <f t="shared" si="400"/>
        <v>7.018354561861552E-2</v>
      </c>
      <c r="T222" s="5">
        <f t="shared" si="401"/>
        <v>6.9777961219029905E-2</v>
      </c>
      <c r="U222" s="5">
        <f t="shared" si="402"/>
        <v>8.6977215015285617E-2</v>
      </c>
      <c r="V222" s="5">
        <f t="shared" si="403"/>
        <v>2.5316264371557359E-2</v>
      </c>
      <c r="W222" s="5">
        <f t="shared" si="404"/>
        <v>1.8659920957570155E-2</v>
      </c>
      <c r="X222" s="5">
        <f t="shared" si="405"/>
        <v>3.7536763496272052E-2</v>
      </c>
      <c r="Y222" s="5">
        <f t="shared" si="406"/>
        <v>3.775494593409414E-2</v>
      </c>
      <c r="Z222" s="5">
        <f t="shared" si="407"/>
        <v>3.6138611674579761E-2</v>
      </c>
      <c r="AA222" s="5">
        <f t="shared" si="408"/>
        <v>5.8321846718374606E-2</v>
      </c>
      <c r="AB222" s="5">
        <f t="shared" si="409"/>
        <v>4.7060991651682454E-2</v>
      </c>
      <c r="AC222" s="5">
        <f t="shared" si="410"/>
        <v>5.1367267825498872E-3</v>
      </c>
      <c r="AD222" s="5">
        <f t="shared" si="411"/>
        <v>7.5285200470906581E-3</v>
      </c>
      <c r="AE222" s="5">
        <f t="shared" si="412"/>
        <v>1.5144559139728741E-2</v>
      </c>
      <c r="AF222" s="5">
        <f t="shared" si="413"/>
        <v>1.5232586889728415E-2</v>
      </c>
      <c r="AG222" s="5">
        <f t="shared" si="414"/>
        <v>1.0214084200683302E-2</v>
      </c>
      <c r="AH222" s="5">
        <f t="shared" si="415"/>
        <v>1.817433367746913E-2</v>
      </c>
      <c r="AI222" s="5">
        <f t="shared" si="416"/>
        <v>2.9330421226212582E-2</v>
      </c>
      <c r="AJ222" s="5">
        <f t="shared" si="417"/>
        <v>2.366726683282893E-2</v>
      </c>
      <c r="AK222" s="5">
        <f t="shared" si="418"/>
        <v>1.273170757910852E-2</v>
      </c>
      <c r="AL222" s="5">
        <f t="shared" si="419"/>
        <v>6.6704216138832215E-4</v>
      </c>
      <c r="AM222" s="5">
        <f t="shared" si="420"/>
        <v>2.4299615942993333E-3</v>
      </c>
      <c r="AN222" s="5">
        <f t="shared" si="421"/>
        <v>4.8881714921323958E-3</v>
      </c>
      <c r="AO222" s="5">
        <f t="shared" si="422"/>
        <v>4.9165839889304154E-3</v>
      </c>
      <c r="AP222" s="5">
        <f t="shared" si="423"/>
        <v>3.2967744222440467E-3</v>
      </c>
      <c r="AQ222" s="5">
        <f t="shared" si="424"/>
        <v>1.6579684617866704E-3</v>
      </c>
      <c r="AR222" s="5">
        <f t="shared" si="425"/>
        <v>7.3119887967877679E-3</v>
      </c>
      <c r="AS222" s="5">
        <f t="shared" si="426"/>
        <v>1.1800361719835978E-2</v>
      </c>
      <c r="AT222" s="5">
        <f t="shared" si="427"/>
        <v>9.521933128517901E-3</v>
      </c>
      <c r="AU222" s="5">
        <f t="shared" si="428"/>
        <v>5.1222842517648351E-3</v>
      </c>
      <c r="AV222" s="5">
        <f t="shared" si="429"/>
        <v>2.0666336027893835E-3</v>
      </c>
      <c r="AW222" s="5">
        <f t="shared" si="430"/>
        <v>6.0153044263564166E-5</v>
      </c>
      <c r="AX222" s="5">
        <f t="shared" si="431"/>
        <v>6.5359385740667588E-4</v>
      </c>
      <c r="AY222" s="5">
        <f t="shared" si="432"/>
        <v>1.3147857434057039E-3</v>
      </c>
      <c r="AZ222" s="5">
        <f t="shared" si="433"/>
        <v>1.3224279355392497E-3</v>
      </c>
      <c r="BA222" s="5">
        <f t="shared" si="434"/>
        <v>8.8674303194304722E-4</v>
      </c>
      <c r="BB222" s="5">
        <f t="shared" si="435"/>
        <v>4.459486129081081E-4</v>
      </c>
      <c r="BC222" s="5">
        <f t="shared" si="436"/>
        <v>1.7941627568825462E-4</v>
      </c>
      <c r="BD222" s="5">
        <f t="shared" si="437"/>
        <v>2.4514965772230311E-3</v>
      </c>
      <c r="BE222" s="5">
        <f t="shared" si="438"/>
        <v>3.9563171074441733E-3</v>
      </c>
      <c r="BF222" s="5">
        <f t="shared" si="439"/>
        <v>3.1924264549424686E-3</v>
      </c>
      <c r="BG222" s="5">
        <f t="shared" si="440"/>
        <v>1.7173525096594053E-3</v>
      </c>
      <c r="BH222" s="5">
        <f t="shared" si="441"/>
        <v>6.9288197020186525E-4</v>
      </c>
      <c r="BI222" s="5">
        <f t="shared" si="442"/>
        <v>2.2363978131713049E-4</v>
      </c>
      <c r="BJ222" s="8">
        <f t="shared" si="443"/>
        <v>0.31151650396762198</v>
      </c>
      <c r="BK222" s="8">
        <f t="shared" si="444"/>
        <v>0.21572972116637637</v>
      </c>
      <c r="BL222" s="8">
        <f t="shared" si="445"/>
        <v>0.43179895589844303</v>
      </c>
      <c r="BM222" s="8">
        <f t="shared" si="446"/>
        <v>0.69566515955488151</v>
      </c>
      <c r="BN222" s="8">
        <f t="shared" si="447"/>
        <v>0.29826400045299767</v>
      </c>
    </row>
    <row r="223" spans="1:66" x14ac:dyDescent="0.25">
      <c r="A223" t="s">
        <v>91</v>
      </c>
      <c r="B223" t="s">
        <v>351</v>
      </c>
      <c r="C223" t="s">
        <v>100</v>
      </c>
      <c r="D223" s="16"/>
      <c r="E223">
        <f>VLOOKUP(A223,home!$A$2:$E$405,3,FALSE)</f>
        <v>1.375</v>
      </c>
      <c r="F223">
        <f>VLOOKUP(B223,home!$B$2:$E$405,3,FALSE)</f>
        <v>0.73</v>
      </c>
      <c r="G223">
        <f>VLOOKUP(C223,away!$B$2:$E$405,4,FALSE)</f>
        <v>0.97</v>
      </c>
      <c r="H223">
        <f>VLOOKUP(A223,away!$A$2:$E$405,3,FALSE)</f>
        <v>0.875</v>
      </c>
      <c r="I223">
        <f>VLOOKUP(C223,away!$B$2:$E$405,3,FALSE)</f>
        <v>0.48</v>
      </c>
      <c r="J223">
        <f>VLOOKUP(B223,home!$B$2:$E$405,4,FALSE)</f>
        <v>1.1399999999999999</v>
      </c>
      <c r="K223" s="3">
        <f t="shared" si="392"/>
        <v>0.97363749999999993</v>
      </c>
      <c r="L223" s="3">
        <f t="shared" si="393"/>
        <v>0.47879999999999995</v>
      </c>
      <c r="M223" s="5">
        <f t="shared" si="394"/>
        <v>0.23399921928942033</v>
      </c>
      <c r="N223" s="5">
        <f t="shared" si="395"/>
        <v>0.22783041487090297</v>
      </c>
      <c r="O223" s="5">
        <f t="shared" si="396"/>
        <v>0.11203882619577446</v>
      </c>
      <c r="P223" s="5">
        <f t="shared" si="397"/>
        <v>0.10908520264018835</v>
      </c>
      <c r="Q223" s="5">
        <f t="shared" si="398"/>
        <v>0.11091211777943438</v>
      </c>
      <c r="R223" s="5">
        <f t="shared" si="399"/>
        <v>2.6822094991268398E-2</v>
      </c>
      <c r="S223" s="5">
        <f t="shared" si="400"/>
        <v>1.2713270445074686E-2</v>
      </c>
      <c r="T223" s="5">
        <f t="shared" si="401"/>
        <v>5.3104721992793182E-2</v>
      </c>
      <c r="U223" s="5">
        <f t="shared" si="402"/>
        <v>2.6114997512061085E-2</v>
      </c>
      <c r="V223" s="5">
        <f t="shared" si="403"/>
        <v>6.5851581657781267E-4</v>
      </c>
      <c r="W223" s="5">
        <f t="shared" si="404"/>
        <v>3.5996065691491351E-2</v>
      </c>
      <c r="X223" s="5">
        <f t="shared" si="405"/>
        <v>1.7234916253086058E-2</v>
      </c>
      <c r="Y223" s="5">
        <f t="shared" si="406"/>
        <v>4.1260389509888019E-3</v>
      </c>
      <c r="Z223" s="5">
        <f t="shared" si="407"/>
        <v>4.2808063606064361E-3</v>
      </c>
      <c r="AA223" s="5">
        <f t="shared" si="408"/>
        <v>4.167953602924949E-3</v>
      </c>
      <c r="AB223" s="5">
        <f t="shared" si="409"/>
        <v>2.0290379630339196E-3</v>
      </c>
      <c r="AC223" s="5">
        <f t="shared" si="410"/>
        <v>1.9186584123896146E-5</v>
      </c>
      <c r="AD223" s="5">
        <f t="shared" si="411"/>
        <v>8.7617798524248485E-3</v>
      </c>
      <c r="AE223" s="5">
        <f t="shared" si="412"/>
        <v>4.1951401933410177E-3</v>
      </c>
      <c r="AF223" s="5">
        <f t="shared" si="413"/>
        <v>1.0043165622858395E-3</v>
      </c>
      <c r="AG223" s="5">
        <f t="shared" si="414"/>
        <v>1.6028892334081998E-4</v>
      </c>
      <c r="AH223" s="5">
        <f t="shared" si="415"/>
        <v>5.1241252136459024E-4</v>
      </c>
      <c r="AI223" s="5">
        <f t="shared" si="416"/>
        <v>4.9890404627011631E-4</v>
      </c>
      <c r="AJ223" s="5">
        <f t="shared" si="417"/>
        <v>2.4287584417516012E-4</v>
      </c>
      <c r="AK223" s="5">
        <f t="shared" si="418"/>
        <v>7.8824343244364155E-5</v>
      </c>
      <c r="AL223" s="5">
        <f t="shared" si="419"/>
        <v>3.577742564242582E-7</v>
      </c>
      <c r="AM223" s="5">
        <f t="shared" si="420"/>
        <v>1.7061594862130603E-3</v>
      </c>
      <c r="AN223" s="5">
        <f t="shared" si="421"/>
        <v>8.1690916199881323E-4</v>
      </c>
      <c r="AO223" s="5">
        <f t="shared" si="422"/>
        <v>1.9556805338251588E-4</v>
      </c>
      <c r="AP223" s="5">
        <f t="shared" si="423"/>
        <v>3.1212661319849528E-5</v>
      </c>
      <c r="AQ223" s="5">
        <f t="shared" si="424"/>
        <v>3.7361555599859876E-6</v>
      </c>
      <c r="AR223" s="5">
        <f t="shared" si="425"/>
        <v>4.9068623045873173E-5</v>
      </c>
      <c r="AS223" s="5">
        <f t="shared" si="426"/>
        <v>4.7775051470826335E-5</v>
      </c>
      <c r="AT223" s="5">
        <f t="shared" si="427"/>
        <v>2.3257790838213334E-5</v>
      </c>
      <c r="AU223" s="5">
        <f t="shared" si="428"/>
        <v>7.548219109080312E-6</v>
      </c>
      <c r="AV223" s="5">
        <f t="shared" si="429"/>
        <v>1.837307295704295E-6</v>
      </c>
      <c r="AW223" s="5">
        <f t="shared" si="430"/>
        <v>4.6329543534373362E-9</v>
      </c>
      <c r="AX223" s="5">
        <f t="shared" si="431"/>
        <v>2.7686347612629461E-4</v>
      </c>
      <c r="AY223" s="5">
        <f t="shared" si="432"/>
        <v>1.3256223236926984E-4</v>
      </c>
      <c r="AZ223" s="5">
        <f t="shared" si="433"/>
        <v>3.1735398429203198E-5</v>
      </c>
      <c r="BA223" s="5">
        <f t="shared" si="434"/>
        <v>5.06496958930083E-6</v>
      </c>
      <c r="BB223" s="5">
        <f t="shared" si="435"/>
        <v>6.0627685983930921E-7</v>
      </c>
      <c r="BC223" s="5">
        <f t="shared" si="436"/>
        <v>5.8057072098212251E-8</v>
      </c>
      <c r="BD223" s="5">
        <f t="shared" si="437"/>
        <v>3.9156761190606771E-6</v>
      </c>
      <c r="BE223" s="5">
        <f t="shared" si="438"/>
        <v>3.8124491073719403E-6</v>
      </c>
      <c r="BF223" s="5">
        <f t="shared" si="439"/>
        <v>1.8559717088894235E-6</v>
      </c>
      <c r="BG223" s="5">
        <f t="shared" si="440"/>
        <v>6.0234788490460873E-7</v>
      </c>
      <c r="BH223" s="5">
        <f t="shared" si="441"/>
        <v>1.466171221972027E-7</v>
      </c>
      <c r="BI223" s="5">
        <f t="shared" si="442"/>
        <v>2.8550385662655796E-8</v>
      </c>
      <c r="BJ223" s="8">
        <f t="shared" si="443"/>
        <v>0.46652627699900945</v>
      </c>
      <c r="BK223" s="8">
        <f t="shared" si="444"/>
        <v>0.35660831478201088</v>
      </c>
      <c r="BL223" s="8">
        <f t="shared" si="445"/>
        <v>0.17264577562420486</v>
      </c>
      <c r="BM223" s="8">
        <f t="shared" si="446"/>
        <v>0.17924074039942778</v>
      </c>
      <c r="BN223" s="8">
        <f t="shared" si="447"/>
        <v>0.82068787576698898</v>
      </c>
    </row>
    <row r="224" spans="1:66" x14ac:dyDescent="0.25">
      <c r="A224" t="s">
        <v>91</v>
      </c>
      <c r="B224" t="s">
        <v>107</v>
      </c>
      <c r="C224" t="s">
        <v>93</v>
      </c>
      <c r="D224" s="16"/>
      <c r="E224">
        <f>VLOOKUP(A224,home!$A$2:$E$405,3,FALSE)</f>
        <v>1.375</v>
      </c>
      <c r="F224">
        <f>VLOOKUP(B224,home!$B$2:$E$405,3,FALSE)</f>
        <v>1.21</v>
      </c>
      <c r="G224">
        <f>VLOOKUP(C224,away!$B$2:$E$405,4,FALSE)</f>
        <v>0.73</v>
      </c>
      <c r="H224">
        <f>VLOOKUP(A224,away!$A$2:$E$405,3,FALSE)</f>
        <v>0.875</v>
      </c>
      <c r="I224">
        <f>VLOOKUP(C224,away!$B$2:$E$405,3,FALSE)</f>
        <v>0.73</v>
      </c>
      <c r="J224">
        <f>VLOOKUP(B224,home!$B$2:$E$405,4,FALSE)</f>
        <v>1.1399999999999999</v>
      </c>
      <c r="K224" s="3">
        <f t="shared" si="392"/>
        <v>1.2145374999999998</v>
      </c>
      <c r="L224" s="3">
        <f t="shared" si="393"/>
        <v>0.72817499999999991</v>
      </c>
      <c r="M224" s="5">
        <f t="shared" si="394"/>
        <v>0.14331468099838834</v>
      </c>
      <c r="N224" s="5">
        <f t="shared" si="395"/>
        <v>0.17406105437308003</v>
      </c>
      <c r="O224" s="5">
        <f t="shared" si="396"/>
        <v>0.10435816783600142</v>
      </c>
      <c r="P224" s="5">
        <f t="shared" si="397"/>
        <v>0.12674690826811752</v>
      </c>
      <c r="Q224" s="5">
        <f t="shared" si="398"/>
        <v>0.10570183891282237</v>
      </c>
      <c r="R224" s="5">
        <f t="shared" si="399"/>
        <v>3.7995504431990158E-2</v>
      </c>
      <c r="S224" s="5">
        <f t="shared" si="400"/>
        <v>2.8023609730023519E-2</v>
      </c>
      <c r="T224" s="5">
        <f t="shared" si="401"/>
        <v>7.6969436550344411E-2</v>
      </c>
      <c r="U224" s="5">
        <f t="shared" si="402"/>
        <v>4.6146964964068234E-2</v>
      </c>
      <c r="V224" s="5">
        <f t="shared" si="403"/>
        <v>2.7537737756513597E-3</v>
      </c>
      <c r="W224" s="5">
        <f t="shared" si="404"/>
        <v>4.2792949059527338E-2</v>
      </c>
      <c r="X224" s="5">
        <f t="shared" si="405"/>
        <v>3.1160755681421314E-2</v>
      </c>
      <c r="Y224" s="5">
        <f t="shared" si="406"/>
        <v>1.1345241634159481E-2</v>
      </c>
      <c r="Z224" s="5">
        <f t="shared" si="407"/>
        <v>9.2224588132548101E-3</v>
      </c>
      <c r="AA224" s="5">
        <f t="shared" si="408"/>
        <v>1.120102207090346E-2</v>
      </c>
      <c r="AB224" s="5">
        <f t="shared" si="409"/>
        <v>6.8020306717199571E-3</v>
      </c>
      <c r="AC224" s="5">
        <f t="shared" si="410"/>
        <v>1.5221413016714748E-4</v>
      </c>
      <c r="AD224" s="5">
        <f t="shared" si="411"/>
        <v>1.2993410342096416E-2</v>
      </c>
      <c r="AE224" s="5">
        <f t="shared" si="412"/>
        <v>9.4614765758560555E-3</v>
      </c>
      <c r="AF224" s="5">
        <f t="shared" si="413"/>
        <v>3.444805352811991E-3</v>
      </c>
      <c r="AG224" s="5">
        <f t="shared" si="414"/>
        <v>8.3614037926129042E-4</v>
      </c>
      <c r="AH224" s="5">
        <f t="shared" si="415"/>
        <v>1.678890986585455E-3</v>
      </c>
      <c r="AI224" s="5">
        <f t="shared" si="416"/>
        <v>2.039076061620031E-3</v>
      </c>
      <c r="AJ224" s="5">
        <f t="shared" si="417"/>
        <v>1.2382671710949196E-3</v>
      </c>
      <c r="AK224" s="5">
        <f t="shared" si="418"/>
        <v>5.01307304771232E-4</v>
      </c>
      <c r="AL224" s="5">
        <f t="shared" si="419"/>
        <v>5.3847017650965455E-6</v>
      </c>
      <c r="AM224" s="5">
        <f t="shared" si="420"/>
        <v>3.1561968226727841E-3</v>
      </c>
      <c r="AN224" s="5">
        <f t="shared" si="421"/>
        <v>2.2982636213497538E-3</v>
      </c>
      <c r="AO224" s="5">
        <f t="shared" si="422"/>
        <v>8.367690562381784E-4</v>
      </c>
      <c r="AP224" s="5">
        <f t="shared" si="423"/>
        <v>2.0310476917541183E-4</v>
      </c>
      <c r="AQ224" s="5">
        <f t="shared" si="424"/>
        <v>3.6973953823576362E-5</v>
      </c>
      <c r="AR224" s="5">
        <f t="shared" si="425"/>
        <v>2.4450528883137283E-4</v>
      </c>
      <c r="AS224" s="5">
        <f t="shared" si="426"/>
        <v>2.9696084223403336E-4</v>
      </c>
      <c r="AT224" s="5">
        <f t="shared" si="427"/>
        <v>1.8033503946240868E-4</v>
      </c>
      <c r="AU224" s="5">
        <f t="shared" si="428"/>
        <v>7.3007889330358407E-5</v>
      </c>
      <c r="AV224" s="5">
        <f t="shared" si="429"/>
        <v>2.2167704846892532E-5</v>
      </c>
      <c r="AW224" s="5">
        <f t="shared" si="430"/>
        <v>1.3228355173798302E-7</v>
      </c>
      <c r="AX224" s="5">
        <f t="shared" si="431"/>
        <v>6.3888656641949081E-4</v>
      </c>
      <c r="AY224" s="5">
        <f t="shared" si="432"/>
        <v>4.652212255025127E-4</v>
      </c>
      <c r="AZ224" s="5">
        <f t="shared" si="433"/>
        <v>1.6938123294014606E-4</v>
      </c>
      <c r="BA224" s="5">
        <f t="shared" si="434"/>
        <v>4.1113059765396948E-5</v>
      </c>
      <c r="BB224" s="5">
        <f t="shared" si="435"/>
        <v>7.4843755736669775E-6</v>
      </c>
      <c r="BC224" s="5">
        <f t="shared" si="436"/>
        <v>1.0899870366709906E-6</v>
      </c>
      <c r="BD224" s="5">
        <f t="shared" si="437"/>
        <v>2.9673773115797461E-5</v>
      </c>
      <c r="BE224" s="5">
        <f t="shared" si="438"/>
        <v>3.6039910215627843E-5</v>
      </c>
      <c r="BF224" s="5">
        <f t="shared" si="439"/>
        <v>2.1885911226756558E-5</v>
      </c>
      <c r="BG224" s="5">
        <f t="shared" si="440"/>
        <v>8.8604199688556154E-6</v>
      </c>
      <c r="BH224" s="5">
        <f t="shared" si="441"/>
        <v>2.6903280794809929E-6</v>
      </c>
      <c r="BI224" s="5">
        <f t="shared" si="442"/>
        <v>6.5350086796652912E-7</v>
      </c>
      <c r="BJ224" s="8">
        <f t="shared" si="443"/>
        <v>0.47662159353187827</v>
      </c>
      <c r="BK224" s="8">
        <f t="shared" si="444"/>
        <v>0.30146179282961549</v>
      </c>
      <c r="BL224" s="8">
        <f t="shared" si="445"/>
        <v>0.21287801210693449</v>
      </c>
      <c r="BM224" s="8">
        <f t="shared" si="446"/>
        <v>0.30754061351933226</v>
      </c>
      <c r="BN224" s="8">
        <f t="shared" si="447"/>
        <v>0.69217815482039979</v>
      </c>
    </row>
    <row r="225" spans="1:66" x14ac:dyDescent="0.25">
      <c r="A225" t="s">
        <v>91</v>
      </c>
      <c r="B225" t="s">
        <v>129</v>
      </c>
      <c r="C225" t="s">
        <v>371</v>
      </c>
      <c r="D225" s="16"/>
      <c r="E225">
        <f>VLOOKUP(A225,home!$A$2:$E$405,3,FALSE)</f>
        <v>1.375</v>
      </c>
      <c r="F225">
        <f>VLOOKUP(B225,home!$B$2:$E$405,3,FALSE)</f>
        <v>0.73</v>
      </c>
      <c r="G225">
        <f>VLOOKUP(C225,away!$B$2:$E$405,4,FALSE)</f>
        <v>0.97</v>
      </c>
      <c r="H225">
        <f>VLOOKUP(A225,away!$A$2:$E$405,3,FALSE)</f>
        <v>0.875</v>
      </c>
      <c r="I225">
        <f>VLOOKUP(C225,away!$B$2:$E$405,3,FALSE)</f>
        <v>0</v>
      </c>
      <c r="J225">
        <f>VLOOKUP(B225,home!$B$2:$E$405,4,FALSE)</f>
        <v>0.38</v>
      </c>
      <c r="K225" s="3">
        <f t="shared" si="392"/>
        <v>0.97363749999999993</v>
      </c>
      <c r="L225" s="3">
        <f t="shared" si="393"/>
        <v>0</v>
      </c>
      <c r="M225" s="5">
        <f t="shared" si="394"/>
        <v>0.37770662841507102</v>
      </c>
      <c r="N225" s="5">
        <f t="shared" si="395"/>
        <v>0.36774933742347871</v>
      </c>
      <c r="O225" s="5">
        <f t="shared" si="396"/>
        <v>0</v>
      </c>
      <c r="P225" s="5">
        <f t="shared" si="397"/>
        <v>0</v>
      </c>
      <c r="Q225" s="5">
        <f t="shared" si="398"/>
        <v>0.17902727275782609</v>
      </c>
      <c r="R225" s="5">
        <f t="shared" si="399"/>
        <v>0</v>
      </c>
      <c r="S225" s="5">
        <f t="shared" si="400"/>
        <v>0</v>
      </c>
      <c r="T225" s="5">
        <f t="shared" si="401"/>
        <v>0</v>
      </c>
      <c r="U225" s="5">
        <f t="shared" si="402"/>
        <v>0</v>
      </c>
      <c r="V225" s="5">
        <f t="shared" si="403"/>
        <v>0</v>
      </c>
      <c r="W225" s="5">
        <f t="shared" si="404"/>
        <v>5.8102555426582637E-2</v>
      </c>
      <c r="X225" s="5">
        <f t="shared" si="405"/>
        <v>0</v>
      </c>
      <c r="Y225" s="5">
        <f t="shared" si="406"/>
        <v>0</v>
      </c>
      <c r="Z225" s="5">
        <f t="shared" si="407"/>
        <v>0</v>
      </c>
      <c r="AA225" s="5">
        <f t="shared" si="408"/>
        <v>0</v>
      </c>
      <c r="AB225" s="5">
        <f t="shared" si="409"/>
        <v>0</v>
      </c>
      <c r="AC225" s="5">
        <f t="shared" si="410"/>
        <v>0</v>
      </c>
      <c r="AD225" s="5">
        <f t="shared" si="411"/>
        <v>1.4142706702287334E-2</v>
      </c>
      <c r="AE225" s="5">
        <f t="shared" si="412"/>
        <v>0</v>
      </c>
      <c r="AF225" s="5">
        <f t="shared" si="413"/>
        <v>0</v>
      </c>
      <c r="AG225" s="5">
        <f t="shared" si="414"/>
        <v>0</v>
      </c>
      <c r="AH225" s="5">
        <f t="shared" si="415"/>
        <v>0</v>
      </c>
      <c r="AI225" s="5">
        <f t="shared" si="416"/>
        <v>0</v>
      </c>
      <c r="AJ225" s="5">
        <f t="shared" si="417"/>
        <v>0</v>
      </c>
      <c r="AK225" s="5">
        <f t="shared" si="418"/>
        <v>0</v>
      </c>
      <c r="AL225" s="5">
        <f t="shared" si="419"/>
        <v>0</v>
      </c>
      <c r="AM225" s="5">
        <f t="shared" si="420"/>
        <v>2.7539739193696575E-3</v>
      </c>
      <c r="AN225" s="5">
        <f t="shared" si="421"/>
        <v>0</v>
      </c>
      <c r="AO225" s="5">
        <f t="shared" si="422"/>
        <v>0</v>
      </c>
      <c r="AP225" s="5">
        <f t="shared" si="423"/>
        <v>0</v>
      </c>
      <c r="AQ225" s="5">
        <f t="shared" si="424"/>
        <v>0</v>
      </c>
      <c r="AR225" s="5">
        <f t="shared" si="425"/>
        <v>0</v>
      </c>
      <c r="AS225" s="5">
        <f t="shared" si="426"/>
        <v>0</v>
      </c>
      <c r="AT225" s="5">
        <f t="shared" si="427"/>
        <v>0</v>
      </c>
      <c r="AU225" s="5">
        <f t="shared" si="428"/>
        <v>0</v>
      </c>
      <c r="AV225" s="5">
        <f t="shared" si="429"/>
        <v>0</v>
      </c>
      <c r="AW225" s="5">
        <f t="shared" si="430"/>
        <v>0</v>
      </c>
      <c r="AX225" s="5">
        <f t="shared" si="431"/>
        <v>4.4689538032004558E-4</v>
      </c>
      <c r="AY225" s="5">
        <f t="shared" si="432"/>
        <v>0</v>
      </c>
      <c r="AZ225" s="5">
        <f t="shared" si="433"/>
        <v>0</v>
      </c>
      <c r="BA225" s="5">
        <f t="shared" si="434"/>
        <v>0</v>
      </c>
      <c r="BB225" s="5">
        <f t="shared" si="435"/>
        <v>0</v>
      </c>
      <c r="BC225" s="5">
        <f t="shared" si="436"/>
        <v>0</v>
      </c>
      <c r="BD225" s="5">
        <f t="shared" si="437"/>
        <v>0</v>
      </c>
      <c r="BE225" s="5">
        <f t="shared" si="438"/>
        <v>0</v>
      </c>
      <c r="BF225" s="5">
        <f t="shared" si="439"/>
        <v>0</v>
      </c>
      <c r="BG225" s="5">
        <f t="shared" si="440"/>
        <v>0</v>
      </c>
      <c r="BH225" s="5">
        <f t="shared" si="441"/>
        <v>0</v>
      </c>
      <c r="BI225" s="5">
        <f t="shared" si="442"/>
        <v>0</v>
      </c>
      <c r="BJ225" s="8">
        <f t="shared" si="443"/>
        <v>0.62222274160986446</v>
      </c>
      <c r="BK225" s="8">
        <f t="shared" si="444"/>
        <v>0.37770662841507102</v>
      </c>
      <c r="BL225" s="8">
        <f t="shared" si="445"/>
        <v>0</v>
      </c>
      <c r="BM225" s="8">
        <f t="shared" si="446"/>
        <v>7.5446131428559673E-2</v>
      </c>
      <c r="BN225" s="8">
        <f t="shared" si="447"/>
        <v>0.92448323859637593</v>
      </c>
    </row>
    <row r="226" spans="1:66" x14ac:dyDescent="0.25">
      <c r="A226" t="s">
        <v>91</v>
      </c>
      <c r="B226" t="s">
        <v>105</v>
      </c>
      <c r="C226" t="s">
        <v>97</v>
      </c>
      <c r="D226" s="16"/>
      <c r="E226">
        <f>VLOOKUP(A226,home!$A$2:$E$405,3,FALSE)</f>
        <v>1.375</v>
      </c>
      <c r="F226">
        <f>VLOOKUP(B226,home!$B$2:$E$405,3,FALSE)</f>
        <v>1.45</v>
      </c>
      <c r="G226">
        <f>VLOOKUP(C226,away!$B$2:$E$405,4,FALSE)</f>
        <v>1.45</v>
      </c>
      <c r="H226">
        <f>VLOOKUP(A226,away!$A$2:$E$405,3,FALSE)</f>
        <v>0.875</v>
      </c>
      <c r="I226">
        <f>VLOOKUP(C226,away!$B$2:$E$405,3,FALSE)</f>
        <v>0.73</v>
      </c>
      <c r="J226">
        <f>VLOOKUP(B226,home!$B$2:$E$405,4,FALSE)</f>
        <v>0.76</v>
      </c>
      <c r="K226" s="3">
        <f t="shared" si="392"/>
        <v>2.8909374999999997</v>
      </c>
      <c r="L226" s="3">
        <f t="shared" si="393"/>
        <v>0.48544999999999994</v>
      </c>
      <c r="M226" s="5">
        <f t="shared" si="394"/>
        <v>3.4170673594892412E-2</v>
      </c>
      <c r="N226" s="5">
        <f t="shared" si="395"/>
        <v>9.8785281695734278E-2</v>
      </c>
      <c r="O226" s="5">
        <f t="shared" si="396"/>
        <v>1.6588153496640518E-2</v>
      </c>
      <c r="P226" s="5">
        <f t="shared" si="397"/>
        <v>4.7955314999194192E-2</v>
      </c>
      <c r="Q226" s="5">
        <f t="shared" si="398"/>
        <v>0.14279103765113091</v>
      </c>
      <c r="R226" s="5">
        <f t="shared" si="399"/>
        <v>4.0263595574720687E-3</v>
      </c>
      <c r="S226" s="5">
        <f t="shared" si="400"/>
        <v>1.6825189517303545E-2</v>
      </c>
      <c r="T226" s="5">
        <f t="shared" si="401"/>
        <v>6.9317909227741475E-2</v>
      </c>
      <c r="U226" s="5">
        <f t="shared" si="402"/>
        <v>1.1639953833179407E-2</v>
      </c>
      <c r="V226" s="5">
        <f t="shared" si="403"/>
        <v>2.6236183719312496E-3</v>
      </c>
      <c r="W226" s="5">
        <f t="shared" si="404"/>
        <v>0.13759998846985541</v>
      </c>
      <c r="X226" s="5">
        <f t="shared" si="405"/>
        <v>6.6797914402691283E-2</v>
      </c>
      <c r="Y226" s="5">
        <f t="shared" si="406"/>
        <v>1.6213523773393239E-2</v>
      </c>
      <c r="Z226" s="5">
        <f t="shared" si="407"/>
        <v>6.5153208239160528E-4</v>
      </c>
      <c r="AA226" s="5">
        <f t="shared" si="408"/>
        <v>1.8835385294389813E-3</v>
      </c>
      <c r="AB226" s="5">
        <f t="shared" si="409"/>
        <v>2.7225960837250021E-3</v>
      </c>
      <c r="AC226" s="5">
        <f t="shared" si="410"/>
        <v>2.3012504625172621E-4</v>
      </c>
      <c r="AD226" s="5">
        <f t="shared" si="411"/>
        <v>9.9448241666768147E-2</v>
      </c>
      <c r="AE226" s="5">
        <f t="shared" si="412"/>
        <v>4.8277148917132591E-2</v>
      </c>
      <c r="AF226" s="5">
        <f t="shared" si="413"/>
        <v>1.1718070970911005E-2</v>
      </c>
      <c r="AG226" s="5">
        <f t="shared" si="414"/>
        <v>1.8961791842762492E-3</v>
      </c>
      <c r="AH226" s="5">
        <f t="shared" si="415"/>
        <v>7.9071562349251166E-5</v>
      </c>
      <c r="AI226" s="5">
        <f t="shared" si="416"/>
        <v>2.2859094477903829E-4</v>
      </c>
      <c r="AJ226" s="5">
        <f t="shared" si="417"/>
        <v>3.3042106721107548E-4</v>
      </c>
      <c r="AK226" s="5">
        <f t="shared" si="418"/>
        <v>3.1840888466350614E-4</v>
      </c>
      <c r="AL226" s="5">
        <f t="shared" si="419"/>
        <v>1.2918351230694154E-5</v>
      </c>
      <c r="AM226" s="5">
        <f t="shared" si="420"/>
        <v>5.7499730228704499E-2</v>
      </c>
      <c r="AN226" s="5">
        <f t="shared" si="421"/>
        <v>2.7913244039524592E-2</v>
      </c>
      <c r="AO226" s="5">
        <f t="shared" si="422"/>
        <v>6.7752421594936049E-3</v>
      </c>
      <c r="AP226" s="5">
        <f t="shared" si="423"/>
        <v>1.0963471021087235E-3</v>
      </c>
      <c r="AQ226" s="5">
        <f t="shared" si="424"/>
        <v>1.3305542517966991E-4</v>
      </c>
      <c r="AR226" s="5">
        <f t="shared" si="425"/>
        <v>7.6770579884887967E-6</v>
      </c>
      <c r="AS226" s="5">
        <f t="shared" si="426"/>
        <v>2.2193894828596829E-5</v>
      </c>
      <c r="AT226" s="5">
        <f t="shared" si="427"/>
        <v>3.2080581415523322E-5</v>
      </c>
      <c r="AU226" s="5">
        <f t="shared" si="428"/>
        <v>3.0914318611979819E-5</v>
      </c>
      <c r="AV226" s="5">
        <f t="shared" si="429"/>
        <v>2.2342840740580101E-5</v>
      </c>
      <c r="AW226" s="5">
        <f t="shared" si="430"/>
        <v>5.0360240502868305E-7</v>
      </c>
      <c r="AX226" s="5">
        <f t="shared" si="431"/>
        <v>2.7704687726340885E-2</v>
      </c>
      <c r="AY226" s="5">
        <f t="shared" si="432"/>
        <v>1.344924065675218E-2</v>
      </c>
      <c r="AZ226" s="5">
        <f t="shared" si="433"/>
        <v>3.2644669384101722E-3</v>
      </c>
      <c r="BA226" s="5">
        <f t="shared" si="434"/>
        <v>5.2824515841707275E-4</v>
      </c>
      <c r="BB226" s="5">
        <f t="shared" si="435"/>
        <v>6.4109153038391969E-5</v>
      </c>
      <c r="BC226" s="5">
        <f t="shared" si="436"/>
        <v>6.2243576684974763E-6</v>
      </c>
      <c r="BD226" s="5">
        <f t="shared" si="437"/>
        <v>6.2113796675198076E-7</v>
      </c>
      <c r="BE226" s="5">
        <f t="shared" si="438"/>
        <v>1.7956710407570543E-6</v>
      </c>
      <c r="BF226" s="5">
        <f t="shared" si="439"/>
        <v>2.5955863746942982E-6</v>
      </c>
      <c r="BG226" s="5">
        <f t="shared" si="440"/>
        <v>2.5012259950309322E-6</v>
      </c>
      <c r="BH226" s="5">
        <f t="shared" si="441"/>
        <v>1.8077220062524341E-6</v>
      </c>
      <c r="BI226" s="5">
        <f t="shared" si="442"/>
        <v>1.0452022674900789E-6</v>
      </c>
      <c r="BJ226" s="8">
        <f t="shared" si="443"/>
        <v>0.83127988890527305</v>
      </c>
      <c r="BK226" s="8">
        <f t="shared" si="444"/>
        <v>0.11526708053755599</v>
      </c>
      <c r="BL226" s="8">
        <f t="shared" si="445"/>
        <v>3.7942669198694996E-2</v>
      </c>
      <c r="BM226" s="8">
        <f t="shared" si="446"/>
        <v>0.62737561267450404</v>
      </c>
      <c r="BN226" s="8">
        <f t="shared" si="447"/>
        <v>0.34431682099506439</v>
      </c>
    </row>
    <row r="227" spans="1:66" x14ac:dyDescent="0.25">
      <c r="A227" t="s">
        <v>91</v>
      </c>
      <c r="B227" t="s">
        <v>108</v>
      </c>
      <c r="C227" t="s">
        <v>95</v>
      </c>
      <c r="D227" s="16"/>
      <c r="E227">
        <f>VLOOKUP(A227,home!$A$2:$E$405,3,FALSE)</f>
        <v>1.375</v>
      </c>
      <c r="F227">
        <f>VLOOKUP(B227,home!$B$2:$E$405,3,FALSE)</f>
        <v>0.73</v>
      </c>
      <c r="G227">
        <f>VLOOKUP(C227,away!$B$2:$E$405,4,FALSE)</f>
        <v>0.97</v>
      </c>
      <c r="H227">
        <f>VLOOKUP(A227,away!$A$2:$E$405,3,FALSE)</f>
        <v>0.875</v>
      </c>
      <c r="I227">
        <f>VLOOKUP(C227,away!$B$2:$E$405,3,FALSE)</f>
        <v>0.48</v>
      </c>
      <c r="J227">
        <f>VLOOKUP(B227,home!$B$2:$E$405,4,FALSE)</f>
        <v>0.76</v>
      </c>
      <c r="K227" s="3">
        <f t="shared" si="392"/>
        <v>0.97363749999999993</v>
      </c>
      <c r="L227" s="3">
        <f t="shared" si="393"/>
        <v>0.31919999999999998</v>
      </c>
      <c r="M227" s="5">
        <f t="shared" si="394"/>
        <v>0.27449080935379677</v>
      </c>
      <c r="N227" s="5">
        <f t="shared" si="395"/>
        <v>0.26725454539220733</v>
      </c>
      <c r="O227" s="5">
        <f t="shared" si="396"/>
        <v>8.7617466345731934E-2</v>
      </c>
      <c r="P227" s="5">
        <f t="shared" si="397"/>
        <v>8.5307650889192566E-2</v>
      </c>
      <c r="Q227" s="5">
        <f t="shared" si="398"/>
        <v>0.13010452371965261</v>
      </c>
      <c r="R227" s="5">
        <f t="shared" si="399"/>
        <v>1.3983747628778813E-2</v>
      </c>
      <c r="S227" s="5">
        <f t="shared" si="400"/>
        <v>6.6280864898215714E-3</v>
      </c>
      <c r="T227" s="5">
        <f t="shared" si="401"/>
        <v>4.1529363971313106E-2</v>
      </c>
      <c r="U227" s="5">
        <f t="shared" si="402"/>
        <v>1.3615101081915132E-2</v>
      </c>
      <c r="V227" s="5">
        <f t="shared" si="403"/>
        <v>2.2887893958522016E-4</v>
      </c>
      <c r="W227" s="5">
        <f t="shared" si="404"/>
        <v>4.222488107103109E-2</v>
      </c>
      <c r="X227" s="5">
        <f t="shared" si="405"/>
        <v>1.3478182037873123E-2</v>
      </c>
      <c r="Y227" s="5">
        <f t="shared" si="406"/>
        <v>2.1511178532445502E-3</v>
      </c>
      <c r="Z227" s="5">
        <f t="shared" si="407"/>
        <v>1.4878707477020659E-3</v>
      </c>
      <c r="AA227" s="5">
        <f t="shared" si="408"/>
        <v>1.4486467551157703E-3</v>
      </c>
      <c r="AB227" s="5">
        <f t="shared" si="409"/>
        <v>7.0522840251701529E-4</v>
      </c>
      <c r="AC227" s="5">
        <f t="shared" si="410"/>
        <v>4.4457601148810725E-6</v>
      </c>
      <c r="AD227" s="5">
        <f t="shared" si="411"/>
        <v>1.0277931910949004E-2</v>
      </c>
      <c r="AE227" s="5">
        <f t="shared" si="412"/>
        <v>3.280715865974922E-3</v>
      </c>
      <c r="AF227" s="5">
        <f t="shared" si="413"/>
        <v>5.2360225220959746E-4</v>
      </c>
      <c r="AG227" s="5">
        <f t="shared" si="414"/>
        <v>5.5711279635101183E-5</v>
      </c>
      <c r="AH227" s="5">
        <f t="shared" si="415"/>
        <v>1.1873208566662482E-4</v>
      </c>
      <c r="AI227" s="5">
        <f t="shared" si="416"/>
        <v>1.1560201105823843E-4</v>
      </c>
      <c r="AJ227" s="5">
        <f t="shared" si="417"/>
        <v>5.62772265208578E-5</v>
      </c>
      <c r="AK227" s="5">
        <f t="shared" si="418"/>
        <v>1.8264539378900563E-5</v>
      </c>
      <c r="AL227" s="5">
        <f t="shared" si="419"/>
        <v>5.5267038296868994E-8</v>
      </c>
      <c r="AM227" s="5">
        <f t="shared" si="420"/>
        <v>2.0013959861893229E-3</v>
      </c>
      <c r="AN227" s="5">
        <f t="shared" si="421"/>
        <v>6.3884559879163181E-4</v>
      </c>
      <c r="AO227" s="5">
        <f t="shared" si="422"/>
        <v>1.0195975756714442E-4</v>
      </c>
      <c r="AP227" s="5">
        <f t="shared" si="423"/>
        <v>1.0848518205144169E-5</v>
      </c>
      <c r="AQ227" s="5">
        <f t="shared" si="424"/>
        <v>8.6571175277050436E-7</v>
      </c>
      <c r="AR227" s="5">
        <f t="shared" si="425"/>
        <v>7.579856348957329E-6</v>
      </c>
      <c r="AS227" s="5">
        <f t="shared" si="426"/>
        <v>7.3800323859579414E-6</v>
      </c>
      <c r="AT227" s="5">
        <f t="shared" si="427"/>
        <v>3.5927381410915618E-6</v>
      </c>
      <c r="AU227" s="5">
        <f t="shared" si="428"/>
        <v>1.1660081939490118E-6</v>
      </c>
      <c r="AV227" s="5">
        <f t="shared" si="429"/>
        <v>2.8381732573400767E-7</v>
      </c>
      <c r="AW227" s="5">
        <f t="shared" si="430"/>
        <v>4.7711587419794069E-10</v>
      </c>
      <c r="AX227" s="5">
        <f t="shared" si="431"/>
        <v>3.2477236408390097E-4</v>
      </c>
      <c r="AY227" s="5">
        <f t="shared" si="432"/>
        <v>1.0366733861558118E-4</v>
      </c>
      <c r="AZ227" s="5">
        <f t="shared" si="433"/>
        <v>1.6545307243046754E-5</v>
      </c>
      <c r="BA227" s="5">
        <f t="shared" si="434"/>
        <v>1.7604206906601749E-6</v>
      </c>
      <c r="BB227" s="5">
        <f t="shared" si="435"/>
        <v>1.4048157111468191E-7</v>
      </c>
      <c r="BC227" s="5">
        <f t="shared" si="436"/>
        <v>8.9683434999612929E-9</v>
      </c>
      <c r="BD227" s="5">
        <f t="shared" si="437"/>
        <v>4.0324835776452986E-7</v>
      </c>
      <c r="BE227" s="5">
        <f t="shared" si="438"/>
        <v>3.926177229329624E-7</v>
      </c>
      <c r="BF227" s="5">
        <f t="shared" si="439"/>
        <v>1.9113366910607106E-7</v>
      </c>
      <c r="BG227" s="5">
        <f t="shared" si="440"/>
        <v>6.2031635918087426E-8</v>
      </c>
      <c r="BH227" s="5">
        <f t="shared" si="441"/>
        <v>1.5099081729049206E-8</v>
      </c>
      <c r="BI227" s="5">
        <f t="shared" si="442"/>
        <v>2.9402064373934302E-9</v>
      </c>
      <c r="BJ227" s="8">
        <f t="shared" si="443"/>
        <v>0.51408138580714413</v>
      </c>
      <c r="BK227" s="8">
        <f t="shared" si="444"/>
        <v>0.36676359403816483</v>
      </c>
      <c r="BL227" s="8">
        <f t="shared" si="445"/>
        <v>0.11770013559975286</v>
      </c>
      <c r="BM227" s="8">
        <f t="shared" si="446"/>
        <v>0.14117057600190433</v>
      </c>
      <c r="BN227" s="8">
        <f t="shared" si="447"/>
        <v>0.85875874332936009</v>
      </c>
    </row>
    <row r="228" spans="1:66" x14ac:dyDescent="0.25">
      <c r="A228" t="s">
        <v>91</v>
      </c>
      <c r="B228" t="s">
        <v>101</v>
      </c>
      <c r="C228" t="s">
        <v>109</v>
      </c>
      <c r="D228" s="16"/>
      <c r="E228">
        <f>VLOOKUP(A228,home!$A$2:$E$405,3,FALSE)</f>
        <v>1.375</v>
      </c>
      <c r="F228">
        <f>VLOOKUP(B228,home!$B$2:$E$405,3,FALSE)</f>
        <v>1.0900000000000001</v>
      </c>
      <c r="G228">
        <f>VLOOKUP(C228,away!$B$2:$E$405,4,FALSE)</f>
        <v>1.21</v>
      </c>
      <c r="H228">
        <f>VLOOKUP(A228,away!$A$2:$E$405,3,FALSE)</f>
        <v>0.875</v>
      </c>
      <c r="I228">
        <f>VLOOKUP(C228,away!$B$2:$E$405,3,FALSE)</f>
        <v>0</v>
      </c>
      <c r="J228">
        <f>VLOOKUP(B228,home!$B$2:$E$405,4,FALSE)</f>
        <v>0</v>
      </c>
      <c r="K228" s="3">
        <f t="shared" si="392"/>
        <v>1.8134874999999999</v>
      </c>
      <c r="L228" s="3">
        <f t="shared" si="393"/>
        <v>0</v>
      </c>
      <c r="M228" s="5">
        <f t="shared" si="394"/>
        <v>0.16308438707915746</v>
      </c>
      <c r="N228" s="5">
        <f t="shared" si="395"/>
        <v>0.29575149741321355</v>
      </c>
      <c r="O228" s="5">
        <f t="shared" si="396"/>
        <v>0</v>
      </c>
      <c r="P228" s="5">
        <f t="shared" si="397"/>
        <v>0</v>
      </c>
      <c r="Q228" s="5">
        <f t="shared" si="398"/>
        <v>0.26817082183257257</v>
      </c>
      <c r="R228" s="5">
        <f t="shared" si="399"/>
        <v>0</v>
      </c>
      <c r="S228" s="5">
        <f t="shared" si="400"/>
        <v>0</v>
      </c>
      <c r="T228" s="5">
        <f t="shared" si="401"/>
        <v>0</v>
      </c>
      <c r="U228" s="5">
        <f t="shared" si="402"/>
        <v>0</v>
      </c>
      <c r="V228" s="5">
        <f t="shared" si="403"/>
        <v>0</v>
      </c>
      <c r="W228" s="5">
        <f t="shared" si="404"/>
        <v>0.16210814441936577</v>
      </c>
      <c r="X228" s="5">
        <f t="shared" si="405"/>
        <v>0</v>
      </c>
      <c r="Y228" s="5">
        <f t="shared" si="406"/>
        <v>0</v>
      </c>
      <c r="Z228" s="5">
        <f t="shared" si="407"/>
        <v>0</v>
      </c>
      <c r="AA228" s="5">
        <f t="shared" si="408"/>
        <v>0</v>
      </c>
      <c r="AB228" s="5">
        <f t="shared" si="409"/>
        <v>0</v>
      </c>
      <c r="AC228" s="5">
        <f t="shared" si="410"/>
        <v>0</v>
      </c>
      <c r="AD228" s="5">
        <f t="shared" si="411"/>
        <v>7.3495273388178697E-2</v>
      </c>
      <c r="AE228" s="5">
        <f t="shared" si="412"/>
        <v>0</v>
      </c>
      <c r="AF228" s="5">
        <f t="shared" si="413"/>
        <v>0</v>
      </c>
      <c r="AG228" s="5">
        <f t="shared" si="414"/>
        <v>0</v>
      </c>
      <c r="AH228" s="5">
        <f t="shared" si="415"/>
        <v>0</v>
      </c>
      <c r="AI228" s="5">
        <f t="shared" si="416"/>
        <v>0</v>
      </c>
      <c r="AJ228" s="5">
        <f t="shared" si="417"/>
        <v>0</v>
      </c>
      <c r="AK228" s="5">
        <f t="shared" si="418"/>
        <v>0</v>
      </c>
      <c r="AL228" s="5">
        <f t="shared" si="419"/>
        <v>0</v>
      </c>
      <c r="AM228" s="5">
        <f t="shared" si="420"/>
        <v>2.6656551919708928E-2</v>
      </c>
      <c r="AN228" s="5">
        <f t="shared" si="421"/>
        <v>0</v>
      </c>
      <c r="AO228" s="5">
        <f t="shared" si="422"/>
        <v>0</v>
      </c>
      <c r="AP228" s="5">
        <f t="shared" si="423"/>
        <v>0</v>
      </c>
      <c r="AQ228" s="5">
        <f t="shared" si="424"/>
        <v>0</v>
      </c>
      <c r="AR228" s="5">
        <f t="shared" si="425"/>
        <v>0</v>
      </c>
      <c r="AS228" s="5">
        <f t="shared" si="426"/>
        <v>0</v>
      </c>
      <c r="AT228" s="5">
        <f t="shared" si="427"/>
        <v>0</v>
      </c>
      <c r="AU228" s="5">
        <f t="shared" si="428"/>
        <v>0</v>
      </c>
      <c r="AV228" s="5">
        <f t="shared" si="429"/>
        <v>0</v>
      </c>
      <c r="AW228" s="5">
        <f t="shared" si="430"/>
        <v>0</v>
      </c>
      <c r="AX228" s="5">
        <f t="shared" si="431"/>
        <v>8.0568872832488553E-3</v>
      </c>
      <c r="AY228" s="5">
        <f t="shared" si="432"/>
        <v>0</v>
      </c>
      <c r="AZ228" s="5">
        <f t="shared" si="433"/>
        <v>0</v>
      </c>
      <c r="BA228" s="5">
        <f t="shared" si="434"/>
        <v>0</v>
      </c>
      <c r="BB228" s="5">
        <f t="shared" si="435"/>
        <v>0</v>
      </c>
      <c r="BC228" s="5">
        <f t="shared" si="436"/>
        <v>0</v>
      </c>
      <c r="BD228" s="5">
        <f t="shared" si="437"/>
        <v>0</v>
      </c>
      <c r="BE228" s="5">
        <f t="shared" si="438"/>
        <v>0</v>
      </c>
      <c r="BF228" s="5">
        <f t="shared" si="439"/>
        <v>0</v>
      </c>
      <c r="BG228" s="5">
        <f t="shared" si="440"/>
        <v>0</v>
      </c>
      <c r="BH228" s="5">
        <f t="shared" si="441"/>
        <v>0</v>
      </c>
      <c r="BI228" s="5">
        <f t="shared" si="442"/>
        <v>0</v>
      </c>
      <c r="BJ228" s="8">
        <f t="shared" si="443"/>
        <v>0.8342391762562883</v>
      </c>
      <c r="BK228" s="8">
        <f t="shared" si="444"/>
        <v>0.16308438707915746</v>
      </c>
      <c r="BL228" s="8">
        <f t="shared" si="445"/>
        <v>0</v>
      </c>
      <c r="BM228" s="8">
        <f t="shared" si="446"/>
        <v>0.27031685701050229</v>
      </c>
      <c r="BN228" s="8">
        <f t="shared" si="447"/>
        <v>0.72700670632494357</v>
      </c>
    </row>
    <row r="229" spans="1:66" x14ac:dyDescent="0.25">
      <c r="A229" t="s">
        <v>91</v>
      </c>
      <c r="B229" t="s">
        <v>370</v>
      </c>
      <c r="C229" t="s">
        <v>113</v>
      </c>
      <c r="D229" s="16"/>
      <c r="E229">
        <f>VLOOKUP(A229,home!$A$2:$E$405,3,FALSE)</f>
        <v>1.375</v>
      </c>
      <c r="F229">
        <f>VLOOKUP(B229,home!$B$2:$E$405,3,FALSE)</f>
        <v>1.0900000000000001</v>
      </c>
      <c r="G229">
        <f>VLOOKUP(C229,away!$B$2:$E$405,4,FALSE)</f>
        <v>1.21</v>
      </c>
      <c r="H229">
        <f>VLOOKUP(A229,away!$A$2:$E$405,3,FALSE)</f>
        <v>0.875</v>
      </c>
      <c r="I229">
        <f>VLOOKUP(C229,away!$B$2:$E$405,3,FALSE)</f>
        <v>0</v>
      </c>
      <c r="J229">
        <f>VLOOKUP(B229,home!$B$2:$E$405,4,FALSE)</f>
        <v>0</v>
      </c>
      <c r="K229" s="3">
        <f t="shared" si="392"/>
        <v>1.8134874999999999</v>
      </c>
      <c r="L229" s="3">
        <f t="shared" si="393"/>
        <v>0</v>
      </c>
      <c r="M229" s="5">
        <f t="shared" si="394"/>
        <v>0.16308438707915746</v>
      </c>
      <c r="N229" s="5">
        <f t="shared" si="395"/>
        <v>0.29575149741321355</v>
      </c>
      <c r="O229" s="5">
        <f t="shared" si="396"/>
        <v>0</v>
      </c>
      <c r="P229" s="5">
        <f t="shared" si="397"/>
        <v>0</v>
      </c>
      <c r="Q229" s="5">
        <f t="shared" si="398"/>
        <v>0.26817082183257257</v>
      </c>
      <c r="R229" s="5">
        <f t="shared" si="399"/>
        <v>0</v>
      </c>
      <c r="S229" s="5">
        <f t="shared" si="400"/>
        <v>0</v>
      </c>
      <c r="T229" s="5">
        <f t="shared" si="401"/>
        <v>0</v>
      </c>
      <c r="U229" s="5">
        <f t="shared" si="402"/>
        <v>0</v>
      </c>
      <c r="V229" s="5">
        <f t="shared" si="403"/>
        <v>0</v>
      </c>
      <c r="W229" s="5">
        <f t="shared" si="404"/>
        <v>0.16210814441936577</v>
      </c>
      <c r="X229" s="5">
        <f t="shared" si="405"/>
        <v>0</v>
      </c>
      <c r="Y229" s="5">
        <f t="shared" si="406"/>
        <v>0</v>
      </c>
      <c r="Z229" s="5">
        <f t="shared" si="407"/>
        <v>0</v>
      </c>
      <c r="AA229" s="5">
        <f t="shared" si="408"/>
        <v>0</v>
      </c>
      <c r="AB229" s="5">
        <f t="shared" si="409"/>
        <v>0</v>
      </c>
      <c r="AC229" s="5">
        <f t="shared" si="410"/>
        <v>0</v>
      </c>
      <c r="AD229" s="5">
        <f t="shared" si="411"/>
        <v>7.3495273388178697E-2</v>
      </c>
      <c r="AE229" s="5">
        <f t="shared" si="412"/>
        <v>0</v>
      </c>
      <c r="AF229" s="5">
        <f t="shared" si="413"/>
        <v>0</v>
      </c>
      <c r="AG229" s="5">
        <f t="shared" si="414"/>
        <v>0</v>
      </c>
      <c r="AH229" s="5">
        <f t="shared" si="415"/>
        <v>0</v>
      </c>
      <c r="AI229" s="5">
        <f t="shared" si="416"/>
        <v>0</v>
      </c>
      <c r="AJ229" s="5">
        <f t="shared" si="417"/>
        <v>0</v>
      </c>
      <c r="AK229" s="5">
        <f t="shared" si="418"/>
        <v>0</v>
      </c>
      <c r="AL229" s="5">
        <f t="shared" si="419"/>
        <v>0</v>
      </c>
      <c r="AM229" s="5">
        <f t="shared" si="420"/>
        <v>2.6656551919708928E-2</v>
      </c>
      <c r="AN229" s="5">
        <f t="shared" si="421"/>
        <v>0</v>
      </c>
      <c r="AO229" s="5">
        <f t="shared" si="422"/>
        <v>0</v>
      </c>
      <c r="AP229" s="5">
        <f t="shared" si="423"/>
        <v>0</v>
      </c>
      <c r="AQ229" s="5">
        <f t="shared" si="424"/>
        <v>0</v>
      </c>
      <c r="AR229" s="5">
        <f t="shared" si="425"/>
        <v>0</v>
      </c>
      <c r="AS229" s="5">
        <f t="shared" si="426"/>
        <v>0</v>
      </c>
      <c r="AT229" s="5">
        <f t="shared" si="427"/>
        <v>0</v>
      </c>
      <c r="AU229" s="5">
        <f t="shared" si="428"/>
        <v>0</v>
      </c>
      <c r="AV229" s="5">
        <f t="shared" si="429"/>
        <v>0</v>
      </c>
      <c r="AW229" s="5">
        <f t="shared" si="430"/>
        <v>0</v>
      </c>
      <c r="AX229" s="5">
        <f t="shared" si="431"/>
        <v>8.0568872832488553E-3</v>
      </c>
      <c r="AY229" s="5">
        <f t="shared" si="432"/>
        <v>0</v>
      </c>
      <c r="AZ229" s="5">
        <f t="shared" si="433"/>
        <v>0</v>
      </c>
      <c r="BA229" s="5">
        <f t="shared" si="434"/>
        <v>0</v>
      </c>
      <c r="BB229" s="5">
        <f t="shared" si="435"/>
        <v>0</v>
      </c>
      <c r="BC229" s="5">
        <f t="shared" si="436"/>
        <v>0</v>
      </c>
      <c r="BD229" s="5">
        <f t="shared" si="437"/>
        <v>0</v>
      </c>
      <c r="BE229" s="5">
        <f t="shared" si="438"/>
        <v>0</v>
      </c>
      <c r="BF229" s="5">
        <f t="shared" si="439"/>
        <v>0</v>
      </c>
      <c r="BG229" s="5">
        <f t="shared" si="440"/>
        <v>0</v>
      </c>
      <c r="BH229" s="5">
        <f t="shared" si="441"/>
        <v>0</v>
      </c>
      <c r="BI229" s="5">
        <f t="shared" si="442"/>
        <v>0</v>
      </c>
      <c r="BJ229" s="8">
        <f t="shared" si="443"/>
        <v>0.8342391762562883</v>
      </c>
      <c r="BK229" s="8">
        <f t="shared" si="444"/>
        <v>0.16308438707915746</v>
      </c>
      <c r="BL229" s="8">
        <f t="shared" si="445"/>
        <v>0</v>
      </c>
      <c r="BM229" s="8">
        <f t="shared" si="446"/>
        <v>0.27031685701050229</v>
      </c>
      <c r="BN229" s="8">
        <f t="shared" si="447"/>
        <v>0.72700670632494357</v>
      </c>
    </row>
    <row r="230" spans="1:66" s="10" customFormat="1" x14ac:dyDescent="0.25">
      <c r="A230" t="s">
        <v>91</v>
      </c>
      <c r="B230" t="s">
        <v>111</v>
      </c>
      <c r="C230" t="s">
        <v>84</v>
      </c>
      <c r="D230" s="16"/>
      <c r="E230">
        <f>VLOOKUP(A230,home!$A$2:$E$405,3,FALSE)</f>
        <v>1.375</v>
      </c>
      <c r="F230">
        <f>VLOOKUP(B230,home!$B$2:$E$405,3,FALSE)</f>
        <v>0.73</v>
      </c>
      <c r="G230">
        <f>VLOOKUP(C230,away!$B$2:$E$405,4,FALSE)</f>
        <v>0.36</v>
      </c>
      <c r="H230">
        <f>VLOOKUP(A230,away!$A$2:$E$405,3,FALSE)</f>
        <v>0.875</v>
      </c>
      <c r="I230">
        <f>VLOOKUP(C230,away!$B$2:$E$405,3,FALSE)</f>
        <v>0.36</v>
      </c>
      <c r="J230">
        <f>VLOOKUP(B230,home!$B$2:$E$405,4,FALSE)</f>
        <v>0.38</v>
      </c>
      <c r="K230" s="3">
        <f t="shared" si="392"/>
        <v>0.36134999999999995</v>
      </c>
      <c r="L230" s="3">
        <f t="shared" si="393"/>
        <v>0.1197</v>
      </c>
      <c r="M230" s="5">
        <f t="shared" si="394"/>
        <v>0.61813401022973402</v>
      </c>
      <c r="N230" s="5">
        <f t="shared" si="395"/>
        <v>0.22336272459651432</v>
      </c>
      <c r="O230" s="5">
        <f t="shared" si="396"/>
        <v>7.3990641024499176E-2</v>
      </c>
      <c r="P230" s="5">
        <f t="shared" si="397"/>
        <v>2.6736518134202768E-2</v>
      </c>
      <c r="Q230" s="5">
        <f t="shared" si="398"/>
        <v>4.0356060266475216E-2</v>
      </c>
      <c r="R230" s="5">
        <f t="shared" si="399"/>
        <v>4.428339865316276E-3</v>
      </c>
      <c r="S230" s="5">
        <f t="shared" si="400"/>
        <v>2.8911263177174051E-4</v>
      </c>
      <c r="T230" s="5">
        <f t="shared" si="401"/>
        <v>4.830620413897084E-3</v>
      </c>
      <c r="U230" s="5">
        <f t="shared" si="402"/>
        <v>1.6001806103320359E-3</v>
      </c>
      <c r="V230" s="5">
        <f t="shared" si="403"/>
        <v>1.3894622982265564E-6</v>
      </c>
      <c r="W230" s="5">
        <f t="shared" si="404"/>
        <v>4.8608874590969405E-3</v>
      </c>
      <c r="X230" s="5">
        <f t="shared" si="405"/>
        <v>5.8184822885390397E-4</v>
      </c>
      <c r="Y230" s="5">
        <f t="shared" si="406"/>
        <v>3.4823616496906153E-5</v>
      </c>
      <c r="Z230" s="5">
        <f t="shared" si="407"/>
        <v>1.7669076062611951E-4</v>
      </c>
      <c r="AA230" s="5">
        <f t="shared" si="408"/>
        <v>6.3847206352248264E-5</v>
      </c>
      <c r="AB230" s="5">
        <f t="shared" si="409"/>
        <v>1.1535594007692454E-5</v>
      </c>
      <c r="AC230" s="5">
        <f t="shared" si="410"/>
        <v>3.7562024697037886E-9</v>
      </c>
      <c r="AD230" s="5">
        <f t="shared" si="411"/>
        <v>4.3912042083616961E-4</v>
      </c>
      <c r="AE230" s="5">
        <f t="shared" si="412"/>
        <v>5.2562714374089508E-5</v>
      </c>
      <c r="AF230" s="5">
        <f t="shared" si="413"/>
        <v>3.1458784552892576E-6</v>
      </c>
      <c r="AG230" s="5">
        <f t="shared" si="414"/>
        <v>1.2552055036604146E-7</v>
      </c>
      <c r="AH230" s="5">
        <f t="shared" si="415"/>
        <v>5.2874710117366245E-6</v>
      </c>
      <c r="AI230" s="5">
        <f t="shared" si="416"/>
        <v>1.9106276500910286E-6</v>
      </c>
      <c r="AJ230" s="5">
        <f t="shared" si="417"/>
        <v>3.4520265068019655E-7</v>
      </c>
      <c r="AK230" s="5">
        <f t="shared" si="418"/>
        <v>4.1579659274429681E-8</v>
      </c>
      <c r="AL230" s="5">
        <f t="shared" si="419"/>
        <v>6.4987704145026972E-12</v>
      </c>
      <c r="AM230" s="5">
        <f t="shared" si="420"/>
        <v>3.1735232813829976E-5</v>
      </c>
      <c r="AN230" s="5">
        <f t="shared" si="421"/>
        <v>3.7987073678154482E-6</v>
      </c>
      <c r="AO230" s="5">
        <f t="shared" si="422"/>
        <v>2.273526359637546E-7</v>
      </c>
      <c r="AP230" s="5">
        <f t="shared" si="423"/>
        <v>9.0713701749538143E-9</v>
      </c>
      <c r="AQ230" s="5">
        <f t="shared" si="424"/>
        <v>2.7146075248549281E-10</v>
      </c>
      <c r="AR230" s="5">
        <f t="shared" si="425"/>
        <v>1.2658205602097479E-7</v>
      </c>
      <c r="AS230" s="5">
        <f t="shared" si="426"/>
        <v>4.5740425943179225E-8</v>
      </c>
      <c r="AT230" s="5">
        <f t="shared" si="427"/>
        <v>8.2641514572839059E-9</v>
      </c>
      <c r="AU230" s="5">
        <f t="shared" si="428"/>
        <v>9.9541704302984648E-10</v>
      </c>
      <c r="AV230" s="5">
        <f t="shared" si="429"/>
        <v>8.992348712470871E-11</v>
      </c>
      <c r="AW230" s="5">
        <f t="shared" si="430"/>
        <v>7.8081995418578379E-15</v>
      </c>
      <c r="AX230" s="5">
        <f t="shared" si="431"/>
        <v>1.9112543962129102E-6</v>
      </c>
      <c r="AY230" s="5">
        <f t="shared" si="432"/>
        <v>2.287771512266854E-7</v>
      </c>
      <c r="AZ230" s="5">
        <f t="shared" si="433"/>
        <v>1.3692312500917123E-8</v>
      </c>
      <c r="BA230" s="5">
        <f t="shared" si="434"/>
        <v>5.4632326878659358E-10</v>
      </c>
      <c r="BB230" s="5">
        <f t="shared" si="435"/>
        <v>1.6348723818438806E-11</v>
      </c>
      <c r="BC230" s="5">
        <f t="shared" si="436"/>
        <v>3.9138844821342501E-13</v>
      </c>
      <c r="BD230" s="5">
        <f t="shared" si="437"/>
        <v>2.52531201761845E-9</v>
      </c>
      <c r="BE230" s="5">
        <f t="shared" si="438"/>
        <v>9.125214975664266E-10</v>
      </c>
      <c r="BF230" s="5">
        <f t="shared" si="439"/>
        <v>1.6486982157281408E-10</v>
      </c>
      <c r="BG230" s="5">
        <f t="shared" si="440"/>
        <v>1.9858570008445461E-11</v>
      </c>
      <c r="BH230" s="5">
        <f t="shared" si="441"/>
        <v>1.7939735681379406E-12</v>
      </c>
      <c r="BI230" s="5">
        <f t="shared" si="442"/>
        <v>1.2965046976932895E-13</v>
      </c>
      <c r="BJ230" s="8">
        <f t="shared" si="443"/>
        <v>0.27455984403812211</v>
      </c>
      <c r="BK230" s="8">
        <f t="shared" si="444"/>
        <v>0.64516126299785925</v>
      </c>
      <c r="BL230" s="8">
        <f t="shared" si="445"/>
        <v>8.010231447793871E-2</v>
      </c>
      <c r="BM230" s="8">
        <f t="shared" si="446"/>
        <v>1.2991589380660978E-2</v>
      </c>
      <c r="BN230" s="8">
        <f t="shared" si="447"/>
        <v>0.98700829411674174</v>
      </c>
    </row>
    <row r="231" spans="1:66" x14ac:dyDescent="0.25">
      <c r="A231" t="s">
        <v>114</v>
      </c>
      <c r="B231" t="s">
        <v>115</v>
      </c>
      <c r="C231" t="s">
        <v>345</v>
      </c>
      <c r="D231" s="16"/>
      <c r="E231">
        <f>VLOOKUP(A231,home!$A$2:$E$405,3,FALSE)</f>
        <v>1.22058823529412</v>
      </c>
      <c r="F231">
        <f>VLOOKUP(B231,home!$B$2:$E$405,3,FALSE)</f>
        <v>1.0900000000000001</v>
      </c>
      <c r="G231">
        <f>VLOOKUP(C231,away!$B$2:$E$405,4,FALSE)</f>
        <v>1.64</v>
      </c>
      <c r="H231">
        <f>VLOOKUP(A231,away!$A$2:$E$405,3,FALSE)</f>
        <v>1.01470588235294</v>
      </c>
      <c r="I231">
        <f>VLOOKUP(C231,away!$B$2:$E$405,3,FALSE)</f>
        <v>0.82</v>
      </c>
      <c r="J231">
        <f>VLOOKUP(B231,home!$B$2:$E$405,4,FALSE)</f>
        <v>0.99</v>
      </c>
      <c r="K231" s="3">
        <f t="shared" si="392"/>
        <v>2.1819235294117689</v>
      </c>
      <c r="L231" s="3">
        <f t="shared" si="393"/>
        <v>0.82373823529411661</v>
      </c>
      <c r="M231" s="5">
        <f t="shared" si="394"/>
        <v>4.9505982174179293E-2</v>
      </c>
      <c r="N231" s="5">
        <f t="shared" si="395"/>
        <v>0.10801826735248139</v>
      </c>
      <c r="O231" s="5">
        <f t="shared" si="396"/>
        <v>4.0779970392660438E-2</v>
      </c>
      <c r="P231" s="5">
        <f t="shared" si="397"/>
        <v>8.8978776928461109E-2</v>
      </c>
      <c r="Q231" s="5">
        <f t="shared" si="398"/>
        <v>0.11784379957133516</v>
      </c>
      <c r="R231" s="5">
        <f t="shared" si="399"/>
        <v>1.6796010423298216E-2</v>
      </c>
      <c r="S231" s="5">
        <f t="shared" si="400"/>
        <v>3.9981141651878035E-2</v>
      </c>
      <c r="T231" s="5">
        <f t="shared" si="401"/>
        <v>9.7072443499245195E-2</v>
      </c>
      <c r="U231" s="5">
        <f t="shared" si="402"/>
        <v>3.6647610342839705E-2</v>
      </c>
      <c r="V231" s="5">
        <f t="shared" si="403"/>
        <v>7.984384306596929E-3</v>
      </c>
      <c r="W231" s="5">
        <f t="shared" si="404"/>
        <v>8.5708719693326885E-2</v>
      </c>
      <c r="X231" s="5">
        <f t="shared" si="405"/>
        <v>7.0601549509499179E-2</v>
      </c>
      <c r="Y231" s="5">
        <f t="shared" si="406"/>
        <v>2.9078597900992528E-2</v>
      </c>
      <c r="Z231" s="5">
        <f t="shared" si="407"/>
        <v>4.6118386620230874E-3</v>
      </c>
      <c r="AA231" s="5">
        <f t="shared" si="408"/>
        <v>1.0062679290519063E-2</v>
      </c>
      <c r="AB231" s="5">
        <f t="shared" si="409"/>
        <v>1.0977998356454039E-2</v>
      </c>
      <c r="AC231" s="5">
        <f t="shared" si="410"/>
        <v>8.969127554476848E-4</v>
      </c>
      <c r="AD231" s="5">
        <f t="shared" si="411"/>
        <v>4.6752468043656945E-2</v>
      </c>
      <c r="AE231" s="5">
        <f t="shared" si="412"/>
        <v>3.8511795521926552E-2</v>
      </c>
      <c r="AF231" s="5">
        <f t="shared" si="413"/>
        <v>1.5861819240619818E-2</v>
      </c>
      <c r="AG231" s="5">
        <f t="shared" si="414"/>
        <v>4.3553289966074783E-3</v>
      </c>
      <c r="AH231" s="5">
        <f t="shared" si="415"/>
        <v>9.4973696022901931E-4</v>
      </c>
      <c r="AI231" s="5">
        <f t="shared" si="416"/>
        <v>2.0722534202757066E-3</v>
      </c>
      <c r="AJ231" s="5">
        <f t="shared" si="417"/>
        <v>2.2607492483017904E-3</v>
      </c>
      <c r="AK231" s="5">
        <f t="shared" si="418"/>
        <v>1.6442606596565482E-3</v>
      </c>
      <c r="AL231" s="5">
        <f t="shared" si="419"/>
        <v>6.4482065791956203E-5</v>
      </c>
      <c r="AM231" s="5">
        <f t="shared" si="420"/>
        <v>2.0402062016505389E-2</v>
      </c>
      <c r="AN231" s="5">
        <f t="shared" si="421"/>
        <v>1.6805958561837274E-2</v>
      </c>
      <c r="AO231" s="5">
        <f t="shared" si="422"/>
        <v>6.9218553240769426E-3</v>
      </c>
      <c r="AP231" s="5">
        <f t="shared" si="423"/>
        <v>1.9005989632054421E-3</v>
      </c>
      <c r="AQ231" s="5">
        <f t="shared" si="424"/>
        <v>3.9139900898816959E-4</v>
      </c>
      <c r="AR231" s="5">
        <f t="shared" si="425"/>
        <v>1.5646692952253022E-4</v>
      </c>
      <c r="AS231" s="5">
        <f t="shared" si="426"/>
        <v>3.4139887510002166E-4</v>
      </c>
      <c r="AT231" s="5">
        <f t="shared" si="427"/>
        <v>3.7245311924772359E-4</v>
      </c>
      <c r="AU231" s="5">
        <f t="shared" si="428"/>
        <v>2.7088807482980511E-4</v>
      </c>
      <c r="AV231" s="5">
        <f t="shared" si="429"/>
        <v>1.4776426607705193E-4</v>
      </c>
      <c r="AW231" s="5">
        <f t="shared" si="430"/>
        <v>3.2193277436217334E-6</v>
      </c>
      <c r="AX231" s="5">
        <f t="shared" si="431"/>
        <v>7.419289860388539E-3</v>
      </c>
      <c r="AY231" s="5">
        <f t="shared" si="432"/>
        <v>6.1115527367319872E-3</v>
      </c>
      <c r="AZ231" s="5">
        <f t="shared" si="433"/>
        <v>2.5171598331312677E-3</v>
      </c>
      <c r="BA231" s="5">
        <f t="shared" si="434"/>
        <v>6.9116026629892791E-4</v>
      </c>
      <c r="BB231" s="5">
        <f t="shared" si="435"/>
        <v>1.4233378451662261E-4</v>
      </c>
      <c r="BC231" s="5">
        <f t="shared" si="436"/>
        <v>2.344915609609116E-5</v>
      </c>
      <c r="BD231" s="5">
        <f t="shared" si="437"/>
        <v>2.1481298734462985E-5</v>
      </c>
      <c r="BE231" s="5">
        <f t="shared" si="438"/>
        <v>4.6870551151048042E-5</v>
      </c>
      <c r="BF231" s="5">
        <f t="shared" si="439"/>
        <v>5.1133979196484808E-5</v>
      </c>
      <c r="BG231" s="5">
        <f t="shared" si="440"/>
        <v>3.7190144120420691E-5</v>
      </c>
      <c r="BH231" s="5">
        <f t="shared" si="441"/>
        <v>2.0286512629640168E-5</v>
      </c>
      <c r="BI231" s="5">
        <f t="shared" si="442"/>
        <v>8.8527238472641826E-6</v>
      </c>
      <c r="BJ231" s="8">
        <f t="shared" si="443"/>
        <v>0.67713160884146806</v>
      </c>
      <c r="BK231" s="8">
        <f t="shared" si="444"/>
        <v>0.19352323261908699</v>
      </c>
      <c r="BL231" s="8">
        <f t="shared" si="445"/>
        <v>0.12366605556869097</v>
      </c>
      <c r="BM231" s="8">
        <f t="shared" si="446"/>
        <v>0.57090159543986496</v>
      </c>
      <c r="BN231" s="8">
        <f t="shared" si="447"/>
        <v>0.42192280684241562</v>
      </c>
    </row>
    <row r="232" spans="1:66" x14ac:dyDescent="0.25">
      <c r="A232" t="s">
        <v>114</v>
      </c>
      <c r="B232" t="s">
        <v>119</v>
      </c>
      <c r="C232" t="s">
        <v>135</v>
      </c>
      <c r="D232" s="16"/>
      <c r="E232">
        <f>VLOOKUP(A232,home!$A$2:$E$405,3,FALSE)</f>
        <v>1.22058823529412</v>
      </c>
      <c r="F232">
        <f>VLOOKUP(B232,home!$B$2:$E$405,3,FALSE)</f>
        <v>1.91</v>
      </c>
      <c r="G232">
        <f>VLOOKUP(C232,away!$B$2:$E$405,4,FALSE)</f>
        <v>1.0900000000000001</v>
      </c>
      <c r="H232">
        <f>VLOOKUP(A232,away!$A$2:$E$405,3,FALSE)</f>
        <v>1.01470588235294</v>
      </c>
      <c r="I232">
        <f>VLOOKUP(C232,away!$B$2:$E$405,3,FALSE)</f>
        <v>0.82</v>
      </c>
      <c r="J232">
        <f>VLOOKUP(B232,home!$B$2:$E$405,4,FALSE)</f>
        <v>0.99</v>
      </c>
      <c r="K232" s="3">
        <f t="shared" si="392"/>
        <v>2.5411426470588281</v>
      </c>
      <c r="L232" s="3">
        <f t="shared" si="393"/>
        <v>0.82373823529411661</v>
      </c>
      <c r="M232" s="5">
        <f t="shared" si="394"/>
        <v>3.4566133309251776E-2</v>
      </c>
      <c r="N232" s="5">
        <f t="shared" si="395"/>
        <v>8.7837475496060372E-2</v>
      </c>
      <c r="O232" s="5">
        <f t="shared" si="396"/>
        <v>2.8473445653104237E-2</v>
      </c>
      <c r="P232" s="5">
        <f t="shared" si="397"/>
        <v>7.2355087057814974E-2</v>
      </c>
      <c r="Q232" s="5">
        <f t="shared" si="398"/>
        <v>0.11160377749651193</v>
      </c>
      <c r="R232" s="5">
        <f t="shared" si="399"/>
        <v>1.172733293751551E-2</v>
      </c>
      <c r="S232" s="5">
        <f t="shared" si="400"/>
        <v>3.7864074760010448E-2</v>
      </c>
      <c r="T232" s="5">
        <f t="shared" si="401"/>
        <v>9.1932298727133974E-2</v>
      </c>
      <c r="U232" s="5">
        <f t="shared" si="402"/>
        <v>2.980082586377834E-2</v>
      </c>
      <c r="V232" s="5">
        <f t="shared" si="403"/>
        <v>8.8064953349741119E-3</v>
      </c>
      <c r="W232" s="5">
        <f t="shared" si="404"/>
        <v>9.4533706189750266E-2</v>
      </c>
      <c r="X232" s="5">
        <f t="shared" si="405"/>
        <v>7.7871028312557392E-2</v>
      </c>
      <c r="Y232" s="5">
        <f t="shared" si="406"/>
        <v>3.2072671721362106E-2</v>
      </c>
      <c r="Z232" s="5">
        <f t="shared" si="407"/>
        <v>3.2200841795518649E-3</v>
      </c>
      <c r="AA232" s="5">
        <f t="shared" si="408"/>
        <v>8.1826932357786791E-3</v>
      </c>
      <c r="AB232" s="5">
        <f t="shared" si="409"/>
        <v>1.0396695374618504E-2</v>
      </c>
      <c r="AC232" s="5">
        <f t="shared" si="410"/>
        <v>1.1521297648038951E-3</v>
      </c>
      <c r="AD232" s="5">
        <f t="shared" si="411"/>
        <v>6.0055908095825873E-2</v>
      </c>
      <c r="AE232" s="5">
        <f t="shared" si="412"/>
        <v>4.9470347753841251E-2</v>
      </c>
      <c r="AF232" s="5">
        <f t="shared" si="413"/>
        <v>2.0375308479067728E-2</v>
      </c>
      <c r="AG232" s="5">
        <f t="shared" si="414"/>
        <v>5.5946402167068336E-3</v>
      </c>
      <c r="AH232" s="5">
        <f t="shared" si="415"/>
        <v>6.6312661489063905E-4</v>
      </c>
      <c r="AI232" s="5">
        <f t="shared" si="416"/>
        <v>1.6850993214983581E-3</v>
      </c>
      <c r="AJ232" s="5">
        <f t="shared" si="417"/>
        <v>2.1410388751946872E-3</v>
      </c>
      <c r="AK232" s="5">
        <f t="shared" si="418"/>
        <v>1.8135617315893611E-3</v>
      </c>
      <c r="AL232" s="5">
        <f t="shared" si="419"/>
        <v>9.646719659207401E-5</v>
      </c>
      <c r="AM232" s="5">
        <f t="shared" si="420"/>
        <v>3.0522125854029716E-2</v>
      </c>
      <c r="AN232" s="5">
        <f t="shared" si="421"/>
        <v>2.5142242088423365E-2</v>
      </c>
      <c r="AO232" s="5">
        <f t="shared" si="422"/>
        <v>1.0355313064627664E-2</v>
      </c>
      <c r="AP232" s="5">
        <f t="shared" si="423"/>
        <v>2.8433557699248341E-3</v>
      </c>
      <c r="AQ232" s="5">
        <f t="shared" si="424"/>
        <v>5.8554521605780666E-4</v>
      </c>
      <c r="AR232" s="5">
        <f t="shared" si="425"/>
        <v>1.0924854950531528E-4</v>
      </c>
      <c r="AS232" s="5">
        <f t="shared" si="426"/>
        <v>2.7761614827727425E-4</v>
      </c>
      <c r="AT232" s="5">
        <f t="shared" si="427"/>
        <v>3.5273111694979453E-4</v>
      </c>
      <c r="AU232" s="5">
        <f t="shared" si="428"/>
        <v>2.9878002807527264E-4</v>
      </c>
      <c r="AV232" s="5">
        <f t="shared" si="429"/>
        <v>1.8981066785787729E-4</v>
      </c>
      <c r="AW232" s="5">
        <f t="shared" si="430"/>
        <v>5.6091289840743503E-6</v>
      </c>
      <c r="AX232" s="5">
        <f t="shared" si="431"/>
        <v>1.2926845947761971E-2</v>
      </c>
      <c r="AY232" s="5">
        <f t="shared" si="432"/>
        <v>1.0648337268928347E-2</v>
      </c>
      <c r="AZ232" s="5">
        <f t="shared" si="433"/>
        <v>4.3857212753618049E-3</v>
      </c>
      <c r="BA232" s="5">
        <f t="shared" si="434"/>
        <v>1.2042287679527985E-3</v>
      </c>
      <c r="BB232" s="5">
        <f t="shared" si="435"/>
        <v>2.4799232005096158E-4</v>
      </c>
      <c r="BC232" s="5">
        <f t="shared" si="436"/>
        <v>4.0856151217054581E-5</v>
      </c>
      <c r="BD232" s="5">
        <f t="shared" si="437"/>
        <v>1.4998701229658384E-5</v>
      </c>
      <c r="BE232" s="5">
        <f t="shared" si="438"/>
        <v>3.8113839345178599E-5</v>
      </c>
      <c r="BF232" s="5">
        <f t="shared" si="439"/>
        <v>4.8426351301591048E-5</v>
      </c>
      <c r="BG232" s="5">
        <f t="shared" si="440"/>
        <v>4.1019422177975265E-5</v>
      </c>
      <c r="BH232" s="5">
        <f t="shared" si="441"/>
        <v>2.6059050763540912E-5</v>
      </c>
      <c r="BI232" s="5">
        <f t="shared" si="442"/>
        <v>1.3243953047420938E-5</v>
      </c>
      <c r="BJ232" s="8">
        <f t="shared" si="443"/>
        <v>0.7302497262131542</v>
      </c>
      <c r="BK232" s="8">
        <f t="shared" si="444"/>
        <v>0.16548872469237561</v>
      </c>
      <c r="BL232" s="8">
        <f t="shared" si="445"/>
        <v>9.6293867436499203E-2</v>
      </c>
      <c r="BM232" s="8">
        <f t="shared" si="446"/>
        <v>0.63804642243137788</v>
      </c>
      <c r="BN232" s="8">
        <f t="shared" si="447"/>
        <v>0.34656325195025872</v>
      </c>
    </row>
    <row r="233" spans="1:66" x14ac:dyDescent="0.25">
      <c r="A233" t="s">
        <v>114</v>
      </c>
      <c r="B233" t="s">
        <v>96</v>
      </c>
      <c r="C233" t="s">
        <v>132</v>
      </c>
      <c r="D233" s="16"/>
      <c r="E233">
        <f>VLOOKUP(A233,home!$A$2:$E$405,3,FALSE)</f>
        <v>1.22058823529412</v>
      </c>
      <c r="F233">
        <f>VLOOKUP(B233,home!$B$2:$E$405,3,FALSE)</f>
        <v>0.55000000000000004</v>
      </c>
      <c r="G233">
        <f>VLOOKUP(C233,away!$B$2:$E$405,4,FALSE)</f>
        <v>1.37</v>
      </c>
      <c r="H233">
        <f>VLOOKUP(A233,away!$A$2:$E$405,3,FALSE)</f>
        <v>1.01470588235294</v>
      </c>
      <c r="I233">
        <f>VLOOKUP(C233,away!$B$2:$E$405,3,FALSE)</f>
        <v>0.82</v>
      </c>
      <c r="J233">
        <f>VLOOKUP(B233,home!$B$2:$E$405,4,FALSE)</f>
        <v>0.66</v>
      </c>
      <c r="K233" s="3">
        <f t="shared" si="392"/>
        <v>0.91971323529411952</v>
      </c>
      <c r="L233" s="3">
        <f t="shared" si="393"/>
        <v>0.54915882352941114</v>
      </c>
      <c r="M233" s="5">
        <f t="shared" si="394"/>
        <v>0.230184973925491</v>
      </c>
      <c r="N233" s="5">
        <f t="shared" si="395"/>
        <v>0.21170416708510589</v>
      </c>
      <c r="O233" s="5">
        <f t="shared" si="396"/>
        <v>0.12640810947507083</v>
      </c>
      <c r="P233" s="5">
        <f t="shared" si="397"/>
        <v>0.11625921133273065</v>
      </c>
      <c r="Q233" s="5">
        <f t="shared" si="398"/>
        <v>9.7353562217544806E-2</v>
      </c>
      <c r="R233" s="5">
        <f t="shared" si="399"/>
        <v>3.4709064341953449E-2</v>
      </c>
      <c r="S233" s="5">
        <f t="shared" si="400"/>
        <v>1.4679720388790025E-2</v>
      </c>
      <c r="T233" s="5">
        <f t="shared" si="401"/>
        <v>5.3462567693784234E-2</v>
      </c>
      <c r="U233" s="5">
        <f t="shared" si="402"/>
        <v>3.1922385859969767E-2</v>
      </c>
      <c r="V233" s="5">
        <f t="shared" si="403"/>
        <v>8.2380737634177813E-4</v>
      </c>
      <c r="W233" s="5">
        <f t="shared" si="404"/>
        <v>2.9845786558168493E-2</v>
      </c>
      <c r="X233" s="5">
        <f t="shared" si="405"/>
        <v>1.6390077033593721E-2</v>
      </c>
      <c r="Y233" s="5">
        <f t="shared" si="406"/>
        <v>4.5003777106623743E-3</v>
      </c>
      <c r="Z233" s="5">
        <f t="shared" si="407"/>
        <v>6.3535963132779309E-3</v>
      </c>
      <c r="AA233" s="5">
        <f t="shared" si="408"/>
        <v>5.8434866210376364E-3</v>
      </c>
      <c r="AB233" s="5">
        <f t="shared" si="409"/>
        <v>2.6871659928162134E-3</v>
      </c>
      <c r="AC233" s="5">
        <f t="shared" si="410"/>
        <v>2.600495436079777E-5</v>
      </c>
      <c r="AD233" s="5">
        <f t="shared" si="411"/>
        <v>6.8623912288277205E-3</v>
      </c>
      <c r="AE233" s="5">
        <f t="shared" si="412"/>
        <v>3.7685426938215811E-3</v>
      </c>
      <c r="AF233" s="5">
        <f t="shared" si="413"/>
        <v>1.0347642360797086E-3</v>
      </c>
      <c r="AG233" s="5">
        <f t="shared" si="414"/>
        <v>1.8941663683861421E-4</v>
      </c>
      <c r="AH233" s="5">
        <f t="shared" si="415"/>
        <v>8.7228336914512794E-4</v>
      </c>
      <c r="AI233" s="5">
        <f t="shared" si="416"/>
        <v>8.0225055952972042E-4</v>
      </c>
      <c r="AJ233" s="5">
        <f t="shared" si="417"/>
        <v>3.6892022881079839E-4</v>
      </c>
      <c r="AK233" s="5">
        <f t="shared" si="418"/>
        <v>1.1310027240167541E-4</v>
      </c>
      <c r="AL233" s="5">
        <f t="shared" si="419"/>
        <v>5.2537147550015618E-7</v>
      </c>
      <c r="AM233" s="5">
        <f t="shared" si="420"/>
        <v>1.2622864077838267E-3</v>
      </c>
      <c r="AN233" s="5">
        <f t="shared" si="421"/>
        <v>6.9319571865573276E-4</v>
      </c>
      <c r="AO233" s="5">
        <f t="shared" si="422"/>
        <v>1.9033727266630341E-4</v>
      </c>
      <c r="AP233" s="5">
        <f t="shared" si="423"/>
        <v>3.4841797577074644E-5</v>
      </c>
      <c r="AQ233" s="5">
        <f t="shared" si="424"/>
        <v>4.7834201417690491E-6</v>
      </c>
      <c r="AR233" s="5">
        <f t="shared" si="425"/>
        <v>9.5804421756801934E-5</v>
      </c>
      <c r="AS233" s="5">
        <f t="shared" si="426"/>
        <v>8.8112594689430647E-5</v>
      </c>
      <c r="AT233" s="5">
        <f t="shared" si="427"/>
        <v>4.0519159765987857E-5</v>
      </c>
      <c r="AU233" s="5">
        <f t="shared" si="428"/>
        <v>1.2422002506592004E-5</v>
      </c>
      <c r="AV233" s="5">
        <f t="shared" si="429"/>
        <v>2.856170028542348E-6</v>
      </c>
      <c r="AW233" s="5">
        <f t="shared" si="430"/>
        <v>7.3707959922570764E-9</v>
      </c>
      <c r="AX233" s="5">
        <f t="shared" si="431"/>
        <v>1.9349025266177585E-4</v>
      </c>
      <c r="AY233" s="5">
        <f t="shared" si="432"/>
        <v>1.0625687951614934E-4</v>
      </c>
      <c r="AZ233" s="5">
        <f t="shared" si="433"/>
        <v>2.9175951473497475E-5</v>
      </c>
      <c r="BA233" s="5">
        <f t="shared" si="434"/>
        <v>5.3407437288456876E-6</v>
      </c>
      <c r="BB233" s="5">
        <f t="shared" si="435"/>
        <v>7.332291357262444E-7</v>
      </c>
      <c r="BC233" s="5">
        <f t="shared" si="436"/>
        <v>8.05318499105823E-8</v>
      </c>
      <c r="BD233" s="5">
        <f t="shared" si="437"/>
        <v>8.7686405901468063E-6</v>
      </c>
      <c r="BE233" s="5">
        <f t="shared" si="438"/>
        <v>8.0646348062952571E-6</v>
      </c>
      <c r="BF233" s="5">
        <f t="shared" si="439"/>
        <v>3.7085756845816883E-6</v>
      </c>
      <c r="BG233" s="5">
        <f t="shared" si="440"/>
        <v>1.1369420470665762E-6</v>
      </c>
      <c r="BH233" s="5">
        <f t="shared" si="441"/>
        <v>2.6141516211237988E-7</v>
      </c>
      <c r="BI233" s="5">
        <f t="shared" si="442"/>
        <v>4.8085396900262745E-8</v>
      </c>
      <c r="BJ233" s="8">
        <f t="shared" si="443"/>
        <v>0.42763217529961778</v>
      </c>
      <c r="BK233" s="8">
        <f t="shared" si="444"/>
        <v>0.36208050022870586</v>
      </c>
      <c r="BL233" s="8">
        <f t="shared" si="445"/>
        <v>0.20398846936316967</v>
      </c>
      <c r="BM233" s="8">
        <f t="shared" si="446"/>
        <v>0.18332940331815442</v>
      </c>
      <c r="BN233" s="8">
        <f t="shared" si="447"/>
        <v>0.81661908837789654</v>
      </c>
    </row>
    <row r="234" spans="1:66" x14ac:dyDescent="0.25">
      <c r="A234" t="s">
        <v>114</v>
      </c>
      <c r="B234" t="s">
        <v>121</v>
      </c>
      <c r="C234" t="s">
        <v>104</v>
      </c>
      <c r="D234" s="16"/>
      <c r="E234">
        <f>VLOOKUP(A234,home!$A$2:$E$405,3,FALSE)</f>
        <v>1.22058823529412</v>
      </c>
      <c r="F234">
        <f>VLOOKUP(B234,home!$B$2:$E$405,3,FALSE)</f>
        <v>0.41</v>
      </c>
      <c r="G234">
        <f>VLOOKUP(C234,away!$B$2:$E$405,4,FALSE)</f>
        <v>0</v>
      </c>
      <c r="H234">
        <f>VLOOKUP(A234,away!$A$2:$E$405,3,FALSE)</f>
        <v>1.01470588235294</v>
      </c>
      <c r="I234">
        <f>VLOOKUP(C234,away!$B$2:$E$405,3,FALSE)</f>
        <v>0.41</v>
      </c>
      <c r="J234">
        <f>VLOOKUP(B234,home!$B$2:$E$405,4,FALSE)</f>
        <v>0.99</v>
      </c>
      <c r="K234" s="3">
        <f t="shared" si="392"/>
        <v>0</v>
      </c>
      <c r="L234" s="3">
        <f t="shared" si="393"/>
        <v>0.4118691176470583</v>
      </c>
      <c r="M234" s="5">
        <f t="shared" si="394"/>
        <v>0.66241096828490031</v>
      </c>
      <c r="N234" s="5">
        <f t="shared" si="395"/>
        <v>0</v>
      </c>
      <c r="O234" s="5">
        <f t="shared" si="396"/>
        <v>0.27282662102723537</v>
      </c>
      <c r="P234" s="5">
        <f t="shared" si="397"/>
        <v>0</v>
      </c>
      <c r="Q234" s="5">
        <f t="shared" si="398"/>
        <v>0</v>
      </c>
      <c r="R234" s="5">
        <f t="shared" si="399"/>
        <v>5.6184429836557893E-2</v>
      </c>
      <c r="S234" s="5">
        <f t="shared" si="400"/>
        <v>0</v>
      </c>
      <c r="T234" s="5">
        <f t="shared" si="401"/>
        <v>0</v>
      </c>
      <c r="U234" s="5">
        <f t="shared" si="402"/>
        <v>0</v>
      </c>
      <c r="V234" s="5">
        <f t="shared" si="403"/>
        <v>0</v>
      </c>
      <c r="W234" s="5">
        <f t="shared" si="404"/>
        <v>0</v>
      </c>
      <c r="X234" s="5">
        <f t="shared" si="405"/>
        <v>0</v>
      </c>
      <c r="Y234" s="5">
        <f t="shared" si="406"/>
        <v>0</v>
      </c>
      <c r="Z234" s="5">
        <f t="shared" si="407"/>
        <v>7.7135438474287199E-3</v>
      </c>
      <c r="AA234" s="5">
        <f t="shared" si="408"/>
        <v>0</v>
      </c>
      <c r="AB234" s="5">
        <f t="shared" si="409"/>
        <v>0</v>
      </c>
      <c r="AC234" s="5">
        <f t="shared" si="410"/>
        <v>0</v>
      </c>
      <c r="AD234" s="5">
        <f t="shared" si="411"/>
        <v>0</v>
      </c>
      <c r="AE234" s="5">
        <f t="shared" si="412"/>
        <v>0</v>
      </c>
      <c r="AF234" s="5">
        <f t="shared" si="413"/>
        <v>0</v>
      </c>
      <c r="AG234" s="5">
        <f t="shared" si="414"/>
        <v>0</v>
      </c>
      <c r="AH234" s="5">
        <f t="shared" si="415"/>
        <v>7.9424262459309037E-4</v>
      </c>
      <c r="AI234" s="5">
        <f t="shared" si="416"/>
        <v>0</v>
      </c>
      <c r="AJ234" s="5">
        <f t="shared" si="417"/>
        <v>0</v>
      </c>
      <c r="AK234" s="5">
        <f t="shared" si="418"/>
        <v>0</v>
      </c>
      <c r="AL234" s="5">
        <f t="shared" si="419"/>
        <v>0</v>
      </c>
      <c r="AM234" s="5">
        <f t="shared" si="420"/>
        <v>0</v>
      </c>
      <c r="AN234" s="5">
        <f t="shared" si="421"/>
        <v>0</v>
      </c>
      <c r="AO234" s="5">
        <f t="shared" si="422"/>
        <v>0</v>
      </c>
      <c r="AP234" s="5">
        <f t="shared" si="423"/>
        <v>0</v>
      </c>
      <c r="AQ234" s="5">
        <f t="shared" si="424"/>
        <v>0</v>
      </c>
      <c r="AR234" s="5">
        <f t="shared" si="425"/>
        <v>6.5424801797768034E-5</v>
      </c>
      <c r="AS234" s="5">
        <f t="shared" si="426"/>
        <v>0</v>
      </c>
      <c r="AT234" s="5">
        <f t="shared" si="427"/>
        <v>0</v>
      </c>
      <c r="AU234" s="5">
        <f t="shared" si="428"/>
        <v>0</v>
      </c>
      <c r="AV234" s="5">
        <f t="shared" si="429"/>
        <v>0</v>
      </c>
      <c r="AW234" s="5">
        <f t="shared" si="430"/>
        <v>0</v>
      </c>
      <c r="AX234" s="5">
        <f t="shared" si="431"/>
        <v>0</v>
      </c>
      <c r="AY234" s="5">
        <f t="shared" si="432"/>
        <v>0</v>
      </c>
      <c r="AZ234" s="5">
        <f t="shared" si="433"/>
        <v>0</v>
      </c>
      <c r="BA234" s="5">
        <f t="shared" si="434"/>
        <v>0</v>
      </c>
      <c r="BB234" s="5">
        <f t="shared" si="435"/>
        <v>0</v>
      </c>
      <c r="BC234" s="5">
        <f t="shared" si="436"/>
        <v>0</v>
      </c>
      <c r="BD234" s="5">
        <f t="shared" si="437"/>
        <v>4.4910758981133954E-6</v>
      </c>
      <c r="BE234" s="5">
        <f t="shared" si="438"/>
        <v>0</v>
      </c>
      <c r="BF234" s="5">
        <f t="shared" si="439"/>
        <v>0</v>
      </c>
      <c r="BG234" s="5">
        <f t="shared" si="440"/>
        <v>0</v>
      </c>
      <c r="BH234" s="5">
        <f t="shared" si="441"/>
        <v>0</v>
      </c>
      <c r="BI234" s="5">
        <f t="shared" si="442"/>
        <v>0</v>
      </c>
      <c r="BJ234" s="8">
        <f t="shared" si="443"/>
        <v>0</v>
      </c>
      <c r="BK234" s="8">
        <f t="shared" si="444"/>
        <v>0.66241096828490031</v>
      </c>
      <c r="BL234" s="8">
        <f t="shared" si="445"/>
        <v>0.32987520936608228</v>
      </c>
      <c r="BM234" s="8">
        <f t="shared" si="446"/>
        <v>8.5777023497176919E-3</v>
      </c>
      <c r="BN234" s="8">
        <f t="shared" si="447"/>
        <v>0.99142201914869355</v>
      </c>
    </row>
    <row r="235" spans="1:66" x14ac:dyDescent="0.25">
      <c r="A235" t="s">
        <v>114</v>
      </c>
      <c r="B235" t="s">
        <v>128</v>
      </c>
      <c r="C235" t="s">
        <v>127</v>
      </c>
      <c r="D235" s="16"/>
      <c r="E235">
        <f>VLOOKUP(A235,home!$A$2:$E$405,3,FALSE)</f>
        <v>1.22058823529412</v>
      </c>
      <c r="F235">
        <f>VLOOKUP(B235,home!$B$2:$E$405,3,FALSE)</f>
        <v>1.37</v>
      </c>
      <c r="G235">
        <f>VLOOKUP(C235,away!$B$2:$E$405,4,FALSE)</f>
        <v>1.0900000000000001</v>
      </c>
      <c r="H235">
        <f>VLOOKUP(A235,away!$A$2:$E$405,3,FALSE)</f>
        <v>1.01470588235294</v>
      </c>
      <c r="I235">
        <f>VLOOKUP(C235,away!$B$2:$E$405,3,FALSE)</f>
        <v>0.27</v>
      </c>
      <c r="J235">
        <f>VLOOKUP(B235,home!$B$2:$E$405,4,FALSE)</f>
        <v>0.66</v>
      </c>
      <c r="K235" s="3">
        <f t="shared" si="392"/>
        <v>1.8227044117647095</v>
      </c>
      <c r="L235" s="3">
        <f t="shared" si="393"/>
        <v>0.18082058823529393</v>
      </c>
      <c r="M235" s="5">
        <f t="shared" si="394"/>
        <v>0.1348590661888576</v>
      </c>
      <c r="N235" s="5">
        <f t="shared" si="395"/>
        <v>0.24580821490889973</v>
      </c>
      <c r="O235" s="5">
        <f t="shared" si="396"/>
        <v>2.4385295677131668E-2</v>
      </c>
      <c r="P235" s="5">
        <f t="shared" si="397"/>
        <v>4.4447186012894789E-2</v>
      </c>
      <c r="Q235" s="5">
        <f t="shared" si="398"/>
        <v>0.22401785888122971</v>
      </c>
      <c r="R235" s="5">
        <f t="shared" si="399"/>
        <v>2.2046817543152587E-3</v>
      </c>
      <c r="S235" s="5">
        <f t="shared" si="400"/>
        <v>3.662253492283368E-3</v>
      </c>
      <c r="T235" s="5">
        <f t="shared" si="401"/>
        <v>4.0507041018115017E-2</v>
      </c>
      <c r="U235" s="5">
        <f t="shared" si="402"/>
        <v>4.0184831601275811E-3</v>
      </c>
      <c r="V235" s="5">
        <f t="shared" si="403"/>
        <v>1.3411273363453252E-4</v>
      </c>
      <c r="W235" s="5">
        <f t="shared" si="404"/>
        <v>0.13610611323230054</v>
      </c>
      <c r="X235" s="5">
        <f t="shared" si="405"/>
        <v>2.4610787457084102E-2</v>
      </c>
      <c r="Y235" s="5">
        <f t="shared" si="406"/>
        <v>2.2250685324618699E-3</v>
      </c>
      <c r="Z235" s="5">
        <f t="shared" si="407"/>
        <v>1.3288395056230162E-4</v>
      </c>
      <c r="AA235" s="5">
        <f t="shared" si="408"/>
        <v>2.4220816294263074E-4</v>
      </c>
      <c r="AB235" s="5">
        <f t="shared" si="409"/>
        <v>2.2073694358047937E-4</v>
      </c>
      <c r="AC235" s="5">
        <f t="shared" si="410"/>
        <v>2.7625754922383852E-6</v>
      </c>
      <c r="AD235" s="5">
        <f t="shared" si="411"/>
        <v>6.2020303264165313E-2</v>
      </c>
      <c r="AE235" s="5">
        <f t="shared" si="412"/>
        <v>1.1214547718757691E-2</v>
      </c>
      <c r="AF235" s="5">
        <f t="shared" si="413"/>
        <v>1.0139105576492695E-3</v>
      </c>
      <c r="AG235" s="5">
        <f t="shared" si="414"/>
        <v>6.111196781737193E-5</v>
      </c>
      <c r="AH235" s="5">
        <f t="shared" si="415"/>
        <v>6.0070385269262725E-6</v>
      </c>
      <c r="AI235" s="5">
        <f t="shared" si="416"/>
        <v>1.0949055624669097E-5</v>
      </c>
      <c r="AJ235" s="5">
        <f t="shared" si="417"/>
        <v>9.978445995870789E-6</v>
      </c>
      <c r="AK235" s="5">
        <f t="shared" si="418"/>
        <v>6.062585846409863E-6</v>
      </c>
      <c r="AL235" s="5">
        <f t="shared" si="419"/>
        <v>3.6419859709314545E-8</v>
      </c>
      <c r="AM235" s="5">
        <f t="shared" si="420"/>
        <v>2.2608936075715867E-2</v>
      </c>
      <c r="AN235" s="5">
        <f t="shared" si="421"/>
        <v>4.0881611205851008E-3</v>
      </c>
      <c r="AO235" s="5">
        <f t="shared" si="422"/>
        <v>3.6961184931242811E-4</v>
      </c>
      <c r="AP235" s="5">
        <f t="shared" si="423"/>
        <v>2.2277810670469359E-5</v>
      </c>
      <c r="AQ235" s="5">
        <f t="shared" si="424"/>
        <v>1.0070717075071938E-6</v>
      </c>
      <c r="AR235" s="5">
        <f t="shared" si="425"/>
        <v>2.1723924799817647E-7</v>
      </c>
      <c r="AS235" s="5">
        <f t="shared" si="426"/>
        <v>3.9596293573472407E-7</v>
      </c>
      <c r="AT235" s="5">
        <f t="shared" si="427"/>
        <v>3.6086169492949395E-7</v>
      </c>
      <c r="AU235" s="5">
        <f t="shared" si="428"/>
        <v>2.1924806779495981E-7</v>
      </c>
      <c r="AV235" s="5">
        <f t="shared" si="429"/>
        <v>9.9906105110190323E-8</v>
      </c>
      <c r="AW235" s="5">
        <f t="shared" si="430"/>
        <v>3.3342632852245571E-10</v>
      </c>
      <c r="AX235" s="5">
        <f t="shared" si="431"/>
        <v>6.8682345884189333E-3</v>
      </c>
      <c r="AY235" s="5">
        <f t="shared" si="432"/>
        <v>1.2419182184159033E-3</v>
      </c>
      <c r="AZ235" s="5">
        <f t="shared" si="433"/>
        <v>1.1228219139704592E-4</v>
      </c>
      <c r="BA235" s="5">
        <f t="shared" si="434"/>
        <v>6.7676439655872347E-6</v>
      </c>
      <c r="BB235" s="5">
        <f t="shared" si="435"/>
        <v>3.0593234070613019E-7</v>
      </c>
      <c r="BC235" s="5">
        <f t="shared" si="436"/>
        <v>1.1063773161336565E-8</v>
      </c>
      <c r="BD235" s="5">
        <f t="shared" si="437"/>
        <v>6.5468881018038573E-9</v>
      </c>
      <c r="BE235" s="5">
        <f t="shared" si="438"/>
        <v>1.1933041826487776E-8</v>
      </c>
      <c r="BF235" s="5">
        <f t="shared" si="439"/>
        <v>1.087520399145604E-8</v>
      </c>
      <c r="BG235" s="5">
        <f t="shared" si="440"/>
        <v>6.6074274313560354E-9</v>
      </c>
      <c r="BH235" s="5">
        <f t="shared" si="441"/>
        <v>3.0108467823869516E-9</v>
      </c>
      <c r="BI235" s="5">
        <f t="shared" si="442"/>
        <v>1.0975767426808556E-9</v>
      </c>
      <c r="BJ235" s="8">
        <f t="shared" si="443"/>
        <v>0.78290447110478301</v>
      </c>
      <c r="BK235" s="8">
        <f t="shared" si="444"/>
        <v>0.18434733564143813</v>
      </c>
      <c r="BL235" s="8">
        <f t="shared" si="445"/>
        <v>3.1105736113127936E-2</v>
      </c>
      <c r="BM235" s="8">
        <f t="shared" si="446"/>
        <v>0.32152620550159339</v>
      </c>
      <c r="BN235" s="8">
        <f t="shared" si="447"/>
        <v>0.67572230342332873</v>
      </c>
    </row>
    <row r="236" spans="1:66" x14ac:dyDescent="0.25">
      <c r="A236" t="s">
        <v>114</v>
      </c>
      <c r="B236" t="s">
        <v>356</v>
      </c>
      <c r="C236" t="s">
        <v>130</v>
      </c>
      <c r="D236" s="16"/>
      <c r="E236">
        <f>VLOOKUP(A236,home!$A$2:$E$405,3,FALSE)</f>
        <v>1.22058823529412</v>
      </c>
      <c r="F236">
        <f>VLOOKUP(B236,home!$B$2:$E$405,3,FALSE)</f>
        <v>1.43</v>
      </c>
      <c r="G236">
        <f>VLOOKUP(C236,away!$B$2:$E$405,4,FALSE)</f>
        <v>0</v>
      </c>
      <c r="H236">
        <f>VLOOKUP(A236,away!$A$2:$E$405,3,FALSE)</f>
        <v>1.01470588235294</v>
      </c>
      <c r="I236">
        <f>VLOOKUP(C236,away!$B$2:$E$405,3,FALSE)</f>
        <v>0</v>
      </c>
      <c r="J236">
        <f>VLOOKUP(B236,home!$B$2:$E$405,4,FALSE)</f>
        <v>1.97</v>
      </c>
      <c r="K236" s="3">
        <f t="shared" si="392"/>
        <v>0</v>
      </c>
      <c r="L236" s="3">
        <f t="shared" si="393"/>
        <v>0</v>
      </c>
      <c r="M236" s="5">
        <f t="shared" si="394"/>
        <v>1</v>
      </c>
      <c r="N236" s="5">
        <f t="shared" si="395"/>
        <v>0</v>
      </c>
      <c r="O236" s="5">
        <f t="shared" si="396"/>
        <v>0</v>
      </c>
      <c r="P236" s="5">
        <f t="shared" si="397"/>
        <v>0</v>
      </c>
      <c r="Q236" s="5">
        <f t="shared" si="398"/>
        <v>0</v>
      </c>
      <c r="R236" s="5">
        <f t="shared" si="399"/>
        <v>0</v>
      </c>
      <c r="S236" s="5">
        <f t="shared" si="400"/>
        <v>0</v>
      </c>
      <c r="T236" s="5">
        <f t="shared" si="401"/>
        <v>0</v>
      </c>
      <c r="U236" s="5">
        <f t="shared" si="402"/>
        <v>0</v>
      </c>
      <c r="V236" s="5">
        <f t="shared" si="403"/>
        <v>0</v>
      </c>
      <c r="W236" s="5">
        <f t="shared" si="404"/>
        <v>0</v>
      </c>
      <c r="X236" s="5">
        <f t="shared" si="405"/>
        <v>0</v>
      </c>
      <c r="Y236" s="5">
        <f t="shared" si="406"/>
        <v>0</v>
      </c>
      <c r="Z236" s="5">
        <f t="shared" si="407"/>
        <v>0</v>
      </c>
      <c r="AA236" s="5">
        <f t="shared" si="408"/>
        <v>0</v>
      </c>
      <c r="AB236" s="5">
        <f t="shared" si="409"/>
        <v>0</v>
      </c>
      <c r="AC236" s="5">
        <f t="shared" si="410"/>
        <v>0</v>
      </c>
      <c r="AD236" s="5">
        <f t="shared" si="411"/>
        <v>0</v>
      </c>
      <c r="AE236" s="5">
        <f t="shared" si="412"/>
        <v>0</v>
      </c>
      <c r="AF236" s="5">
        <f t="shared" si="413"/>
        <v>0</v>
      </c>
      <c r="AG236" s="5">
        <f t="shared" si="414"/>
        <v>0</v>
      </c>
      <c r="AH236" s="5">
        <f t="shared" si="415"/>
        <v>0</v>
      </c>
      <c r="AI236" s="5">
        <f t="shared" si="416"/>
        <v>0</v>
      </c>
      <c r="AJ236" s="5">
        <f t="shared" si="417"/>
        <v>0</v>
      </c>
      <c r="AK236" s="5">
        <f t="shared" si="418"/>
        <v>0</v>
      </c>
      <c r="AL236" s="5">
        <f t="shared" si="419"/>
        <v>0</v>
      </c>
      <c r="AM236" s="5">
        <f t="shared" si="420"/>
        <v>0</v>
      </c>
      <c r="AN236" s="5">
        <f t="shared" si="421"/>
        <v>0</v>
      </c>
      <c r="AO236" s="5">
        <f t="shared" si="422"/>
        <v>0</v>
      </c>
      <c r="AP236" s="5">
        <f t="shared" si="423"/>
        <v>0</v>
      </c>
      <c r="AQ236" s="5">
        <f t="shared" si="424"/>
        <v>0</v>
      </c>
      <c r="AR236" s="5">
        <f t="shared" si="425"/>
        <v>0</v>
      </c>
      <c r="AS236" s="5">
        <f t="shared" si="426"/>
        <v>0</v>
      </c>
      <c r="AT236" s="5">
        <f t="shared" si="427"/>
        <v>0</v>
      </c>
      <c r="AU236" s="5">
        <f t="shared" si="428"/>
        <v>0</v>
      </c>
      <c r="AV236" s="5">
        <f t="shared" si="429"/>
        <v>0</v>
      </c>
      <c r="AW236" s="5">
        <f t="shared" si="430"/>
        <v>0</v>
      </c>
      <c r="AX236" s="5">
        <f t="shared" si="431"/>
        <v>0</v>
      </c>
      <c r="AY236" s="5">
        <f t="shared" si="432"/>
        <v>0</v>
      </c>
      <c r="AZ236" s="5">
        <f t="shared" si="433"/>
        <v>0</v>
      </c>
      <c r="BA236" s="5">
        <f t="shared" si="434"/>
        <v>0</v>
      </c>
      <c r="BB236" s="5">
        <f t="shared" si="435"/>
        <v>0</v>
      </c>
      <c r="BC236" s="5">
        <f t="shared" si="436"/>
        <v>0</v>
      </c>
      <c r="BD236" s="5">
        <f t="shared" si="437"/>
        <v>0</v>
      </c>
      <c r="BE236" s="5">
        <f t="shared" si="438"/>
        <v>0</v>
      </c>
      <c r="BF236" s="5">
        <f t="shared" si="439"/>
        <v>0</v>
      </c>
      <c r="BG236" s="5">
        <f t="shared" si="440"/>
        <v>0</v>
      </c>
      <c r="BH236" s="5">
        <f t="shared" si="441"/>
        <v>0</v>
      </c>
      <c r="BI236" s="5">
        <f t="shared" si="442"/>
        <v>0</v>
      </c>
      <c r="BJ236" s="8">
        <f t="shared" si="443"/>
        <v>0</v>
      </c>
      <c r="BK236" s="8">
        <f t="shared" si="444"/>
        <v>1</v>
      </c>
      <c r="BL236" s="8">
        <f t="shared" si="445"/>
        <v>0</v>
      </c>
      <c r="BM236" s="8">
        <f t="shared" si="446"/>
        <v>0</v>
      </c>
      <c r="BN236" s="8">
        <f t="shared" si="447"/>
        <v>1</v>
      </c>
    </row>
    <row r="237" spans="1:66" x14ac:dyDescent="0.25">
      <c r="A237" t="s">
        <v>114</v>
      </c>
      <c r="B237" t="s">
        <v>124</v>
      </c>
      <c r="C237" t="s">
        <v>133</v>
      </c>
      <c r="D237" s="16"/>
      <c r="E237">
        <f>VLOOKUP(A237,home!$A$2:$E$405,3,FALSE)</f>
        <v>1.22058823529412</v>
      </c>
      <c r="F237">
        <f>VLOOKUP(B237,home!$B$2:$E$405,3,FALSE)</f>
        <v>0.55000000000000004</v>
      </c>
      <c r="G237">
        <f>VLOOKUP(C237,away!$B$2:$E$405,4,FALSE)</f>
        <v>0.27</v>
      </c>
      <c r="H237">
        <f>VLOOKUP(A237,away!$A$2:$E$405,3,FALSE)</f>
        <v>1.01470588235294</v>
      </c>
      <c r="I237">
        <f>VLOOKUP(C237,away!$B$2:$E$405,3,FALSE)</f>
        <v>0</v>
      </c>
      <c r="J237">
        <f>VLOOKUP(B237,home!$B$2:$E$405,4,FALSE)</f>
        <v>0.99</v>
      </c>
      <c r="K237" s="3">
        <f t="shared" ref="K237:K300" si="448">E237*F237*G237</f>
        <v>0.18125735294117684</v>
      </c>
      <c r="L237" s="3">
        <f t="shared" ref="L237:L300" si="449">H237*I237*J237</f>
        <v>0</v>
      </c>
      <c r="M237" s="5">
        <f t="shared" ref="M237:M300" si="450">_xlfn.POISSON.DIST(0,K237,FALSE) * _xlfn.POISSON.DIST(0,L237,FALSE)</f>
        <v>0.83422064193218759</v>
      </c>
      <c r="N237" s="5">
        <f t="shared" ref="N237:N300" si="451">_xlfn.POISSON.DIST(1,K237,FALSE) * _xlfn.POISSON.DIST(0,L237,FALSE)</f>
        <v>0.1512086253255176</v>
      </c>
      <c r="O237" s="5">
        <f t="shared" ref="O237:O300" si="452">_xlfn.POISSON.DIST(0,K237,FALSE) * _xlfn.POISSON.DIST(1,L237,FALSE)</f>
        <v>0</v>
      </c>
      <c r="P237" s="5">
        <f t="shared" ref="P237:P300" si="453">_xlfn.POISSON.DIST(1,K237,FALSE) * _xlfn.POISSON.DIST(1,L237,FALSE)</f>
        <v>0</v>
      </c>
      <c r="Q237" s="5">
        <f t="shared" ref="Q237:Q300" si="454">_xlfn.POISSON.DIST(2,K237,FALSE) * _xlfn.POISSON.DIST(0,L237,FALSE)</f>
        <v>1.3703837584188756E-2</v>
      </c>
      <c r="R237" s="5">
        <f t="shared" ref="R237:R300" si="455">_xlfn.POISSON.DIST(0,K237,FALSE) * _xlfn.POISSON.DIST(2,L237,FALSE)</f>
        <v>0</v>
      </c>
      <c r="S237" s="5">
        <f t="shared" ref="S237:S300" si="456">_xlfn.POISSON.DIST(2,K237,FALSE) * _xlfn.POISSON.DIST(2,L237,FALSE)</f>
        <v>0</v>
      </c>
      <c r="T237" s="5">
        <f t="shared" ref="T237:T300" si="457">_xlfn.POISSON.DIST(2,K237,FALSE) * _xlfn.POISSON.DIST(1,L237,FALSE)</f>
        <v>0</v>
      </c>
      <c r="U237" s="5">
        <f t="shared" ref="U237:U300" si="458">_xlfn.POISSON.DIST(1,K237,FALSE) * _xlfn.POISSON.DIST(2,L237,FALSE)</f>
        <v>0</v>
      </c>
      <c r="V237" s="5">
        <f t="shared" ref="V237:V300" si="459">_xlfn.POISSON.DIST(3,K237,FALSE) * _xlfn.POISSON.DIST(3,L237,FALSE)</f>
        <v>0</v>
      </c>
      <c r="W237" s="5">
        <f t="shared" ref="W237:W300" si="460">_xlfn.POISSON.DIST(3,K237,FALSE) * _xlfn.POISSON.DIST(0,L237,FALSE)</f>
        <v>8.2797377521528852E-4</v>
      </c>
      <c r="X237" s="5">
        <f t="shared" ref="X237:X300" si="461">_xlfn.POISSON.DIST(3,K237,FALSE) * _xlfn.POISSON.DIST(1,L237,FALSE)</f>
        <v>0</v>
      </c>
      <c r="Y237" s="5">
        <f t="shared" ref="Y237:Y300" si="462">_xlfn.POISSON.DIST(3,K237,FALSE) * _xlfn.POISSON.DIST(2,L237,FALSE)</f>
        <v>0</v>
      </c>
      <c r="Z237" s="5">
        <f t="shared" ref="Z237:Z300" si="463">_xlfn.POISSON.DIST(0,K237,FALSE) * _xlfn.POISSON.DIST(3,L237,FALSE)</f>
        <v>0</v>
      </c>
      <c r="AA237" s="5">
        <f t="shared" ref="AA237:AA300" si="464">_xlfn.POISSON.DIST(1,K237,FALSE) * _xlfn.POISSON.DIST(3,L237,FALSE)</f>
        <v>0</v>
      </c>
      <c r="AB237" s="5">
        <f t="shared" ref="AB237:AB300" si="465">_xlfn.POISSON.DIST(2,K237,FALSE) * _xlfn.POISSON.DIST(3,L237,FALSE)</f>
        <v>0</v>
      </c>
      <c r="AC237" s="5">
        <f t="shared" ref="AC237:AC300" si="466">_xlfn.POISSON.DIST(4,K237,FALSE) * _xlfn.POISSON.DIST(4,L237,FALSE)</f>
        <v>0</v>
      </c>
      <c r="AD237" s="5">
        <f t="shared" ref="AD237:AD300" si="467">_xlfn.POISSON.DIST(4,K237,FALSE) * _xlfn.POISSON.DIST(0,L237,FALSE)</f>
        <v>3.7519083700059034E-5</v>
      </c>
      <c r="AE237" s="5">
        <f t="shared" ref="AE237:AE300" si="468">_xlfn.POISSON.DIST(4,K237,FALSE) * _xlfn.POISSON.DIST(1,L237,FALSE)</f>
        <v>0</v>
      </c>
      <c r="AF237" s="5">
        <f t="shared" ref="AF237:AF300" si="469">_xlfn.POISSON.DIST(4,K237,FALSE) * _xlfn.POISSON.DIST(2,L237,FALSE)</f>
        <v>0</v>
      </c>
      <c r="AG237" s="5">
        <f t="shared" ref="AG237:AG300" si="470">_xlfn.POISSON.DIST(4,K237,FALSE) * _xlfn.POISSON.DIST(3,L237,FALSE)</f>
        <v>0</v>
      </c>
      <c r="AH237" s="5">
        <f t="shared" ref="AH237:AH300" si="471">_xlfn.POISSON.DIST(0,K237,FALSE) * _xlfn.POISSON.DIST(4,L237,FALSE)</f>
        <v>0</v>
      </c>
      <c r="AI237" s="5">
        <f t="shared" ref="AI237:AI300" si="472">_xlfn.POISSON.DIST(1,K237,FALSE) * _xlfn.POISSON.DIST(4,L237,FALSE)</f>
        <v>0</v>
      </c>
      <c r="AJ237" s="5">
        <f t="shared" ref="AJ237:AJ300" si="473">_xlfn.POISSON.DIST(2,K237,FALSE) * _xlfn.POISSON.DIST(4,L237,FALSE)</f>
        <v>0</v>
      </c>
      <c r="AK237" s="5">
        <f t="shared" ref="AK237:AK300" si="474">_xlfn.POISSON.DIST(3,K237,FALSE) * _xlfn.POISSON.DIST(4,L237,FALSE)</f>
        <v>0</v>
      </c>
      <c r="AL237" s="5">
        <f t="shared" ref="AL237:AL300" si="475">_xlfn.POISSON.DIST(5,K237,FALSE) * _xlfn.POISSON.DIST(5,L237,FALSE)</f>
        <v>0</v>
      </c>
      <c r="AM237" s="5">
        <f t="shared" ref="AM237:AM300" si="476">_xlfn.POISSON.DIST(5,K237,FALSE) * _xlfn.POISSON.DIST(0,L237,FALSE)</f>
        <v>1.360121959250232E-6</v>
      </c>
      <c r="AN237" s="5">
        <f t="shared" ref="AN237:AN300" si="477">_xlfn.POISSON.DIST(5,K237,FALSE) * _xlfn.POISSON.DIST(1,L237,FALSE)</f>
        <v>0</v>
      </c>
      <c r="AO237" s="5">
        <f t="shared" ref="AO237:AO300" si="478">_xlfn.POISSON.DIST(5,K237,FALSE) * _xlfn.POISSON.DIST(2,L237,FALSE)</f>
        <v>0</v>
      </c>
      <c r="AP237" s="5">
        <f t="shared" ref="AP237:AP300" si="479">_xlfn.POISSON.DIST(5,K237,FALSE) * _xlfn.POISSON.DIST(3,L237,FALSE)</f>
        <v>0</v>
      </c>
      <c r="AQ237" s="5">
        <f t="shared" ref="AQ237:AQ300" si="480">_xlfn.POISSON.DIST(5,K237,FALSE) * _xlfn.POISSON.DIST(4,L237,FALSE)</f>
        <v>0</v>
      </c>
      <c r="AR237" s="5">
        <f t="shared" ref="AR237:AR300" si="481">_xlfn.POISSON.DIST(0,K237,FALSE) * _xlfn.POISSON.DIST(5,L237,FALSE)</f>
        <v>0</v>
      </c>
      <c r="AS237" s="5">
        <f t="shared" ref="AS237:AS300" si="482">_xlfn.POISSON.DIST(1,K237,FALSE) * _xlfn.POISSON.DIST(5,L237,FALSE)</f>
        <v>0</v>
      </c>
      <c r="AT237" s="5">
        <f t="shared" ref="AT237:AT300" si="483">_xlfn.POISSON.DIST(2,K237,FALSE) * _xlfn.POISSON.DIST(5,L237,FALSE)</f>
        <v>0</v>
      </c>
      <c r="AU237" s="5">
        <f t="shared" ref="AU237:AU300" si="484">_xlfn.POISSON.DIST(3,K237,FALSE) * _xlfn.POISSON.DIST(5,L237,FALSE)</f>
        <v>0</v>
      </c>
      <c r="AV237" s="5">
        <f t="shared" ref="AV237:AV300" si="485">_xlfn.POISSON.DIST(4,K237,FALSE) * _xlfn.POISSON.DIST(5,L237,FALSE)</f>
        <v>0</v>
      </c>
      <c r="AW237" s="5">
        <f t="shared" ref="AW237:AW300" si="486">_xlfn.POISSON.DIST(6,K237,FALSE) * _xlfn.POISSON.DIST(6,L237,FALSE)</f>
        <v>0</v>
      </c>
      <c r="AX237" s="5">
        <f t="shared" ref="AX237:AX300" si="487">_xlfn.POISSON.DIST(6,K237,FALSE) * _xlfn.POISSON.DIST(0,L237,FALSE)</f>
        <v>4.1088684335143994E-8</v>
      </c>
      <c r="AY237" s="5">
        <f t="shared" ref="AY237:AY300" si="488">_xlfn.POISSON.DIST(6,K237,FALSE) * _xlfn.POISSON.DIST(1,L237,FALSE)</f>
        <v>0</v>
      </c>
      <c r="AZ237" s="5">
        <f t="shared" ref="AZ237:AZ300" si="489">_xlfn.POISSON.DIST(6,K237,FALSE) * _xlfn.POISSON.DIST(2,L237,FALSE)</f>
        <v>0</v>
      </c>
      <c r="BA237" s="5">
        <f t="shared" ref="BA237:BA300" si="490">_xlfn.POISSON.DIST(6,K237,FALSE) * _xlfn.POISSON.DIST(3,L237,FALSE)</f>
        <v>0</v>
      </c>
      <c r="BB237" s="5">
        <f t="shared" ref="BB237:BB300" si="491">_xlfn.POISSON.DIST(6,K237,FALSE) * _xlfn.POISSON.DIST(4,L237,FALSE)</f>
        <v>0</v>
      </c>
      <c r="BC237" s="5">
        <f t="shared" ref="BC237:BC300" si="492">_xlfn.POISSON.DIST(6,K237,FALSE) * _xlfn.POISSON.DIST(5,L237,FALSE)</f>
        <v>0</v>
      </c>
      <c r="BD237" s="5">
        <f t="shared" ref="BD237:BD300" si="493">_xlfn.POISSON.DIST(0,K237,FALSE) * _xlfn.POISSON.DIST(6,L237,FALSE)</f>
        <v>0</v>
      </c>
      <c r="BE237" s="5">
        <f t="shared" ref="BE237:BE300" si="494">_xlfn.POISSON.DIST(1,K237,FALSE) * _xlfn.POISSON.DIST(6,L237,FALSE)</f>
        <v>0</v>
      </c>
      <c r="BF237" s="5">
        <f t="shared" ref="BF237:BF300" si="495">_xlfn.POISSON.DIST(2,K237,FALSE) * _xlfn.POISSON.DIST(6,L237,FALSE)</f>
        <v>0</v>
      </c>
      <c r="BG237" s="5">
        <f t="shared" ref="BG237:BG300" si="496">_xlfn.POISSON.DIST(3,K237,FALSE) * _xlfn.POISSON.DIST(6,L237,FALSE)</f>
        <v>0</v>
      </c>
      <c r="BH237" s="5">
        <f t="shared" ref="BH237:BH300" si="497">_xlfn.POISSON.DIST(4,K237,FALSE) * _xlfn.POISSON.DIST(6,L237,FALSE)</f>
        <v>0</v>
      </c>
      <c r="BI237" s="5">
        <f t="shared" ref="BI237:BI300" si="498">_xlfn.POISSON.DIST(5,K237,FALSE) * _xlfn.POISSON.DIST(6,L237,FALSE)</f>
        <v>0</v>
      </c>
      <c r="BJ237" s="8">
        <f t="shared" ref="BJ237:BJ300" si="499">SUM(N237,Q237,T237,W237,X237,Y237,AD237,AE237,AF237,AG237,AM237,AN237,AO237,AP237,AQ237,AX237,AY237,AZ237,BA237,BB237,BC237)</f>
        <v>0.1657793569792653</v>
      </c>
      <c r="BK237" s="8">
        <f t="shared" ref="BK237:BK300" si="500">SUM(M237,P237,S237,V237,AC237,AL237,AY237)</f>
        <v>0.83422064193218759</v>
      </c>
      <c r="BL237" s="8">
        <f t="shared" ref="BL237:BL300" si="501">SUM(O237,R237,U237,AA237,AB237,AH237,AI237,AJ237,AK237,AR237,AS237,AT237,AU237,AV237,BD237,BE237,BF237,BG237,BH237,BI237)</f>
        <v>0</v>
      </c>
      <c r="BM237" s="8">
        <f t="shared" ref="BM237:BM300" si="502">SUM(S237:BI237)</f>
        <v>8.6689406955893294E-4</v>
      </c>
      <c r="BN237" s="8">
        <f t="shared" ref="BN237:BN300" si="503">SUM(M237:R237)</f>
        <v>0.99913310484189399</v>
      </c>
    </row>
    <row r="238" spans="1:66" x14ac:dyDescent="0.25">
      <c r="A238" t="s">
        <v>114</v>
      </c>
      <c r="B238" t="s">
        <v>110</v>
      </c>
      <c r="C238" t="s">
        <v>116</v>
      </c>
      <c r="D238" s="16"/>
      <c r="E238">
        <f>VLOOKUP(A238,home!$A$2:$E$405,3,FALSE)</f>
        <v>1.22058823529412</v>
      </c>
      <c r="F238">
        <f>VLOOKUP(B238,home!$B$2:$E$405,3,FALSE)</f>
        <v>0.55000000000000004</v>
      </c>
      <c r="G238">
        <f>VLOOKUP(C238,away!$B$2:$E$405,4,FALSE)</f>
        <v>0.82</v>
      </c>
      <c r="H238">
        <f>VLOOKUP(A238,away!$A$2:$E$405,3,FALSE)</f>
        <v>1.01470588235294</v>
      </c>
      <c r="I238">
        <f>VLOOKUP(C238,away!$B$2:$E$405,3,FALSE)</f>
        <v>0.27</v>
      </c>
      <c r="J238">
        <f>VLOOKUP(B238,home!$B$2:$E$405,4,FALSE)</f>
        <v>0.99</v>
      </c>
      <c r="K238" s="3">
        <f t="shared" si="448"/>
        <v>0.55048529411764813</v>
      </c>
      <c r="L238" s="3">
        <f t="shared" si="449"/>
        <v>0.27123088235294085</v>
      </c>
      <c r="M238" s="5">
        <f t="shared" si="450"/>
        <v>0.43967644428599612</v>
      </c>
      <c r="N238" s="5">
        <f t="shared" si="451"/>
        <v>0.24203541674937826</v>
      </c>
      <c r="O238" s="5">
        <f t="shared" si="452"/>
        <v>0.11925382993349438</v>
      </c>
      <c r="P238" s="5">
        <f t="shared" si="453"/>
        <v>6.5647479645595641E-2</v>
      </c>
      <c r="Q238" s="5">
        <f t="shared" si="454"/>
        <v>6.6618468788084514E-2</v>
      </c>
      <c r="R238" s="5">
        <f t="shared" si="455"/>
        <v>1.6172660758414614E-2</v>
      </c>
      <c r="S238" s="5">
        <f t="shared" si="456"/>
        <v>2.4504335175479829E-3</v>
      </c>
      <c r="T238" s="5">
        <f t="shared" si="457"/>
        <v>1.8068986070394016E-2</v>
      </c>
      <c r="U238" s="5">
        <f t="shared" si="458"/>
        <v>8.9028119142608147E-3</v>
      </c>
      <c r="V238" s="5">
        <f t="shared" si="459"/>
        <v>4.0652314157301569E-5</v>
      </c>
      <c r="W238" s="5">
        <f t="shared" si="460"/>
        <v>1.2224162461492022E-2</v>
      </c>
      <c r="X238" s="5">
        <f t="shared" si="461"/>
        <v>3.3155703704561791E-3</v>
      </c>
      <c r="Y238" s="5">
        <f t="shared" si="462"/>
        <v>4.4964253854104817E-4</v>
      </c>
      <c r="Z238" s="5">
        <f t="shared" si="463"/>
        <v>1.4621750158331924E-3</v>
      </c>
      <c r="AA238" s="5">
        <f t="shared" si="464"/>
        <v>8.0490584364241165E-4</v>
      </c>
      <c r="AB238" s="5">
        <f t="shared" si="465"/>
        <v>2.2154441503725332E-4</v>
      </c>
      <c r="AC238" s="5">
        <f t="shared" si="466"/>
        <v>3.7935878770490428E-7</v>
      </c>
      <c r="AD238" s="5">
        <f t="shared" si="467"/>
        <v>1.6823054169890872E-3</v>
      </c>
      <c r="AE238" s="5">
        <f t="shared" si="468"/>
        <v>4.5629318263708225E-4</v>
      </c>
      <c r="AF238" s="5">
        <f t="shared" si="469"/>
        <v>6.1880401269143697E-5</v>
      </c>
      <c r="AG238" s="5">
        <f t="shared" si="470"/>
        <v>5.5946252788612955E-6</v>
      </c>
      <c r="AH238" s="5">
        <f t="shared" si="471"/>
        <v>9.9146754924715516E-5</v>
      </c>
      <c r="AI238" s="5">
        <f t="shared" si="472"/>
        <v>5.4578830545542393E-5</v>
      </c>
      <c r="AJ238" s="5">
        <f t="shared" si="473"/>
        <v>1.502242179273009E-5</v>
      </c>
      <c r="AK238" s="5">
        <f t="shared" si="474"/>
        <v>2.7565407596434638E-6</v>
      </c>
      <c r="AL238" s="5">
        <f t="shared" si="475"/>
        <v>2.2656613623845906E-9</v>
      </c>
      <c r="AM238" s="5">
        <f t="shared" si="476"/>
        <v>1.8521687845339012E-4</v>
      </c>
      <c r="AN238" s="5">
        <f t="shared" si="477"/>
        <v>5.0236537369570409E-5</v>
      </c>
      <c r="AO238" s="5">
        <f t="shared" si="478"/>
        <v>6.8128501785525339E-6</v>
      </c>
      <c r="AP238" s="5">
        <f t="shared" si="479"/>
        <v>6.1595178842239811E-7</v>
      </c>
      <c r="AQ238" s="5">
        <f t="shared" si="480"/>
        <v>4.1766286765169744E-8</v>
      </c>
      <c r="AR238" s="5">
        <f t="shared" si="481"/>
        <v>5.3783323641322785E-6</v>
      </c>
      <c r="AS238" s="5">
        <f t="shared" si="482"/>
        <v>2.9606928733318224E-6</v>
      </c>
      <c r="AT238" s="5">
        <f t="shared" si="483"/>
        <v>8.1490894358404654E-7</v>
      </c>
      <c r="AU238" s="5">
        <f t="shared" si="484"/>
        <v>1.4953179649598861E-7</v>
      </c>
      <c r="AV238" s="5">
        <f t="shared" si="485"/>
        <v>2.0578763743508646E-8</v>
      </c>
      <c r="AW238" s="5">
        <f t="shared" si="486"/>
        <v>9.3967431495429859E-12</v>
      </c>
      <c r="AX238" s="5">
        <f t="shared" si="487"/>
        <v>1.6993194635161183E-5</v>
      </c>
      <c r="AY238" s="5">
        <f t="shared" si="488"/>
        <v>4.6090791748900289E-6</v>
      </c>
      <c r="AZ238" s="5">
        <f t="shared" si="489"/>
        <v>6.2506230571999347E-7</v>
      </c>
      <c r="BA238" s="5">
        <f t="shared" si="490"/>
        <v>5.651206690199917E-8</v>
      </c>
      <c r="BB238" s="5">
        <f t="shared" si="491"/>
        <v>3.8319544423544146E-9</v>
      </c>
      <c r="BC238" s="5">
        <f t="shared" si="492"/>
        <v>2.0786887690721202E-10</v>
      </c>
      <c r="BD238" s="5">
        <f t="shared" si="493"/>
        <v>2.4312830545182916E-7</v>
      </c>
      <c r="BE238" s="5">
        <f t="shared" si="494"/>
        <v>1.3383855673497553E-7</v>
      </c>
      <c r="BF238" s="5">
        <f t="shared" si="495"/>
        <v>3.6838078634267271E-8</v>
      </c>
      <c r="BG238" s="5">
        <f t="shared" si="496"/>
        <v>6.759606850571223E-9</v>
      </c>
      <c r="BH238" s="5">
        <f t="shared" si="497"/>
        <v>9.3026604131409208E-10</v>
      </c>
      <c r="BI238" s="5">
        <f t="shared" si="498"/>
        <v>1.0241955507208967E-10</v>
      </c>
      <c r="BJ238" s="8">
        <f t="shared" si="499"/>
        <v>0.34518353247660288</v>
      </c>
      <c r="BK238" s="8">
        <f t="shared" si="500"/>
        <v>0.507820000466921</v>
      </c>
      <c r="BL238" s="8">
        <f t="shared" si="501"/>
        <v>0.14553700305484668</v>
      </c>
      <c r="BM238" s="8">
        <f t="shared" si="502"/>
        <v>5.059380178346206E-2</v>
      </c>
      <c r="BN238" s="8">
        <f t="shared" si="503"/>
        <v>0.94940430016096355</v>
      </c>
    </row>
    <row r="239" spans="1:66" x14ac:dyDescent="0.25">
      <c r="A239" t="s">
        <v>114</v>
      </c>
      <c r="B239" t="s">
        <v>131</v>
      </c>
      <c r="C239" t="s">
        <v>379</v>
      </c>
      <c r="D239" s="16"/>
      <c r="E239">
        <f>VLOOKUP(A239,home!$A$2:$E$405,3,FALSE)</f>
        <v>1.22058823529412</v>
      </c>
      <c r="F239">
        <f>VLOOKUP(B239,home!$B$2:$E$405,3,FALSE)</f>
        <v>0.82</v>
      </c>
      <c r="G239">
        <f>VLOOKUP(C239,away!$B$2:$E$405,4,FALSE)</f>
        <v>0</v>
      </c>
      <c r="H239">
        <f>VLOOKUP(A239,away!$A$2:$E$405,3,FALSE)</f>
        <v>1.01470588235294</v>
      </c>
      <c r="I239">
        <f>VLOOKUP(C239,away!$B$2:$E$405,3,FALSE)</f>
        <v>0</v>
      </c>
      <c r="J239">
        <f>VLOOKUP(B239,home!$B$2:$E$405,4,FALSE)</f>
        <v>0.49</v>
      </c>
      <c r="K239" s="3">
        <f t="shared" si="448"/>
        <v>0</v>
      </c>
      <c r="L239" s="3">
        <f t="shared" si="449"/>
        <v>0</v>
      </c>
      <c r="M239" s="5">
        <f t="shared" si="450"/>
        <v>1</v>
      </c>
      <c r="N239" s="5">
        <f t="shared" si="451"/>
        <v>0</v>
      </c>
      <c r="O239" s="5">
        <f t="shared" si="452"/>
        <v>0</v>
      </c>
      <c r="P239" s="5">
        <f t="shared" si="453"/>
        <v>0</v>
      </c>
      <c r="Q239" s="5">
        <f t="shared" si="454"/>
        <v>0</v>
      </c>
      <c r="R239" s="5">
        <f t="shared" si="455"/>
        <v>0</v>
      </c>
      <c r="S239" s="5">
        <f t="shared" si="456"/>
        <v>0</v>
      </c>
      <c r="T239" s="5">
        <f t="shared" si="457"/>
        <v>0</v>
      </c>
      <c r="U239" s="5">
        <f t="shared" si="458"/>
        <v>0</v>
      </c>
      <c r="V239" s="5">
        <f t="shared" si="459"/>
        <v>0</v>
      </c>
      <c r="W239" s="5">
        <f t="shared" si="460"/>
        <v>0</v>
      </c>
      <c r="X239" s="5">
        <f t="shared" si="461"/>
        <v>0</v>
      </c>
      <c r="Y239" s="5">
        <f t="shared" si="462"/>
        <v>0</v>
      </c>
      <c r="Z239" s="5">
        <f t="shared" si="463"/>
        <v>0</v>
      </c>
      <c r="AA239" s="5">
        <f t="shared" si="464"/>
        <v>0</v>
      </c>
      <c r="AB239" s="5">
        <f t="shared" si="465"/>
        <v>0</v>
      </c>
      <c r="AC239" s="5">
        <f t="shared" si="466"/>
        <v>0</v>
      </c>
      <c r="AD239" s="5">
        <f t="shared" si="467"/>
        <v>0</v>
      </c>
      <c r="AE239" s="5">
        <f t="shared" si="468"/>
        <v>0</v>
      </c>
      <c r="AF239" s="5">
        <f t="shared" si="469"/>
        <v>0</v>
      </c>
      <c r="AG239" s="5">
        <f t="shared" si="470"/>
        <v>0</v>
      </c>
      <c r="AH239" s="5">
        <f t="shared" si="471"/>
        <v>0</v>
      </c>
      <c r="AI239" s="5">
        <f t="shared" si="472"/>
        <v>0</v>
      </c>
      <c r="AJ239" s="5">
        <f t="shared" si="473"/>
        <v>0</v>
      </c>
      <c r="AK239" s="5">
        <f t="shared" si="474"/>
        <v>0</v>
      </c>
      <c r="AL239" s="5">
        <f t="shared" si="475"/>
        <v>0</v>
      </c>
      <c r="AM239" s="5">
        <f t="shared" si="476"/>
        <v>0</v>
      </c>
      <c r="AN239" s="5">
        <f t="shared" si="477"/>
        <v>0</v>
      </c>
      <c r="AO239" s="5">
        <f t="shared" si="478"/>
        <v>0</v>
      </c>
      <c r="AP239" s="5">
        <f t="shared" si="479"/>
        <v>0</v>
      </c>
      <c r="AQ239" s="5">
        <f t="shared" si="480"/>
        <v>0</v>
      </c>
      <c r="AR239" s="5">
        <f t="shared" si="481"/>
        <v>0</v>
      </c>
      <c r="AS239" s="5">
        <f t="shared" si="482"/>
        <v>0</v>
      </c>
      <c r="AT239" s="5">
        <f t="shared" si="483"/>
        <v>0</v>
      </c>
      <c r="AU239" s="5">
        <f t="shared" si="484"/>
        <v>0</v>
      </c>
      <c r="AV239" s="5">
        <f t="shared" si="485"/>
        <v>0</v>
      </c>
      <c r="AW239" s="5">
        <f t="shared" si="486"/>
        <v>0</v>
      </c>
      <c r="AX239" s="5">
        <f t="shared" si="487"/>
        <v>0</v>
      </c>
      <c r="AY239" s="5">
        <f t="shared" si="488"/>
        <v>0</v>
      </c>
      <c r="AZ239" s="5">
        <f t="shared" si="489"/>
        <v>0</v>
      </c>
      <c r="BA239" s="5">
        <f t="shared" si="490"/>
        <v>0</v>
      </c>
      <c r="BB239" s="5">
        <f t="shared" si="491"/>
        <v>0</v>
      </c>
      <c r="BC239" s="5">
        <f t="shared" si="492"/>
        <v>0</v>
      </c>
      <c r="BD239" s="5">
        <f t="shared" si="493"/>
        <v>0</v>
      </c>
      <c r="BE239" s="5">
        <f t="shared" si="494"/>
        <v>0</v>
      </c>
      <c r="BF239" s="5">
        <f t="shared" si="495"/>
        <v>0</v>
      </c>
      <c r="BG239" s="5">
        <f t="shared" si="496"/>
        <v>0</v>
      </c>
      <c r="BH239" s="5">
        <f t="shared" si="497"/>
        <v>0</v>
      </c>
      <c r="BI239" s="5">
        <f t="shared" si="498"/>
        <v>0</v>
      </c>
      <c r="BJ239" s="8">
        <f t="shared" si="499"/>
        <v>0</v>
      </c>
      <c r="BK239" s="8">
        <f t="shared" si="500"/>
        <v>1</v>
      </c>
      <c r="BL239" s="8">
        <f t="shared" si="501"/>
        <v>0</v>
      </c>
      <c r="BM239" s="8">
        <f t="shared" si="502"/>
        <v>0</v>
      </c>
      <c r="BN239" s="8">
        <f t="shared" si="503"/>
        <v>1</v>
      </c>
    </row>
    <row r="240" spans="1:66" x14ac:dyDescent="0.25">
      <c r="A240" t="s">
        <v>114</v>
      </c>
      <c r="B240" t="s">
        <v>112</v>
      </c>
      <c r="C240" t="s">
        <v>320</v>
      </c>
      <c r="D240" s="16"/>
      <c r="E240">
        <f>VLOOKUP(A240,home!$A$2:$E$405,3,FALSE)</f>
        <v>1.22058823529412</v>
      </c>
      <c r="F240">
        <f>VLOOKUP(B240,home!$B$2:$E$405,3,FALSE)</f>
        <v>0.55000000000000004</v>
      </c>
      <c r="G240">
        <f>VLOOKUP(C240,away!$B$2:$E$405,4,FALSE)</f>
        <v>0.82</v>
      </c>
      <c r="H240">
        <f>VLOOKUP(A240,away!$A$2:$E$405,3,FALSE)</f>
        <v>1.01470588235294</v>
      </c>
      <c r="I240">
        <f>VLOOKUP(C240,away!$B$2:$E$405,3,FALSE)</f>
        <v>0.82</v>
      </c>
      <c r="J240">
        <f>VLOOKUP(B240,home!$B$2:$E$405,4,FALSE)</f>
        <v>0.66</v>
      </c>
      <c r="K240" s="3">
        <f t="shared" si="448"/>
        <v>0.55048529411764813</v>
      </c>
      <c r="L240" s="3">
        <f t="shared" si="449"/>
        <v>0.54915882352941114</v>
      </c>
      <c r="M240" s="5">
        <f t="shared" si="450"/>
        <v>0.3329895677245085</v>
      </c>
      <c r="N240" s="5">
        <f t="shared" si="451"/>
        <v>0.18330586012693453</v>
      </c>
      <c r="O240" s="5">
        <f t="shared" si="452"/>
        <v>0.18286415925915828</v>
      </c>
      <c r="P240" s="5">
        <f t="shared" si="453"/>
        <v>0.10066403049335416</v>
      </c>
      <c r="Q240" s="5">
        <f t="shared" si="454"/>
        <v>5.0453590162732015E-2</v>
      </c>
      <c r="R240" s="5">
        <f t="shared" si="455"/>
        <v>5.021073328222711E-2</v>
      </c>
      <c r="S240" s="5">
        <f t="shared" si="456"/>
        <v>7.6077811569388674E-3</v>
      </c>
      <c r="T240" s="5">
        <f t="shared" si="457"/>
        <v>2.7707034216600986E-2</v>
      </c>
      <c r="U240" s="5">
        <f t="shared" si="458"/>
        <v>2.7640270278729569E-2</v>
      </c>
      <c r="V240" s="5">
        <f t="shared" si="459"/>
        <v>2.5554017589539087E-4</v>
      </c>
      <c r="W240" s="5">
        <f t="shared" si="460"/>
        <v>9.2579864733409369E-3</v>
      </c>
      <c r="X240" s="5">
        <f t="shared" si="461"/>
        <v>5.0841049599511115E-3</v>
      </c>
      <c r="Y240" s="5">
        <f t="shared" si="462"/>
        <v>1.3959905492533979E-3</v>
      </c>
      <c r="Z240" s="5">
        <f t="shared" si="463"/>
        <v>9.1912224059389636E-3</v>
      </c>
      <c r="AA240" s="5">
        <f t="shared" si="464"/>
        <v>5.0596327694340266E-3</v>
      </c>
      <c r="AB240" s="5">
        <f t="shared" si="465"/>
        <v>1.3926267166045904E-3</v>
      </c>
      <c r="AC240" s="5">
        <f t="shared" si="466"/>
        <v>4.8281737912981405E-6</v>
      </c>
      <c r="AD240" s="5">
        <f t="shared" si="467"/>
        <v>1.2740963516785734E-3</v>
      </c>
      <c r="AE240" s="5">
        <f t="shared" si="468"/>
        <v>6.9968125355092023E-4</v>
      </c>
      <c r="AF240" s="5">
        <f t="shared" si="469"/>
        <v>1.9211806702280345E-4</v>
      </c>
      <c r="AG240" s="5">
        <f t="shared" si="470"/>
        <v>3.516777722166244E-5</v>
      </c>
      <c r="AH240" s="5">
        <f t="shared" si="471"/>
        <v>1.2618602208106509E-3</v>
      </c>
      <c r="AI240" s="5">
        <f t="shared" si="472"/>
        <v>6.9463549478831143E-4</v>
      </c>
      <c r="AJ240" s="5">
        <f t="shared" si="473"/>
        <v>1.9119331232655084E-4</v>
      </c>
      <c r="AK240" s="5">
        <f t="shared" si="474"/>
        <v>3.5083035589802897E-5</v>
      </c>
      <c r="AL240" s="5">
        <f t="shared" si="475"/>
        <v>5.8383022276127349E-8</v>
      </c>
      <c r="AM240" s="5">
        <f t="shared" si="476"/>
        <v>1.4027426097760042E-4</v>
      </c>
      <c r="AN240" s="5">
        <f t="shared" si="477"/>
        <v>7.7032848129916629E-5</v>
      </c>
      <c r="AO240" s="5">
        <f t="shared" si="478"/>
        <v>2.1151634126072406E-5</v>
      </c>
      <c r="AP240" s="5">
        <f t="shared" si="479"/>
        <v>3.8718688374661558E-6</v>
      </c>
      <c r="AQ240" s="5">
        <f t="shared" si="480"/>
        <v>5.3156773391077564E-7</v>
      </c>
      <c r="AR240" s="5">
        <f t="shared" si="481"/>
        <v>1.3859233486378806E-4</v>
      </c>
      <c r="AS240" s="5">
        <f t="shared" si="482"/>
        <v>7.6293042219943941E-5</v>
      </c>
      <c r="AT240" s="5">
        <f t="shared" si="483"/>
        <v>2.0999098892787991E-5</v>
      </c>
      <c r="AU240" s="5">
        <f t="shared" si="484"/>
        <v>3.8532317100673254E-6</v>
      </c>
      <c r="AV240" s="5">
        <f t="shared" si="485"/>
        <v>5.3028684780496491E-7</v>
      </c>
      <c r="AW240" s="5">
        <f t="shared" si="486"/>
        <v>4.9026146631921218E-10</v>
      </c>
      <c r="AX240" s="5">
        <f t="shared" si="487"/>
        <v>1.2869819635231676E-5</v>
      </c>
      <c r="AY240" s="5">
        <f t="shared" si="488"/>
        <v>7.0675750099195425E-6</v>
      </c>
      <c r="AZ240" s="5">
        <f t="shared" si="489"/>
        <v>1.940610588826641E-6</v>
      </c>
      <c r="BA240" s="5">
        <f t="shared" si="490"/>
        <v>3.5523447596291867E-7</v>
      </c>
      <c r="BB240" s="5">
        <f t="shared" si="491"/>
        <v>4.8770036724220817E-8</v>
      </c>
      <c r="BC240" s="5">
        <f t="shared" si="492"/>
        <v>5.3564991981918581E-9</v>
      </c>
      <c r="BD240" s="5">
        <f t="shared" si="493"/>
        <v>1.2684867260665332E-5</v>
      </c>
      <c r="BE240" s="5">
        <f t="shared" si="494"/>
        <v>6.9828328848306799E-6</v>
      </c>
      <c r="BF240" s="5">
        <f t="shared" si="495"/>
        <v>1.921973407190201E-6</v>
      </c>
      <c r="BG240" s="5">
        <f t="shared" si="496"/>
        <v>3.5267269878113202E-7</v>
      </c>
      <c r="BH240" s="5">
        <f t="shared" si="497"/>
        <v>4.8535283578949043E-8</v>
      </c>
      <c r="BI240" s="5">
        <f t="shared" si="498"/>
        <v>5.3435919712082462E-9</v>
      </c>
      <c r="BJ240" s="8">
        <f t="shared" si="499"/>
        <v>0.27967077948433772</v>
      </c>
      <c r="BK240" s="8">
        <f t="shared" si="500"/>
        <v>0.44152887368252036</v>
      </c>
      <c r="BL240" s="8">
        <f t="shared" si="501"/>
        <v>0.26961245858933042</v>
      </c>
      <c r="BM240" s="8">
        <f t="shared" si="502"/>
        <v>9.9508326028464378E-2</v>
      </c>
      <c r="BN240" s="8">
        <f t="shared" si="503"/>
        <v>0.90048794104891461</v>
      </c>
    </row>
    <row r="241" spans="1:66" x14ac:dyDescent="0.25">
      <c r="A241" t="s">
        <v>114</v>
      </c>
      <c r="B241" t="s">
        <v>134</v>
      </c>
      <c r="C241" t="s">
        <v>123</v>
      </c>
      <c r="D241" s="16"/>
      <c r="E241">
        <f>VLOOKUP(A241,home!$A$2:$E$405,3,FALSE)</f>
        <v>1.22058823529412</v>
      </c>
      <c r="F241">
        <f>VLOOKUP(B241,home!$B$2:$E$405,3,FALSE)</f>
        <v>0.82</v>
      </c>
      <c r="G241">
        <f>VLOOKUP(C241,away!$B$2:$E$405,4,FALSE)</f>
        <v>0.55000000000000004</v>
      </c>
      <c r="H241">
        <f>VLOOKUP(A241,away!$A$2:$E$405,3,FALSE)</f>
        <v>1.01470588235294</v>
      </c>
      <c r="I241">
        <f>VLOOKUP(C241,away!$B$2:$E$405,3,FALSE)</f>
        <v>1.37</v>
      </c>
      <c r="J241">
        <f>VLOOKUP(B241,home!$B$2:$E$405,4,FALSE)</f>
        <v>1.31</v>
      </c>
      <c r="K241" s="3">
        <f t="shared" si="448"/>
        <v>0.55048529411764813</v>
      </c>
      <c r="L241" s="3">
        <f t="shared" si="449"/>
        <v>1.8210926470588216</v>
      </c>
      <c r="M241" s="5">
        <f t="shared" si="450"/>
        <v>9.3333335508422599E-2</v>
      </c>
      <c r="N241" s="5">
        <f t="shared" si="451"/>
        <v>5.1378628648335138E-2</v>
      </c>
      <c r="O241" s="5">
        <f t="shared" si="452"/>
        <v>0.16996865101986242</v>
      </c>
      <c r="P241" s="5">
        <f t="shared" si="453"/>
        <v>9.356524284744884E-2</v>
      </c>
      <c r="Q241" s="5">
        <f t="shared" si="454"/>
        <v>1.4141589751420094E-2</v>
      </c>
      <c r="R241" s="5">
        <f t="shared" si="455"/>
        <v>0.1547643303013892</v>
      </c>
      <c r="S241" s="5">
        <f t="shared" si="456"/>
        <v>2.3449431602902637E-2</v>
      </c>
      <c r="T241" s="5">
        <f t="shared" si="457"/>
        <v>2.5753145114033524E-2</v>
      </c>
      <c r="U241" s="5">
        <f t="shared" si="458"/>
        <v>8.5195487884881058E-2</v>
      </c>
      <c r="V241" s="5">
        <f t="shared" si="459"/>
        <v>2.6119663231296284E-3</v>
      </c>
      <c r="W241" s="5">
        <f t="shared" si="460"/>
        <v>2.5949123978672032E-3</v>
      </c>
      <c r="X241" s="5">
        <f t="shared" si="461"/>
        <v>4.7255758875177391E-3</v>
      </c>
      <c r="Y241" s="5">
        <f t="shared" si="462"/>
        <v>4.3028557509385106E-3</v>
      </c>
      <c r="Z241" s="5">
        <f t="shared" si="463"/>
        <v>9.3946727979614203E-2</v>
      </c>
      <c r="AA241" s="5">
        <f t="shared" si="464"/>
        <v>5.1716292183248601E-2</v>
      </c>
      <c r="AB241" s="5">
        <f t="shared" si="465"/>
        <v>1.4234529156584916E-2</v>
      </c>
      <c r="AC241" s="5">
        <f t="shared" si="466"/>
        <v>1.6365352073946789E-4</v>
      </c>
      <c r="AD241" s="5">
        <f t="shared" si="467"/>
        <v>3.5711527863736467E-4</v>
      </c>
      <c r="AE241" s="5">
        <f t="shared" si="468"/>
        <v>6.5034000807886712E-4</v>
      </c>
      <c r="AF241" s="5">
        <f t="shared" si="469"/>
        <v>5.9216470340029987E-4</v>
      </c>
      <c r="AG241" s="5">
        <f t="shared" si="470"/>
        <v>3.5946226240335128E-4</v>
      </c>
      <c r="AH241" s="5">
        <f t="shared" si="471"/>
        <v>4.2771423884727655E-2</v>
      </c>
      <c r="AI241" s="5">
        <f t="shared" si="472"/>
        <v>2.35450398570149E-2</v>
      </c>
      <c r="AJ241" s="5">
        <f t="shared" si="473"/>
        <v>6.4805990953502981E-3</v>
      </c>
      <c r="AK241" s="5">
        <f t="shared" si="474"/>
        <v>1.1891581663541577E-3</v>
      </c>
      <c r="AL241" s="5">
        <f t="shared" si="475"/>
        <v>6.5624061659926509E-6</v>
      </c>
      <c r="AM241" s="5">
        <f t="shared" si="476"/>
        <v>3.931734183891912E-5</v>
      </c>
      <c r="AN241" s="5">
        <f t="shared" si="477"/>
        <v>7.1600522124753784E-5</v>
      </c>
      <c r="AO241" s="5">
        <f t="shared" si="478"/>
        <v>6.5195592183480802E-5</v>
      </c>
      <c r="AP241" s="5">
        <f t="shared" si="479"/>
        <v>3.9575737848660825E-5</v>
      </c>
      <c r="AQ241" s="5">
        <f t="shared" si="480"/>
        <v>1.8017771299530928E-5</v>
      </c>
      <c r="AR241" s="5">
        <f t="shared" si="481"/>
        <v>1.5578145108142727E-2</v>
      </c>
      <c r="AS241" s="5">
        <f t="shared" si="482"/>
        <v>8.5755397916633495E-3</v>
      </c>
      <c r="AT241" s="5">
        <f t="shared" si="483"/>
        <v>2.3603542722156969E-3</v>
      </c>
      <c r="AU241" s="5">
        <f t="shared" si="484"/>
        <v>4.3311343858750171E-4</v>
      </c>
      <c r="AV241" s="5">
        <f t="shared" si="485"/>
        <v>5.9605644656786695E-5</v>
      </c>
      <c r="AW241" s="5">
        <f t="shared" si="486"/>
        <v>1.827419977010155E-7</v>
      </c>
      <c r="AX241" s="5">
        <f t="shared" si="487"/>
        <v>3.6072697476869156E-6</v>
      </c>
      <c r="AY241" s="5">
        <f t="shared" si="488"/>
        <v>6.569172413470373E-6</v>
      </c>
      <c r="AZ241" s="5">
        <f t="shared" si="489"/>
        <v>5.981535789716276E-6</v>
      </c>
      <c r="BA241" s="5">
        <f t="shared" si="490"/>
        <v>3.6309769482571633E-6</v>
      </c>
      <c r="BB241" s="5">
        <f t="shared" si="491"/>
        <v>1.6530863555277994E-6</v>
      </c>
      <c r="BC241" s="5">
        <f t="shared" si="492"/>
        <v>6.020846814009884E-7</v>
      </c>
      <c r="BD241" s="5">
        <f t="shared" si="493"/>
        <v>4.7282075852090114E-3</v>
      </c>
      <c r="BE241" s="5">
        <f t="shared" si="494"/>
        <v>2.6028087431930768E-3</v>
      </c>
      <c r="BF241" s="5">
        <f t="shared" si="495"/>
        <v>7.1640396826431346E-4</v>
      </c>
      <c r="BG241" s="5">
        <f t="shared" si="496"/>
        <v>1.3145661639234362E-4</v>
      </c>
      <c r="BH241" s="5">
        <f t="shared" si="497"/>
        <v>1.809123353461253E-5</v>
      </c>
      <c r="BI241" s="5">
        <f t="shared" si="498"/>
        <v>1.991791602650448E-6</v>
      </c>
      <c r="BJ241" s="8">
        <f t="shared" si="499"/>
        <v>0.10511154089386351</v>
      </c>
      <c r="BK241" s="8">
        <f t="shared" si="500"/>
        <v>0.21313676138122264</v>
      </c>
      <c r="BL241" s="8">
        <f t="shared" si="501"/>
        <v>0.58507122974287518</v>
      </c>
      <c r="BM241" s="8">
        <f t="shared" si="502"/>
        <v>0.42010809549028161</v>
      </c>
      <c r="BN241" s="8">
        <f t="shared" si="503"/>
        <v>0.57715177807687823</v>
      </c>
    </row>
    <row r="242" spans="1:66" x14ac:dyDescent="0.25">
      <c r="A242" t="s">
        <v>19</v>
      </c>
      <c r="B242" t="s">
        <v>251</v>
      </c>
      <c r="C242" t="s">
        <v>247</v>
      </c>
      <c r="D242" s="16"/>
      <c r="E242">
        <f>VLOOKUP(A242,home!$A$2:$E$405,3,FALSE)</f>
        <v>1.5897435897435901</v>
      </c>
      <c r="F242">
        <f>VLOOKUP(B242,home!$B$2:$E$405,3,FALSE)</f>
        <v>0.63</v>
      </c>
      <c r="G242">
        <f>VLOOKUP(C242,away!$B$2:$E$405,4,FALSE)</f>
        <v>0</v>
      </c>
      <c r="H242">
        <f>VLOOKUP(A242,away!$A$2:$E$405,3,FALSE)</f>
        <v>1.4358974358974399</v>
      </c>
      <c r="I242">
        <f>VLOOKUP(C242,away!$B$2:$E$405,3,FALSE)</f>
        <v>2.52</v>
      </c>
      <c r="J242">
        <f>VLOOKUP(B242,home!$B$2:$E$405,4,FALSE)</f>
        <v>1.74</v>
      </c>
      <c r="K242" s="3">
        <f t="shared" si="448"/>
        <v>0</v>
      </c>
      <c r="L242" s="3">
        <f t="shared" si="449"/>
        <v>6.2961230769230943</v>
      </c>
      <c r="M242" s="5">
        <f t="shared" si="450"/>
        <v>1.8434378075661165E-3</v>
      </c>
      <c r="N242" s="5">
        <f t="shared" si="451"/>
        <v>0</v>
      </c>
      <c r="O242" s="5">
        <f t="shared" si="452"/>
        <v>1.1606511321089539E-2</v>
      </c>
      <c r="P242" s="5">
        <f t="shared" si="453"/>
        <v>0</v>
      </c>
      <c r="Q242" s="5">
        <f t="shared" si="454"/>
        <v>0</v>
      </c>
      <c r="R242" s="5">
        <f t="shared" si="455"/>
        <v>3.6538011885640508E-2</v>
      </c>
      <c r="S242" s="5">
        <f t="shared" si="456"/>
        <v>0</v>
      </c>
      <c r="T242" s="5">
        <f t="shared" si="457"/>
        <v>0</v>
      </c>
      <c r="U242" s="5">
        <f t="shared" si="458"/>
        <v>0</v>
      </c>
      <c r="V242" s="5">
        <f t="shared" si="459"/>
        <v>0</v>
      </c>
      <c r="W242" s="5">
        <f t="shared" si="460"/>
        <v>0</v>
      </c>
      <c r="X242" s="5">
        <f t="shared" si="461"/>
        <v>0</v>
      </c>
      <c r="Y242" s="5">
        <f t="shared" si="462"/>
        <v>0</v>
      </c>
      <c r="Z242" s="5">
        <f t="shared" si="463"/>
        <v>7.6682606606023829E-2</v>
      </c>
      <c r="AA242" s="5">
        <f t="shared" si="464"/>
        <v>0</v>
      </c>
      <c r="AB242" s="5">
        <f t="shared" si="465"/>
        <v>0</v>
      </c>
      <c r="AC242" s="5">
        <f t="shared" si="466"/>
        <v>0</v>
      </c>
      <c r="AD242" s="5">
        <f t="shared" si="467"/>
        <v>0</v>
      </c>
      <c r="AE242" s="5">
        <f t="shared" si="468"/>
        <v>0</v>
      </c>
      <c r="AF242" s="5">
        <f t="shared" si="469"/>
        <v>0</v>
      </c>
      <c r="AG242" s="5">
        <f t="shared" si="470"/>
        <v>0</v>
      </c>
      <c r="AH242" s="5">
        <f t="shared" si="471"/>
        <v>0.12070078226270052</v>
      </c>
      <c r="AI242" s="5">
        <f t="shared" si="472"/>
        <v>0</v>
      </c>
      <c r="AJ242" s="5">
        <f t="shared" si="473"/>
        <v>0</v>
      </c>
      <c r="AK242" s="5">
        <f t="shared" si="474"/>
        <v>0</v>
      </c>
      <c r="AL242" s="5">
        <f t="shared" si="475"/>
        <v>0</v>
      </c>
      <c r="AM242" s="5">
        <f t="shared" si="476"/>
        <v>0</v>
      </c>
      <c r="AN242" s="5">
        <f t="shared" si="477"/>
        <v>0</v>
      </c>
      <c r="AO242" s="5">
        <f t="shared" si="478"/>
        <v>0</v>
      </c>
      <c r="AP242" s="5">
        <f t="shared" si="479"/>
        <v>0</v>
      </c>
      <c r="AQ242" s="5">
        <f t="shared" si="480"/>
        <v>0</v>
      </c>
      <c r="AR242" s="5">
        <f t="shared" si="481"/>
        <v>0.15198939612137163</v>
      </c>
      <c r="AS242" s="5">
        <f t="shared" si="482"/>
        <v>0</v>
      </c>
      <c r="AT242" s="5">
        <f t="shared" si="483"/>
        <v>0</v>
      </c>
      <c r="AU242" s="5">
        <f t="shared" si="484"/>
        <v>0</v>
      </c>
      <c r="AV242" s="5">
        <f t="shared" si="485"/>
        <v>0</v>
      </c>
      <c r="AW242" s="5">
        <f t="shared" si="486"/>
        <v>0</v>
      </c>
      <c r="AX242" s="5">
        <f t="shared" si="487"/>
        <v>0</v>
      </c>
      <c r="AY242" s="5">
        <f t="shared" si="488"/>
        <v>0</v>
      </c>
      <c r="AZ242" s="5">
        <f t="shared" si="489"/>
        <v>0</v>
      </c>
      <c r="BA242" s="5">
        <f t="shared" si="490"/>
        <v>0</v>
      </c>
      <c r="BB242" s="5">
        <f t="shared" si="491"/>
        <v>0</v>
      </c>
      <c r="BC242" s="5">
        <f t="shared" si="492"/>
        <v>0</v>
      </c>
      <c r="BD242" s="5">
        <f t="shared" si="493"/>
        <v>0.15949065739456222</v>
      </c>
      <c r="BE242" s="5">
        <f t="shared" si="494"/>
        <v>0</v>
      </c>
      <c r="BF242" s="5">
        <f t="shared" si="495"/>
        <v>0</v>
      </c>
      <c r="BG242" s="5">
        <f t="shared" si="496"/>
        <v>0</v>
      </c>
      <c r="BH242" s="5">
        <f t="shared" si="497"/>
        <v>0</v>
      </c>
      <c r="BI242" s="5">
        <f t="shared" si="498"/>
        <v>0</v>
      </c>
      <c r="BJ242" s="8">
        <f t="shared" si="499"/>
        <v>0</v>
      </c>
      <c r="BK242" s="8">
        <f t="shared" si="500"/>
        <v>1.8434378075661165E-3</v>
      </c>
      <c r="BL242" s="8">
        <f t="shared" si="501"/>
        <v>0.48032535898536444</v>
      </c>
      <c r="BM242" s="8">
        <f t="shared" si="502"/>
        <v>0.50886344238465819</v>
      </c>
      <c r="BN242" s="8">
        <f t="shared" si="503"/>
        <v>4.9987961014296159E-2</v>
      </c>
    </row>
    <row r="243" spans="1:66" x14ac:dyDescent="0.25">
      <c r="A243" t="s">
        <v>19</v>
      </c>
      <c r="B243" t="s">
        <v>142</v>
      </c>
      <c r="C243" t="s">
        <v>249</v>
      </c>
      <c r="D243" s="16"/>
      <c r="E243">
        <f>VLOOKUP(A243,home!$A$2:$E$405,3,FALSE)</f>
        <v>1.5897435897435901</v>
      </c>
      <c r="F243">
        <f>VLOOKUP(B243,home!$B$2:$E$405,3,FALSE)</f>
        <v>2.52</v>
      </c>
      <c r="G243">
        <f>VLOOKUP(C243,away!$B$2:$E$405,4,FALSE)</f>
        <v>2.52</v>
      </c>
      <c r="H243">
        <f>VLOOKUP(A243,away!$A$2:$E$405,3,FALSE)</f>
        <v>1.4358974358974399</v>
      </c>
      <c r="I243">
        <f>VLOOKUP(C243,away!$B$2:$E$405,3,FALSE)</f>
        <v>1.26</v>
      </c>
      <c r="J243">
        <f>VLOOKUP(B243,home!$B$2:$E$405,4,FALSE)</f>
        <v>1.39</v>
      </c>
      <c r="K243" s="3">
        <f t="shared" si="448"/>
        <v>10.095507692307693</v>
      </c>
      <c r="L243" s="3">
        <f t="shared" si="449"/>
        <v>2.5148307692307763</v>
      </c>
      <c r="M243" s="5">
        <f t="shared" si="450"/>
        <v>3.3373333717940517E-6</v>
      </c>
      <c r="N243" s="5">
        <f t="shared" si="451"/>
        <v>3.3692074726742015E-5</v>
      </c>
      <c r="O243" s="5">
        <f t="shared" si="452"/>
        <v>8.3928286505683751E-6</v>
      </c>
      <c r="P243" s="5">
        <f t="shared" si="453"/>
        <v>8.4729866202033408E-5</v>
      </c>
      <c r="Q243" s="5">
        <f t="shared" si="454"/>
        <v>1.7006929978681502E-4</v>
      </c>
      <c r="R243" s="5">
        <f t="shared" si="455"/>
        <v>1.0553271865665485E-5</v>
      </c>
      <c r="S243" s="5">
        <f t="shared" si="456"/>
        <v>5.3779091169690353E-4</v>
      </c>
      <c r="T243" s="5">
        <f t="shared" si="457"/>
        <v>4.2769550800541547E-4</v>
      </c>
      <c r="U243" s="5">
        <f t="shared" si="458"/>
        <v>1.0654063729884025E-4</v>
      </c>
      <c r="V243" s="5">
        <f t="shared" si="459"/>
        <v>1.5170778887873559E-3</v>
      </c>
      <c r="W243" s="5">
        <f t="shared" si="460"/>
        <v>5.7231197474105766E-4</v>
      </c>
      <c r="X243" s="5">
        <f t="shared" si="461"/>
        <v>1.4392677636780385E-3</v>
      </c>
      <c r="Y243" s="5">
        <f t="shared" si="462"/>
        <v>1.809757428629751E-3</v>
      </c>
      <c r="Z243" s="5">
        <f t="shared" si="463"/>
        <v>8.8465642679443471E-6</v>
      </c>
      <c r="AA243" s="5">
        <f t="shared" si="464"/>
        <v>8.9310557617526505E-5</v>
      </c>
      <c r="AB243" s="5">
        <f t="shared" si="465"/>
        <v>4.5081771071601469E-4</v>
      </c>
      <c r="AC243" s="5">
        <f t="shared" si="466"/>
        <v>2.4072701206112154E-3</v>
      </c>
      <c r="AD243" s="5">
        <f t="shared" si="467"/>
        <v>1.4444449858495383E-3</v>
      </c>
      <c r="AE243" s="5">
        <f t="shared" si="468"/>
        <v>3.6325346948755323E-3</v>
      </c>
      <c r="AF243" s="5">
        <f t="shared" si="469"/>
        <v>4.5676050104856598E-3</v>
      </c>
      <c r="AG243" s="5">
        <f t="shared" si="470"/>
        <v>3.8289178740206664E-3</v>
      </c>
      <c r="AH243" s="5">
        <f t="shared" si="471"/>
        <v>5.5619030057509953E-6</v>
      </c>
      <c r="AI243" s="5">
        <f t="shared" si="472"/>
        <v>5.6150234578428442E-5</v>
      </c>
      <c r="AJ243" s="5">
        <f t="shared" si="473"/>
        <v>2.8343256255570321E-4</v>
      </c>
      <c r="AK243" s="5">
        <f t="shared" si="474"/>
        <v>9.5379853851052714E-4</v>
      </c>
      <c r="AL243" s="5">
        <f t="shared" si="475"/>
        <v>2.4446784604187635E-3</v>
      </c>
      <c r="AM243" s="5">
        <f t="shared" si="476"/>
        <v>2.9164810931518576E-3</v>
      </c>
      <c r="AN243" s="5">
        <f t="shared" si="477"/>
        <v>7.334456390938101E-3</v>
      </c>
      <c r="AO243" s="5">
        <f t="shared" si="478"/>
        <v>9.2224583037562261E-3</v>
      </c>
      <c r="AP243" s="5">
        <f t="shared" si="479"/>
        <v>7.7309739700780096E-3</v>
      </c>
      <c r="AQ243" s="5">
        <f t="shared" si="480"/>
        <v>4.8605228040185982E-3</v>
      </c>
      <c r="AR243" s="5">
        <f t="shared" si="481"/>
        <v>2.7974489628679479E-6</v>
      </c>
      <c r="AS243" s="5">
        <f t="shared" si="482"/>
        <v>2.8241667523471539E-5</v>
      </c>
      <c r="AT243" s="5">
        <f t="shared" si="483"/>
        <v>1.4255698586340183E-4</v>
      </c>
      <c r="AU243" s="5">
        <f t="shared" si="484"/>
        <v>4.7972838245872372E-4</v>
      </c>
      <c r="AV243" s="5">
        <f t="shared" si="485"/>
        <v>1.2107753938325929E-3</v>
      </c>
      <c r="AW243" s="5">
        <f t="shared" si="486"/>
        <v>1.7240750804962798E-3</v>
      </c>
      <c r="AX243" s="5">
        <f t="shared" si="487"/>
        <v>4.9072262183974232E-3</v>
      </c>
      <c r="AY243" s="5">
        <f t="shared" si="488"/>
        <v>1.2340843485601825E-2</v>
      </c>
      <c r="AZ243" s="5">
        <f t="shared" si="489"/>
        <v>1.5517566457926329E-2</v>
      </c>
      <c r="BA243" s="5">
        <f t="shared" si="490"/>
        <v>1.3008017863992187E-2</v>
      </c>
      <c r="BB243" s="5">
        <f t="shared" si="491"/>
        <v>8.1782408927677883E-3</v>
      </c>
      <c r="BC243" s="5">
        <f t="shared" si="492"/>
        <v>4.1133783670627604E-3</v>
      </c>
      <c r="BD243" s="5">
        <f t="shared" si="493"/>
        <v>1.1725184545288402E-6</v>
      </c>
      <c r="BE243" s="5">
        <f t="shared" si="494"/>
        <v>1.1837169077068632E-5</v>
      </c>
      <c r="BF243" s="5">
        <f t="shared" si="495"/>
        <v>5.9751115736346638E-5</v>
      </c>
      <c r="BG243" s="5">
        <f t="shared" si="496"/>
        <v>2.0107261618008477E-4</v>
      </c>
      <c r="BH243" s="5">
        <f t="shared" si="497"/>
        <v>5.0748253583961949E-4</v>
      </c>
      <c r="BI243" s="5">
        <f t="shared" si="498"/>
        <v>1.0246587688561384E-3</v>
      </c>
      <c r="BJ243" s="8">
        <f t="shared" si="499"/>
        <v>0.10805646246249032</v>
      </c>
      <c r="BK243" s="8">
        <f t="shared" si="500"/>
        <v>1.933572806668989E-2</v>
      </c>
      <c r="BL243" s="8">
        <f t="shared" si="501"/>
        <v>5.6346328475838682E-3</v>
      </c>
      <c r="BM243" s="8">
        <f t="shared" si="502"/>
        <v>0.12210812686132287</v>
      </c>
      <c r="BN243" s="8">
        <f t="shared" si="503"/>
        <v>3.1077467460361834E-4</v>
      </c>
    </row>
    <row r="244" spans="1:66" x14ac:dyDescent="0.25">
      <c r="A244" t="s">
        <v>143</v>
      </c>
      <c r="B244" t="s">
        <v>144</v>
      </c>
      <c r="C244" t="s">
        <v>451</v>
      </c>
      <c r="D244" s="10"/>
      <c r="E244">
        <f>VLOOKUP(A244,home!$A$2:$E$405,3,FALSE)</f>
        <v>0.98305084745762705</v>
      </c>
      <c r="F244">
        <f>VLOOKUP(B244,home!$B$2:$E$405,3,FALSE)</f>
        <v>1.36</v>
      </c>
      <c r="G244">
        <f>VLOOKUP(C244,away!$B$2:$E$405,4,FALSE)</f>
        <v>1.36</v>
      </c>
      <c r="H244">
        <f>VLOOKUP(A244,away!$A$2:$E$405,3,FALSE)</f>
        <v>1.15254237288136</v>
      </c>
      <c r="I244">
        <f>VLOOKUP(C244,away!$B$2:$E$405,3,FALSE)</f>
        <v>0.68</v>
      </c>
      <c r="J244">
        <f>VLOOKUP(B244,home!$B$2:$E$405,4,FALSE)</f>
        <v>0.57999999999999996</v>
      </c>
      <c r="K244" s="3">
        <f t="shared" si="448"/>
        <v>1.8182508474576273</v>
      </c>
      <c r="L244" s="3">
        <f t="shared" si="449"/>
        <v>0.45456271186440839</v>
      </c>
      <c r="M244" s="5">
        <f t="shared" si="450"/>
        <v>0.10302191366811829</v>
      </c>
      <c r="N244" s="5">
        <f t="shared" si="451"/>
        <v>0.18731968183376257</v>
      </c>
      <c r="O244" s="5">
        <f t="shared" si="452"/>
        <v>4.6829920458440817E-2</v>
      </c>
      <c r="P244" s="5">
        <f t="shared" si="453"/>
        <v>8.5148542559933274E-2</v>
      </c>
      <c r="Q244" s="5">
        <f t="shared" si="454"/>
        <v>0.17029708511986599</v>
      </c>
      <c r="R244" s="5">
        <f t="shared" si="455"/>
        <v>1.0643567819991694E-2</v>
      </c>
      <c r="S244" s="5">
        <f t="shared" si="456"/>
        <v>1.7594009958496037E-2</v>
      </c>
      <c r="T244" s="5">
        <f t="shared" si="457"/>
        <v>7.7410704834690286E-2</v>
      </c>
      <c r="U244" s="5">
        <f t="shared" si="458"/>
        <v>1.9352676208672627E-2</v>
      </c>
      <c r="V244" s="5">
        <f t="shared" si="459"/>
        <v>1.6157342457115847E-3</v>
      </c>
      <c r="W244" s="5">
        <f t="shared" si="460"/>
        <v>0.10321427311292003</v>
      </c>
      <c r="X244" s="5">
        <f t="shared" si="461"/>
        <v>4.6917359889322621E-2</v>
      </c>
      <c r="Y244" s="5">
        <f t="shared" si="462"/>
        <v>1.0663441172404453E-2</v>
      </c>
      <c r="Z244" s="5">
        <f t="shared" si="463"/>
        <v>1.6127230173893913E-3</v>
      </c>
      <c r="AA244" s="5">
        <f t="shared" si="464"/>
        <v>2.932334993082682E-3</v>
      </c>
      <c r="AB244" s="5">
        <f t="shared" si="465"/>
        <v>2.6658602931011219E-3</v>
      </c>
      <c r="AC244" s="5">
        <f t="shared" si="466"/>
        <v>8.3463684623033026E-5</v>
      </c>
      <c r="AD244" s="5">
        <f t="shared" si="467"/>
        <v>4.6917359889322462E-2</v>
      </c>
      <c r="AE244" s="5">
        <f t="shared" si="468"/>
        <v>2.132688234480884E-2</v>
      </c>
      <c r="AF244" s="5">
        <f t="shared" si="469"/>
        <v>4.8472027371347379E-3</v>
      </c>
      <c r="AG244" s="5">
        <f t="shared" si="470"/>
        <v>7.3445254038284982E-4</v>
      </c>
      <c r="AH244" s="5">
        <f t="shared" si="471"/>
        <v>1.8327093706766828E-4</v>
      </c>
      <c r="AI244" s="5">
        <f t="shared" si="472"/>
        <v>3.3323253663764126E-4</v>
      </c>
      <c r="AJ244" s="5">
        <f t="shared" si="473"/>
        <v>3.0295017107092312E-4</v>
      </c>
      <c r="AK244" s="5">
        <f t="shared" si="474"/>
        <v>1.8361313509571305E-4</v>
      </c>
      <c r="AL244" s="5">
        <f t="shared" si="475"/>
        <v>2.7593395809856668E-6</v>
      </c>
      <c r="AM244" s="5">
        <f t="shared" si="476"/>
        <v>1.7061505875847004E-2</v>
      </c>
      <c r="AN244" s="5">
        <f t="shared" si="477"/>
        <v>7.7555243794155534E-3</v>
      </c>
      <c r="AO244" s="5">
        <f t="shared" si="478"/>
        <v>1.7626860969188328E-3</v>
      </c>
      <c r="AP244" s="5">
        <f t="shared" si="479"/>
        <v>2.6708379079370465E-4</v>
      </c>
      <c r="AQ244" s="5">
        <f t="shared" si="480"/>
        <v>3.0351583059553175E-5</v>
      </c>
      <c r="AR244" s="5">
        <f t="shared" si="481"/>
        <v>1.6661626831882131E-5</v>
      </c>
      <c r="AS244" s="5">
        <f t="shared" si="482"/>
        <v>3.0295017107092422E-5</v>
      </c>
      <c r="AT244" s="5">
        <f t="shared" si="483"/>
        <v>2.7541970264357061E-5</v>
      </c>
      <c r="AU244" s="5">
        <f t="shared" si="484"/>
        <v>1.669273692460667E-5</v>
      </c>
      <c r="AV244" s="5">
        <f t="shared" si="485"/>
        <v>7.5878957648883268E-6</v>
      </c>
      <c r="AW244" s="5">
        <f t="shared" si="486"/>
        <v>6.3350530479736934E-8</v>
      </c>
      <c r="AX244" s="5">
        <f t="shared" si="487"/>
        <v>5.1703495862770177E-3</v>
      </c>
      <c r="AY244" s="5">
        <f t="shared" si="488"/>
        <v>2.3502481292251034E-3</v>
      </c>
      <c r="AZ244" s="5">
        <f t="shared" si="489"/>
        <v>5.3416758158740757E-4</v>
      </c>
      <c r="BA244" s="5">
        <f t="shared" si="490"/>
        <v>8.0937554825474871E-5</v>
      </c>
      <c r="BB244" s="5">
        <f t="shared" si="491"/>
        <v>9.1977986032855216E-6</v>
      </c>
      <c r="BC244" s="5">
        <f t="shared" si="492"/>
        <v>8.3619525525842729E-7</v>
      </c>
      <c r="BD244" s="5">
        <f t="shared" si="493"/>
        <v>1.2622923794621877E-6</v>
      </c>
      <c r="BE244" s="5">
        <f t="shared" si="494"/>
        <v>2.2951641886964273E-6</v>
      </c>
      <c r="BF244" s="5">
        <f t="shared" si="495"/>
        <v>2.0865921155758388E-6</v>
      </c>
      <c r="BG244" s="5">
        <f t="shared" si="496"/>
        <v>1.2646492941480576E-6</v>
      </c>
      <c r="BH244" s="5">
        <f t="shared" si="497"/>
        <v>5.7486241270534902E-7</v>
      </c>
      <c r="BI244" s="5">
        <f t="shared" si="498"/>
        <v>2.0904881381460733E-7</v>
      </c>
      <c r="BJ244" s="8">
        <f t="shared" si="499"/>
        <v>0.70467133204642318</v>
      </c>
      <c r="BK244" s="8">
        <f t="shared" si="500"/>
        <v>0.20981667158568831</v>
      </c>
      <c r="BL244" s="8">
        <f t="shared" si="501"/>
        <v>8.3533898409258081E-2</v>
      </c>
      <c r="BM244" s="8">
        <f t="shared" si="502"/>
        <v>0.39402372881995174</v>
      </c>
      <c r="BN244" s="8">
        <f t="shared" si="503"/>
        <v>0.60326071146011262</v>
      </c>
    </row>
    <row r="245" spans="1:66" x14ac:dyDescent="0.25">
      <c r="A245" t="s">
        <v>143</v>
      </c>
      <c r="B245" t="s">
        <v>148</v>
      </c>
      <c r="C245" t="s">
        <v>149</v>
      </c>
      <c r="D245" s="10"/>
      <c r="E245">
        <f>VLOOKUP(A245,home!$A$2:$E$405,3,FALSE)</f>
        <v>0.98305084745762705</v>
      </c>
      <c r="F245">
        <f>VLOOKUP(B245,home!$B$2:$E$405,3,FALSE)</f>
        <v>2.54</v>
      </c>
      <c r="G245">
        <f>VLOOKUP(C245,away!$B$2:$E$405,4,FALSE)</f>
        <v>0.68</v>
      </c>
      <c r="H245">
        <f>VLOOKUP(A245,away!$A$2:$E$405,3,FALSE)</f>
        <v>1.15254237288136</v>
      </c>
      <c r="I245">
        <f>VLOOKUP(C245,away!$B$2:$E$405,3,FALSE)</f>
        <v>0.34</v>
      </c>
      <c r="J245">
        <f>VLOOKUP(B245,home!$B$2:$E$405,4,FALSE)</f>
        <v>0.43</v>
      </c>
      <c r="K245" s="3">
        <f t="shared" si="448"/>
        <v>1.6979254237288137</v>
      </c>
      <c r="L245" s="3">
        <f t="shared" si="449"/>
        <v>0.16850169491525485</v>
      </c>
      <c r="M245" s="5">
        <f t="shared" si="450"/>
        <v>0.15467531227692338</v>
      </c>
      <c r="N245" s="5">
        <f t="shared" si="451"/>
        <v>0.26262714513818169</v>
      </c>
      <c r="O245" s="5">
        <f t="shared" si="452"/>
        <v>2.6063052280207916E-2</v>
      </c>
      <c r="P245" s="5">
        <f t="shared" si="453"/>
        <v>4.4253119086538249E-2</v>
      </c>
      <c r="Q245" s="5">
        <f t="shared" si="454"/>
        <v>0.22296065334571796</v>
      </c>
      <c r="R245" s="5">
        <f t="shared" si="455"/>
        <v>2.1958342419399657E-3</v>
      </c>
      <c r="S245" s="5">
        <f t="shared" si="456"/>
        <v>3.165240981348755E-3</v>
      </c>
      <c r="T245" s="5">
        <f t="shared" si="457"/>
        <v>3.7569247988166063E-2</v>
      </c>
      <c r="U245" s="5">
        <f t="shared" si="458"/>
        <v>3.7283627856841543E-3</v>
      </c>
      <c r="V245" s="5">
        <f t="shared" si="459"/>
        <v>1.006206585791933E-4</v>
      </c>
      <c r="W245" s="5">
        <f t="shared" si="460"/>
        <v>0.12619018726896045</v>
      </c>
      <c r="X245" s="5">
        <f t="shared" si="461"/>
        <v>2.126326043649325E-2</v>
      </c>
      <c r="Y245" s="5">
        <f t="shared" si="462"/>
        <v>1.791447711486797E-3</v>
      </c>
      <c r="Z245" s="5">
        <f t="shared" si="463"/>
        <v>1.2333393050661273E-4</v>
      </c>
      <c r="AA245" s="5">
        <f t="shared" si="464"/>
        <v>2.0941181621558048E-4</v>
      </c>
      <c r="AB245" s="5">
        <f t="shared" si="465"/>
        <v>1.7778282339083002E-4</v>
      </c>
      <c r="AC245" s="5">
        <f t="shared" si="466"/>
        <v>1.7992439780479098E-6</v>
      </c>
      <c r="AD245" s="5">
        <f t="shared" si="467"/>
        <v>5.3565381797267039E-2</v>
      </c>
      <c r="AE245" s="5">
        <f t="shared" si="468"/>
        <v>9.0258576216222363E-3</v>
      </c>
      <c r="AF245" s="5">
        <f t="shared" si="469"/>
        <v>7.6043615365355892E-4</v>
      </c>
      <c r="AG245" s="5">
        <f t="shared" si="470"/>
        <v>4.2711593588487301E-5</v>
      </c>
      <c r="AH245" s="5">
        <f t="shared" si="471"/>
        <v>5.1954940827311232E-6</v>
      </c>
      <c r="AI245" s="5">
        <f t="shared" si="472"/>
        <v>8.8215614919017857E-6</v>
      </c>
      <c r="AJ245" s="5">
        <f t="shared" si="473"/>
        <v>7.4891767670435649E-6</v>
      </c>
      <c r="AK245" s="5">
        <f t="shared" si="474"/>
        <v>4.238687878520811E-6</v>
      </c>
      <c r="AL245" s="5">
        <f t="shared" si="475"/>
        <v>2.0590786429766942E-8</v>
      </c>
      <c r="AM245" s="5">
        <f t="shared" si="476"/>
        <v>1.819000471706406E-2</v>
      </c>
      <c r="AN245" s="5">
        <f t="shared" si="477"/>
        <v>3.065046625341775E-3</v>
      </c>
      <c r="AO245" s="5">
        <f t="shared" si="478"/>
        <v>2.5823277568218559E-4</v>
      </c>
      <c r="AP245" s="5">
        <f t="shared" si="479"/>
        <v>1.4504220128373034E-5</v>
      </c>
      <c r="AQ245" s="5">
        <f t="shared" si="480"/>
        <v>6.1099641876370257E-7</v>
      </c>
      <c r="AR245" s="5">
        <f t="shared" si="481"/>
        <v>1.7508991177247431E-7</v>
      </c>
      <c r="AS245" s="5">
        <f t="shared" si="482"/>
        <v>2.9728961263691902E-7</v>
      </c>
      <c r="AT245" s="5">
        <f t="shared" si="483"/>
        <v>2.5238779575335787E-7</v>
      </c>
      <c r="AU245" s="5">
        <f t="shared" si="484"/>
        <v>1.4284521834950049E-7</v>
      </c>
      <c r="AV245" s="5">
        <f t="shared" si="485"/>
        <v>6.0635131973427679E-8</v>
      </c>
      <c r="AW245" s="5">
        <f t="shared" si="486"/>
        <v>1.6364144969017621E-10</v>
      </c>
      <c r="AX245" s="5">
        <f t="shared" si="487"/>
        <v>5.1475452444750139E-3</v>
      </c>
      <c r="AY245" s="5">
        <f t="shared" si="488"/>
        <v>8.6737009834699972E-4</v>
      </c>
      <c r="AZ245" s="5">
        <f t="shared" si="489"/>
        <v>7.3076665845140366E-5</v>
      </c>
      <c r="BA245" s="5">
        <f t="shared" si="490"/>
        <v>4.1045140178872913E-6</v>
      </c>
      <c r="BB245" s="5">
        <f t="shared" si="491"/>
        <v>1.7290439220435773E-7</v>
      </c>
      <c r="BC245" s="5">
        <f t="shared" si="492"/>
        <v>5.8269366289452502E-9</v>
      </c>
      <c r="BD245" s="5">
        <f t="shared" si="493"/>
        <v>4.9171578160373977E-9</v>
      </c>
      <c r="BE245" s="5">
        <f t="shared" si="494"/>
        <v>8.3489672683367458E-9</v>
      </c>
      <c r="BF245" s="5">
        <f t="shared" si="495"/>
        <v>7.0879618933943348E-9</v>
      </c>
      <c r="BG245" s="5">
        <f t="shared" si="496"/>
        <v>4.0116102337384204E-9</v>
      </c>
      <c r="BH245" s="5">
        <f t="shared" si="497"/>
        <v>1.7028537514887894E-9</v>
      </c>
      <c r="BI245" s="5">
        <f t="shared" si="498"/>
        <v>5.7826373550896042E-10</v>
      </c>
      <c r="BJ245" s="8">
        <f t="shared" si="499"/>
        <v>0.76341700364378662</v>
      </c>
      <c r="BK245" s="8">
        <f t="shared" si="500"/>
        <v>0.20306348293650109</v>
      </c>
      <c r="BL245" s="8">
        <f t="shared" si="501"/>
        <v>3.2401143762143814E-2</v>
      </c>
      <c r="BM245" s="8">
        <f t="shared" si="502"/>
        <v>0.28536247796872338</v>
      </c>
      <c r="BN245" s="8">
        <f t="shared" si="503"/>
        <v>0.71277511636950908</v>
      </c>
    </row>
    <row r="246" spans="1:66" x14ac:dyDescent="0.25">
      <c r="A246" t="s">
        <v>143</v>
      </c>
      <c r="B246" t="s">
        <v>156</v>
      </c>
      <c r="C246" t="s">
        <v>150</v>
      </c>
      <c r="D246" s="10"/>
      <c r="E246">
        <f>VLOOKUP(A246,home!$A$2:$E$405,3,FALSE)</f>
        <v>0.98305084745762705</v>
      </c>
      <c r="F246">
        <f>VLOOKUP(B246,home!$B$2:$E$405,3,FALSE)</f>
        <v>0.68</v>
      </c>
      <c r="G246">
        <f>VLOOKUP(C246,away!$B$2:$E$405,4,FALSE)</f>
        <v>1.02</v>
      </c>
      <c r="H246">
        <f>VLOOKUP(A246,away!$A$2:$E$405,3,FALSE)</f>
        <v>1.15254237288136</v>
      </c>
      <c r="I246">
        <f>VLOOKUP(C246,away!$B$2:$E$405,3,FALSE)</f>
        <v>1.02</v>
      </c>
      <c r="J246">
        <f>VLOOKUP(B246,home!$B$2:$E$405,4,FALSE)</f>
        <v>1.1599999999999999</v>
      </c>
      <c r="K246" s="3">
        <f t="shared" si="448"/>
        <v>0.68184406779661022</v>
      </c>
      <c r="L246" s="3">
        <f t="shared" si="449"/>
        <v>1.3636881355932251</v>
      </c>
      <c r="M246" s="5">
        <f t="shared" si="450"/>
        <v>0.12931135172128902</v>
      </c>
      <c r="N246" s="5">
        <f t="shared" si="451"/>
        <v>8.8170178069921903E-2</v>
      </c>
      <c r="O246" s="5">
        <f t="shared" si="452"/>
        <v>0.17634035613984442</v>
      </c>
      <c r="P246" s="5">
        <f t="shared" si="453"/>
        <v>0.12023662574709446</v>
      </c>
      <c r="Q246" s="5">
        <f t="shared" si="454"/>
        <v>3.0059156436773506E-2</v>
      </c>
      <c r="R246" s="5">
        <f t="shared" si="455"/>
        <v>0.12023662574709489</v>
      </c>
      <c r="S246" s="5">
        <f t="shared" si="456"/>
        <v>2.7949684963092785E-2</v>
      </c>
      <c r="T246" s="5">
        <f t="shared" si="457"/>
        <v>4.0991314998768756E-2</v>
      </c>
      <c r="U246" s="5">
        <f t="shared" si="458"/>
        <v>8.1982629997537804E-2</v>
      </c>
      <c r="V246" s="5">
        <f t="shared" si="459"/>
        <v>2.8875833971635915E-3</v>
      </c>
      <c r="W246" s="5">
        <f t="shared" si="460"/>
        <v>6.8318858331281032E-3</v>
      </c>
      <c r="X246" s="5">
        <f t="shared" si="461"/>
        <v>9.3165616543642304E-3</v>
      </c>
      <c r="Y246" s="5">
        <f t="shared" si="462"/>
        <v>6.3524422962896463E-3</v>
      </c>
      <c r="Z246" s="5">
        <f t="shared" si="463"/>
        <v>5.4655086665025408E-2</v>
      </c>
      <c r="AA246" s="5">
        <f t="shared" si="464"/>
        <v>3.7266246617457192E-2</v>
      </c>
      <c r="AB246" s="5">
        <f t="shared" si="465"/>
        <v>1.2704884592579336E-2</v>
      </c>
      <c r="AC246" s="5">
        <f t="shared" si="466"/>
        <v>1.6780878071449436E-4</v>
      </c>
      <c r="AD246" s="5">
        <f t="shared" si="467"/>
        <v>1.1645702067955247E-3</v>
      </c>
      <c r="AE246" s="5">
        <f t="shared" si="468"/>
        <v>1.5881105740724057E-3</v>
      </c>
      <c r="AF246" s="5">
        <f t="shared" si="469"/>
        <v>1.0828437739363427E-3</v>
      </c>
      <c r="AG246" s="5">
        <f t="shared" si="470"/>
        <v>4.9222040240599451E-4</v>
      </c>
      <c r="AH246" s="5">
        <f t="shared" si="471"/>
        <v>1.8633123308728655E-2</v>
      </c>
      <c r="AI246" s="5">
        <f t="shared" si="472"/>
        <v>1.2704884592579378E-2</v>
      </c>
      <c r="AJ246" s="5">
        <f t="shared" si="473"/>
        <v>4.3313750957454005E-3</v>
      </c>
      <c r="AK246" s="5">
        <f t="shared" si="474"/>
        <v>9.8444080481199206E-4</v>
      </c>
      <c r="AL246" s="5">
        <f t="shared" si="475"/>
        <v>6.2412963116595834E-6</v>
      </c>
      <c r="AM246" s="5">
        <f t="shared" si="476"/>
        <v>1.5881105740724006E-4</v>
      </c>
      <c r="AN246" s="5">
        <f t="shared" si="477"/>
        <v>2.1656875478726786E-4</v>
      </c>
      <c r="AO246" s="5">
        <f t="shared" si="478"/>
        <v>1.4766612072179784E-4</v>
      </c>
      <c r="AP246" s="5">
        <f t="shared" si="479"/>
        <v>6.7123512285797551E-5</v>
      </c>
      <c r="AQ246" s="5">
        <f t="shared" si="480"/>
        <v>2.2883884330872044E-5</v>
      </c>
      <c r="AR246" s="5">
        <f t="shared" si="481"/>
        <v>5.0819538370317687E-3</v>
      </c>
      <c r="AS246" s="5">
        <f t="shared" si="482"/>
        <v>3.4651000765963326E-3</v>
      </c>
      <c r="AT246" s="5">
        <f t="shared" si="483"/>
        <v>1.1813289657743944E-3</v>
      </c>
      <c r="AU246" s="5">
        <f t="shared" si="484"/>
        <v>2.6849404914319194E-4</v>
      </c>
      <c r="AV246" s="5">
        <f t="shared" si="485"/>
        <v>4.5767768661744231E-5</v>
      </c>
      <c r="AW246" s="5">
        <f t="shared" si="486"/>
        <v>1.6120274369930038E-7</v>
      </c>
      <c r="AX246" s="5">
        <f t="shared" si="487"/>
        <v>1.8047396232272252E-5</v>
      </c>
      <c r="AY246" s="5">
        <f t="shared" si="488"/>
        <v>2.4611020120299539E-5</v>
      </c>
      <c r="AZ246" s="5">
        <f t="shared" si="489"/>
        <v>1.6780878071449317E-5</v>
      </c>
      <c r="BA246" s="5">
        <f t="shared" si="490"/>
        <v>7.6279614436239868E-6</v>
      </c>
      <c r="BB246" s="5">
        <f t="shared" si="491"/>
        <v>2.6005401298581491E-6</v>
      </c>
      <c r="BC246" s="5">
        <f t="shared" si="492"/>
        <v>7.0926514424432465E-7</v>
      </c>
      <c r="BD246" s="5">
        <f t="shared" si="493"/>
        <v>1.1550333588654475E-3</v>
      </c>
      <c r="BE246" s="5">
        <f t="shared" si="494"/>
        <v>7.8755264384959859E-4</v>
      </c>
      <c r="BF246" s="5">
        <f t="shared" si="495"/>
        <v>2.6849404914319264E-4</v>
      </c>
      <c r="BG246" s="5">
        <f t="shared" si="496"/>
        <v>6.1023691548992484E-5</v>
      </c>
      <c r="BH246" s="5">
        <f t="shared" si="497"/>
        <v>1.0402160519432664E-5</v>
      </c>
      <c r="BI246" s="5">
        <f t="shared" si="498"/>
        <v>1.418530288488654E-6</v>
      </c>
      <c r="BJ246" s="8">
        <f t="shared" si="499"/>
        <v>0.18673271463713106</v>
      </c>
      <c r="BK246" s="8">
        <f t="shared" si="500"/>
        <v>0.28058390692578633</v>
      </c>
      <c r="BL246" s="8">
        <f t="shared" si="501"/>
        <v>0.47751113602780171</v>
      </c>
      <c r="BM246" s="8">
        <f t="shared" si="502"/>
        <v>0.33510410057634965</v>
      </c>
      <c r="BN246" s="8">
        <f t="shared" si="503"/>
        <v>0.66435429386201827</v>
      </c>
    </row>
    <row r="247" spans="1:66" x14ac:dyDescent="0.25">
      <c r="A247" t="s">
        <v>143</v>
      </c>
      <c r="B247" t="s">
        <v>157</v>
      </c>
      <c r="C247" t="s">
        <v>160</v>
      </c>
      <c r="D247" s="10"/>
      <c r="E247">
        <f>VLOOKUP(A247,home!$A$2:$E$405,3,FALSE)</f>
        <v>0.98305084745762705</v>
      </c>
      <c r="F247">
        <f>VLOOKUP(B247,home!$B$2:$E$405,3,FALSE)</f>
        <v>0.34</v>
      </c>
      <c r="G247">
        <f>VLOOKUP(C247,away!$B$2:$E$405,4,FALSE)</f>
        <v>0.68</v>
      </c>
      <c r="H247">
        <f>VLOOKUP(A247,away!$A$2:$E$405,3,FALSE)</f>
        <v>1.15254237288136</v>
      </c>
      <c r="I247">
        <f>VLOOKUP(C247,away!$B$2:$E$405,3,FALSE)</f>
        <v>0.68</v>
      </c>
      <c r="J247">
        <f>VLOOKUP(B247,home!$B$2:$E$405,4,FALSE)</f>
        <v>2.6</v>
      </c>
      <c r="K247" s="3">
        <f t="shared" si="448"/>
        <v>0.22728135593220342</v>
      </c>
      <c r="L247" s="3">
        <f t="shared" si="449"/>
        <v>2.037694915254245</v>
      </c>
      <c r="M247" s="5">
        <f t="shared" si="450"/>
        <v>0.10383249833355894</v>
      </c>
      <c r="N247" s="5">
        <f t="shared" si="451"/>
        <v>2.3599191011079525E-2</v>
      </c>
      <c r="O247" s="5">
        <f t="shared" si="452"/>
        <v>0.21157895389243789</v>
      </c>
      <c r="P247" s="5">
        <f t="shared" si="453"/>
        <v>4.8087951527390434E-2</v>
      </c>
      <c r="Q247" s="5">
        <f t="shared" si="454"/>
        <v>2.6818280659506107E-3</v>
      </c>
      <c r="R247" s="5">
        <f t="shared" si="455"/>
        <v>0.21556667926071657</v>
      </c>
      <c r="S247" s="5">
        <f t="shared" si="456"/>
        <v>5.5677440088939432E-3</v>
      </c>
      <c r="T247" s="5">
        <f t="shared" si="457"/>
        <v>5.4647474135736847E-3</v>
      </c>
      <c r="U247" s="5">
        <f t="shared" si="458"/>
        <v>4.8994287156178054E-2</v>
      </c>
      <c r="V247" s="5">
        <f t="shared" si="459"/>
        <v>2.8650995948461671E-4</v>
      </c>
      <c r="W247" s="5">
        <f t="shared" si="460"/>
        <v>2.0317650640209789E-4</v>
      </c>
      <c r="X247" s="5">
        <f t="shared" si="461"/>
        <v>4.1401173399467639E-4</v>
      </c>
      <c r="Y247" s="5">
        <f t="shared" si="462"/>
        <v>4.2181480260827266E-4</v>
      </c>
      <c r="Z247" s="5">
        <f t="shared" si="463"/>
        <v>0.1464197087426016</v>
      </c>
      <c r="AA247" s="5">
        <f t="shared" si="464"/>
        <v>3.3278469938216787E-2</v>
      </c>
      <c r="AB247" s="5">
        <f t="shared" si="465"/>
        <v>3.7817878854534905E-3</v>
      </c>
      <c r="AC247" s="5">
        <f t="shared" si="466"/>
        <v>8.2932109797830639E-6</v>
      </c>
      <c r="AD247" s="5">
        <f t="shared" si="467"/>
        <v>1.1544557967159199E-5</v>
      </c>
      <c r="AE247" s="5">
        <f t="shared" si="468"/>
        <v>2.3524287068538181E-5</v>
      </c>
      <c r="AF247" s="5">
        <f t="shared" si="469"/>
        <v>2.3967660072270726E-5</v>
      </c>
      <c r="AG247" s="5">
        <f t="shared" si="470"/>
        <v>1.6279593019936079E-5</v>
      </c>
      <c r="AH247" s="5">
        <f t="shared" si="471"/>
        <v>7.4589673999451711E-2</v>
      </c>
      <c r="AI247" s="5">
        <f t="shared" si="472"/>
        <v>1.6952842245136403E-2</v>
      </c>
      <c r="AJ247" s="5">
        <f t="shared" si="473"/>
        <v>1.9265324861896707E-3</v>
      </c>
      <c r="AK247" s="5">
        <f t="shared" si="474"/>
        <v>1.4595497190287581E-4</v>
      </c>
      <c r="AL247" s="5">
        <f t="shared" si="475"/>
        <v>1.5363341304611014E-7</v>
      </c>
      <c r="AM247" s="5">
        <f t="shared" si="476"/>
        <v>5.2477255768277295E-7</v>
      </c>
      <c r="AN247" s="5">
        <f t="shared" si="477"/>
        <v>1.0693263724551515E-6</v>
      </c>
      <c r="AO247" s="5">
        <f t="shared" si="478"/>
        <v>1.0894804559495646E-6</v>
      </c>
      <c r="AP247" s="5">
        <f t="shared" si="479"/>
        <v>7.4000959511910139E-7</v>
      </c>
      <c r="AQ247" s="5">
        <f t="shared" si="480"/>
        <v>3.7697844730338646E-7</v>
      </c>
      <c r="AR247" s="5">
        <f t="shared" si="481"/>
        <v>3.03981998878309E-2</v>
      </c>
      <c r="AS247" s="5">
        <f t="shared" si="482"/>
        <v>6.9089440884043604E-3</v>
      </c>
      <c r="AT247" s="5">
        <f t="shared" si="483"/>
        <v>7.8513709023616206E-4</v>
      </c>
      <c r="AU247" s="5">
        <f t="shared" si="484"/>
        <v>5.9482340820513241E-5</v>
      </c>
      <c r="AV247" s="5">
        <f t="shared" si="485"/>
        <v>3.3798067689269245E-6</v>
      </c>
      <c r="AW247" s="5">
        <f t="shared" si="486"/>
        <v>1.9764514530935072E-9</v>
      </c>
      <c r="AX247" s="5">
        <f t="shared" si="487"/>
        <v>1.987850307769186E-8</v>
      </c>
      <c r="AY247" s="5">
        <f t="shared" si="488"/>
        <v>4.0506324644278554E-8</v>
      </c>
      <c r="AZ247" s="5">
        <f t="shared" si="489"/>
        <v>4.1269765881642071E-8</v>
      </c>
      <c r="BA247" s="5">
        <f t="shared" si="490"/>
        <v>2.8031730696918386E-8</v>
      </c>
      <c r="BB247" s="5">
        <f t="shared" si="491"/>
        <v>1.4280028776721737E-8</v>
      </c>
      <c r="BC247" s="5">
        <f t="shared" si="492"/>
        <v>5.8196684056020347E-9</v>
      </c>
      <c r="BD247" s="5">
        <f t="shared" si="493"/>
        <v>1.0323709557385864E-2</v>
      </c>
      <c r="BE247" s="5">
        <f t="shared" si="494"/>
        <v>2.3463867064529068E-3</v>
      </c>
      <c r="BF247" s="5">
        <f t="shared" si="495"/>
        <v>2.6664497609195679E-4</v>
      </c>
      <c r="BG247" s="5">
        <f t="shared" si="496"/>
        <v>2.0201143906229972E-5</v>
      </c>
      <c r="BH247" s="5">
        <f t="shared" si="497"/>
        <v>1.1478358445973787E-6</v>
      </c>
      <c r="BI247" s="5">
        <f t="shared" si="498"/>
        <v>5.2176337429535637E-8</v>
      </c>
      <c r="BJ247" s="8">
        <f t="shared" si="499"/>
        <v>3.2864035985186765E-2</v>
      </c>
      <c r="BK247" s="8">
        <f t="shared" si="500"/>
        <v>0.15778319118004544</v>
      </c>
      <c r="BL247" s="8">
        <f t="shared" si="501"/>
        <v>0.65792846744576328</v>
      </c>
      <c r="BM247" s="8">
        <f t="shared" si="502"/>
        <v>0.38964826273258985</v>
      </c>
      <c r="BN247" s="8">
        <f t="shared" si="503"/>
        <v>0.60534710209113396</v>
      </c>
    </row>
    <row r="248" spans="1:66" x14ac:dyDescent="0.25">
      <c r="A248" t="s">
        <v>143</v>
      </c>
      <c r="B248" t="s">
        <v>140</v>
      </c>
      <c r="C248" t="s">
        <v>159</v>
      </c>
      <c r="D248" s="10"/>
      <c r="E248">
        <f>VLOOKUP(A248,home!$A$2:$E$405,3,FALSE)</f>
        <v>0.98305084745762705</v>
      </c>
      <c r="F248">
        <f>VLOOKUP(B248,home!$B$2:$E$405,3,FALSE)</f>
        <v>0.68</v>
      </c>
      <c r="G248">
        <f>VLOOKUP(C248,away!$B$2:$E$405,4,FALSE)</f>
        <v>0.51</v>
      </c>
      <c r="H248">
        <f>VLOOKUP(A248,away!$A$2:$E$405,3,FALSE)</f>
        <v>1.15254237288136</v>
      </c>
      <c r="I248">
        <f>VLOOKUP(C248,away!$B$2:$E$405,3,FALSE)</f>
        <v>0</v>
      </c>
      <c r="J248">
        <f>VLOOKUP(B248,home!$B$2:$E$405,4,FALSE)</f>
        <v>0.28999999999999998</v>
      </c>
      <c r="K248" s="3">
        <f t="shared" si="448"/>
        <v>0.34092203389830511</v>
      </c>
      <c r="L248" s="3">
        <f t="shared" si="449"/>
        <v>0</v>
      </c>
      <c r="M248" s="5">
        <f t="shared" si="450"/>
        <v>0.71111434885877567</v>
      </c>
      <c r="N248" s="5">
        <f t="shared" si="451"/>
        <v>0.24243455014720272</v>
      </c>
      <c r="O248" s="5">
        <f t="shared" si="452"/>
        <v>0</v>
      </c>
      <c r="P248" s="5">
        <f t="shared" si="453"/>
        <v>0</v>
      </c>
      <c r="Q248" s="5">
        <f t="shared" si="454"/>
        <v>4.13256399617025E-2</v>
      </c>
      <c r="R248" s="5">
        <f t="shared" si="455"/>
        <v>0</v>
      </c>
      <c r="S248" s="5">
        <f t="shared" si="456"/>
        <v>0</v>
      </c>
      <c r="T248" s="5">
        <f t="shared" si="457"/>
        <v>0</v>
      </c>
      <c r="U248" s="5">
        <f t="shared" si="458"/>
        <v>0</v>
      </c>
      <c r="V248" s="5">
        <f t="shared" si="459"/>
        <v>0</v>
      </c>
      <c r="W248" s="5">
        <f t="shared" si="460"/>
        <v>4.6962737426308977E-3</v>
      </c>
      <c r="X248" s="5">
        <f t="shared" si="461"/>
        <v>0</v>
      </c>
      <c r="Y248" s="5">
        <f t="shared" si="462"/>
        <v>0</v>
      </c>
      <c r="Z248" s="5">
        <f t="shared" si="463"/>
        <v>0</v>
      </c>
      <c r="AA248" s="5">
        <f t="shared" si="464"/>
        <v>0</v>
      </c>
      <c r="AB248" s="5">
        <f t="shared" si="465"/>
        <v>0</v>
      </c>
      <c r="AC248" s="5">
        <f t="shared" si="466"/>
        <v>0</v>
      </c>
      <c r="AD248" s="5">
        <f t="shared" si="467"/>
        <v>4.0026579902023286E-4</v>
      </c>
      <c r="AE248" s="5">
        <f t="shared" si="468"/>
        <v>0</v>
      </c>
      <c r="AF248" s="5">
        <f t="shared" si="469"/>
        <v>0</v>
      </c>
      <c r="AG248" s="5">
        <f t="shared" si="470"/>
        <v>0</v>
      </c>
      <c r="AH248" s="5">
        <f t="shared" si="471"/>
        <v>0</v>
      </c>
      <c r="AI248" s="5">
        <f t="shared" si="472"/>
        <v>0</v>
      </c>
      <c r="AJ248" s="5">
        <f t="shared" si="473"/>
        <v>0</v>
      </c>
      <c r="AK248" s="5">
        <f t="shared" si="474"/>
        <v>0</v>
      </c>
      <c r="AL248" s="5">
        <f t="shared" si="475"/>
        <v>0</v>
      </c>
      <c r="AM248" s="5">
        <f t="shared" si="476"/>
        <v>2.7291886060381615E-5</v>
      </c>
      <c r="AN248" s="5">
        <f t="shared" si="477"/>
        <v>0</v>
      </c>
      <c r="AO248" s="5">
        <f t="shared" si="478"/>
        <v>0</v>
      </c>
      <c r="AP248" s="5">
        <f t="shared" si="479"/>
        <v>0</v>
      </c>
      <c r="AQ248" s="5">
        <f t="shared" si="480"/>
        <v>0</v>
      </c>
      <c r="AR248" s="5">
        <f t="shared" si="481"/>
        <v>0</v>
      </c>
      <c r="AS248" s="5">
        <f t="shared" si="482"/>
        <v>0</v>
      </c>
      <c r="AT248" s="5">
        <f t="shared" si="483"/>
        <v>0</v>
      </c>
      <c r="AU248" s="5">
        <f t="shared" si="484"/>
        <v>0</v>
      </c>
      <c r="AV248" s="5">
        <f t="shared" si="485"/>
        <v>0</v>
      </c>
      <c r="AW248" s="5">
        <f t="shared" si="486"/>
        <v>0</v>
      </c>
      <c r="AX248" s="5">
        <f t="shared" si="487"/>
        <v>1.5507342174376831E-6</v>
      </c>
      <c r="AY248" s="5">
        <f t="shared" si="488"/>
        <v>0</v>
      </c>
      <c r="AZ248" s="5">
        <f t="shared" si="489"/>
        <v>0</v>
      </c>
      <c r="BA248" s="5">
        <f t="shared" si="490"/>
        <v>0</v>
      </c>
      <c r="BB248" s="5">
        <f t="shared" si="491"/>
        <v>0</v>
      </c>
      <c r="BC248" s="5">
        <f t="shared" si="492"/>
        <v>0</v>
      </c>
      <c r="BD248" s="5">
        <f t="shared" si="493"/>
        <v>0</v>
      </c>
      <c r="BE248" s="5">
        <f t="shared" si="494"/>
        <v>0</v>
      </c>
      <c r="BF248" s="5">
        <f t="shared" si="495"/>
        <v>0</v>
      </c>
      <c r="BG248" s="5">
        <f t="shared" si="496"/>
        <v>0</v>
      </c>
      <c r="BH248" s="5">
        <f t="shared" si="497"/>
        <v>0</v>
      </c>
      <c r="BI248" s="5">
        <f t="shared" si="498"/>
        <v>0</v>
      </c>
      <c r="BJ248" s="8">
        <f t="shared" si="499"/>
        <v>0.28888557227083417</v>
      </c>
      <c r="BK248" s="8">
        <f t="shared" si="500"/>
        <v>0.71111434885877567</v>
      </c>
      <c r="BL248" s="8">
        <f t="shared" si="501"/>
        <v>0</v>
      </c>
      <c r="BM248" s="8">
        <f t="shared" si="502"/>
        <v>5.1253821619289507E-3</v>
      </c>
      <c r="BN248" s="8">
        <f t="shared" si="503"/>
        <v>0.99487453896768085</v>
      </c>
    </row>
    <row r="249" spans="1:66" x14ac:dyDescent="0.25">
      <c r="A249" t="s">
        <v>143</v>
      </c>
      <c r="B249" t="s">
        <v>153</v>
      </c>
      <c r="C249" t="s">
        <v>145</v>
      </c>
      <c r="D249" s="10"/>
      <c r="E249">
        <f>VLOOKUP(A249,home!$A$2:$E$405,3,FALSE)</f>
        <v>0.98305084745762705</v>
      </c>
      <c r="F249">
        <f>VLOOKUP(B249,home!$B$2:$E$405,3,FALSE)</f>
        <v>0.34</v>
      </c>
      <c r="G249">
        <f>VLOOKUP(C249,away!$B$2:$E$405,4,FALSE)</f>
        <v>1.7</v>
      </c>
      <c r="H249">
        <f>VLOOKUP(A249,away!$A$2:$E$405,3,FALSE)</f>
        <v>1.15254237288136</v>
      </c>
      <c r="I249">
        <f>VLOOKUP(C249,away!$B$2:$E$405,3,FALSE)</f>
        <v>0</v>
      </c>
      <c r="J249">
        <f>VLOOKUP(B249,home!$B$2:$E$405,4,FALSE)</f>
        <v>0.28999999999999998</v>
      </c>
      <c r="K249" s="3">
        <f t="shared" si="448"/>
        <v>0.56820338983050844</v>
      </c>
      <c r="L249" s="3">
        <f t="shared" si="449"/>
        <v>0</v>
      </c>
      <c r="M249" s="5">
        <f t="shared" si="450"/>
        <v>0.56654238070444363</v>
      </c>
      <c r="N249" s="5">
        <f t="shared" si="451"/>
        <v>0.32191130119891131</v>
      </c>
      <c r="O249" s="5">
        <f t="shared" si="452"/>
        <v>0</v>
      </c>
      <c r="P249" s="5">
        <f t="shared" si="453"/>
        <v>0</v>
      </c>
      <c r="Q249" s="5">
        <f t="shared" si="454"/>
        <v>9.1455546282985606E-2</v>
      </c>
      <c r="R249" s="5">
        <f t="shared" si="455"/>
        <v>0</v>
      </c>
      <c r="S249" s="5">
        <f t="shared" si="456"/>
        <v>0</v>
      </c>
      <c r="T249" s="5">
        <f t="shared" si="457"/>
        <v>0</v>
      </c>
      <c r="U249" s="5">
        <f t="shared" si="458"/>
        <v>0</v>
      </c>
      <c r="V249" s="5">
        <f t="shared" si="459"/>
        <v>0</v>
      </c>
      <c r="W249" s="5">
        <f t="shared" si="460"/>
        <v>1.7321783805597797E-2</v>
      </c>
      <c r="X249" s="5">
        <f t="shared" si="461"/>
        <v>0</v>
      </c>
      <c r="Y249" s="5">
        <f t="shared" si="462"/>
        <v>0</v>
      </c>
      <c r="Z249" s="5">
        <f t="shared" si="463"/>
        <v>0</v>
      </c>
      <c r="AA249" s="5">
        <f t="shared" si="464"/>
        <v>0</v>
      </c>
      <c r="AB249" s="5">
        <f t="shared" si="465"/>
        <v>0</v>
      </c>
      <c r="AC249" s="5">
        <f t="shared" si="466"/>
        <v>0</v>
      </c>
      <c r="AD249" s="5">
        <f t="shared" si="467"/>
        <v>2.4605740690629677E-3</v>
      </c>
      <c r="AE249" s="5">
        <f t="shared" si="468"/>
        <v>0</v>
      </c>
      <c r="AF249" s="5">
        <f t="shared" si="469"/>
        <v>0</v>
      </c>
      <c r="AG249" s="5">
        <f t="shared" si="470"/>
        <v>0</v>
      </c>
      <c r="AH249" s="5">
        <f t="shared" si="471"/>
        <v>0</v>
      </c>
      <c r="AI249" s="5">
        <f t="shared" si="472"/>
        <v>0</v>
      </c>
      <c r="AJ249" s="5">
        <f t="shared" si="473"/>
        <v>0</v>
      </c>
      <c r="AK249" s="5">
        <f t="shared" si="474"/>
        <v>0</v>
      </c>
      <c r="AL249" s="5">
        <f t="shared" si="475"/>
        <v>0</v>
      </c>
      <c r="AM249" s="5">
        <f t="shared" si="476"/>
        <v>2.7962130539412527E-4</v>
      </c>
      <c r="AN249" s="5">
        <f t="shared" si="477"/>
        <v>0</v>
      </c>
      <c r="AO249" s="5">
        <f t="shared" si="478"/>
        <v>0</v>
      </c>
      <c r="AP249" s="5">
        <f t="shared" si="479"/>
        <v>0</v>
      </c>
      <c r="AQ249" s="5">
        <f t="shared" si="480"/>
        <v>0</v>
      </c>
      <c r="AR249" s="5">
        <f t="shared" si="481"/>
        <v>0</v>
      </c>
      <c r="AS249" s="5">
        <f t="shared" si="482"/>
        <v>0</v>
      </c>
      <c r="AT249" s="5">
        <f t="shared" si="483"/>
        <v>0</v>
      </c>
      <c r="AU249" s="5">
        <f t="shared" si="484"/>
        <v>0</v>
      </c>
      <c r="AV249" s="5">
        <f t="shared" si="485"/>
        <v>0</v>
      </c>
      <c r="AW249" s="5">
        <f t="shared" si="486"/>
        <v>0</v>
      </c>
      <c r="AX249" s="5">
        <f t="shared" si="487"/>
        <v>2.6480295598962297E-5</v>
      </c>
      <c r="AY249" s="5">
        <f t="shared" si="488"/>
        <v>0</v>
      </c>
      <c r="AZ249" s="5">
        <f t="shared" si="489"/>
        <v>0</v>
      </c>
      <c r="BA249" s="5">
        <f t="shared" si="490"/>
        <v>0</v>
      </c>
      <c r="BB249" s="5">
        <f t="shared" si="491"/>
        <v>0</v>
      </c>
      <c r="BC249" s="5">
        <f t="shared" si="492"/>
        <v>0</v>
      </c>
      <c r="BD249" s="5">
        <f t="shared" si="493"/>
        <v>0</v>
      </c>
      <c r="BE249" s="5">
        <f t="shared" si="494"/>
        <v>0</v>
      </c>
      <c r="BF249" s="5">
        <f t="shared" si="495"/>
        <v>0</v>
      </c>
      <c r="BG249" s="5">
        <f t="shared" si="496"/>
        <v>0</v>
      </c>
      <c r="BH249" s="5">
        <f t="shared" si="497"/>
        <v>0</v>
      </c>
      <c r="BI249" s="5">
        <f t="shared" si="498"/>
        <v>0</v>
      </c>
      <c r="BJ249" s="8">
        <f t="shared" si="499"/>
        <v>0.43345530695755075</v>
      </c>
      <c r="BK249" s="8">
        <f t="shared" si="500"/>
        <v>0.56654238070444363</v>
      </c>
      <c r="BL249" s="8">
        <f t="shared" si="501"/>
        <v>0</v>
      </c>
      <c r="BM249" s="8">
        <f t="shared" si="502"/>
        <v>2.0088459475653849E-2</v>
      </c>
      <c r="BN249" s="8">
        <f t="shared" si="503"/>
        <v>0.97990922818634052</v>
      </c>
    </row>
    <row r="250" spans="1:66" x14ac:dyDescent="0.25">
      <c r="A250" t="s">
        <v>143</v>
      </c>
      <c r="B250" t="s">
        <v>452</v>
      </c>
      <c r="C250" t="s">
        <v>329</v>
      </c>
      <c r="D250" s="10"/>
      <c r="E250">
        <f>VLOOKUP(A250,home!$A$2:$E$405,3,FALSE)</f>
        <v>0.98305084745762705</v>
      </c>
      <c r="F250">
        <f>VLOOKUP(B250,home!$B$2:$E$405,3,FALSE)</f>
        <v>1.02</v>
      </c>
      <c r="G250">
        <f>VLOOKUP(C250,away!$B$2:$E$405,4,FALSE)</f>
        <v>2.0299999999999998</v>
      </c>
      <c r="H250">
        <f>VLOOKUP(A250,away!$A$2:$E$405,3,FALSE)</f>
        <v>1.15254237288136</v>
      </c>
      <c r="I250">
        <f>VLOOKUP(C250,away!$B$2:$E$405,3,FALSE)</f>
        <v>0.68</v>
      </c>
      <c r="J250">
        <f>VLOOKUP(B250,home!$B$2:$E$405,4,FALSE)</f>
        <v>1.1599999999999999</v>
      </c>
      <c r="K250" s="3">
        <f t="shared" si="448"/>
        <v>2.0355050847457625</v>
      </c>
      <c r="L250" s="3">
        <f t="shared" si="449"/>
        <v>0.90912542372881677</v>
      </c>
      <c r="M250" s="5">
        <f t="shared" si="450"/>
        <v>5.2621499422759378E-2</v>
      </c>
      <c r="N250" s="5">
        <f t="shared" si="451"/>
        <v>0.1071113296419729</v>
      </c>
      <c r="O250" s="5">
        <f t="shared" si="452"/>
        <v>4.7839542959961803E-2</v>
      </c>
      <c r="P250" s="5">
        <f t="shared" si="453"/>
        <v>9.7377632946915579E-2</v>
      </c>
      <c r="Q250" s="5">
        <f t="shared" si="454"/>
        <v>0.10901282806005773</v>
      </c>
      <c r="R250" s="5">
        <f t="shared" si="455"/>
        <v>2.17460723822341E-2</v>
      </c>
      <c r="S250" s="5">
        <f t="shared" si="456"/>
        <v>4.5050043719596956E-2</v>
      </c>
      <c r="T250" s="5">
        <f t="shared" si="457"/>
        <v>9.9106333501976618E-2</v>
      </c>
      <c r="U250" s="5">
        <f t="shared" si="458"/>
        <v>4.4264240907286902E-2</v>
      </c>
      <c r="V250" s="5">
        <f t="shared" si="459"/>
        <v>9.262936821750941E-3</v>
      </c>
      <c r="W250" s="5">
        <f t="shared" si="460"/>
        <v>7.3965388606254331E-2</v>
      </c>
      <c r="X250" s="5">
        <f t="shared" si="461"/>
        <v>6.7243815257927567E-2</v>
      </c>
      <c r="Y250" s="5">
        <f t="shared" si="462"/>
        <v>3.0566531019752832E-2</v>
      </c>
      <c r="Z250" s="5">
        <f t="shared" si="463"/>
        <v>6.5899690896453669E-3</v>
      </c>
      <c r="AA250" s="5">
        <f t="shared" si="464"/>
        <v>1.3413915590290546E-2</v>
      </c>
      <c r="AB250" s="5">
        <f t="shared" si="465"/>
        <v>1.3652046695193437E-2</v>
      </c>
      <c r="AC250" s="5">
        <f t="shared" si="466"/>
        <v>1.0713335705624222E-3</v>
      </c>
      <c r="AD250" s="5">
        <f t="shared" si="467"/>
        <v>3.7639231150806744E-2</v>
      </c>
      <c r="AE250" s="5">
        <f t="shared" si="468"/>
        <v>3.4218781968804061E-2</v>
      </c>
      <c r="AF250" s="5">
        <f t="shared" si="469"/>
        <v>1.5554582328436491E-2</v>
      </c>
      <c r="AG250" s="5">
        <f t="shared" si="470"/>
        <v>4.7136887500881979E-3</v>
      </c>
      <c r="AH250" s="5">
        <f t="shared" si="471"/>
        <v>1.4977771102459121E-3</v>
      </c>
      <c r="AI250" s="5">
        <f t="shared" si="472"/>
        <v>3.0487329237213682E-3</v>
      </c>
      <c r="AJ250" s="5">
        <f t="shared" si="473"/>
        <v>3.1028556841333314E-3</v>
      </c>
      <c r="AK250" s="5">
        <f t="shared" si="474"/>
        <v>2.1052928407618958E-3</v>
      </c>
      <c r="AL250" s="5">
        <f t="shared" si="475"/>
        <v>7.9301371752865571E-5</v>
      </c>
      <c r="AM250" s="5">
        <f t="shared" si="476"/>
        <v>1.5322969278677642E-2</v>
      </c>
      <c r="AN250" s="5">
        <f t="shared" si="477"/>
        <v>1.3930500938261453E-2</v>
      </c>
      <c r="AO250" s="5">
        <f t="shared" si="478"/>
        <v>6.3322862841258109E-3</v>
      </c>
      <c r="AP250" s="5">
        <f t="shared" si="479"/>
        <v>1.9189474837426844E-3</v>
      </c>
      <c r="AQ250" s="5">
        <f t="shared" si="480"/>
        <v>4.3614098606772862E-4</v>
      </c>
      <c r="AR250" s="5">
        <f t="shared" si="481"/>
        <v>2.7233345000072753E-4</v>
      </c>
      <c r="AS250" s="5">
        <f t="shared" si="482"/>
        <v>5.5433612222283678E-4</v>
      </c>
      <c r="AT250" s="5">
        <f t="shared" si="483"/>
        <v>5.6417699772141655E-4</v>
      </c>
      <c r="AU250" s="5">
        <f t="shared" si="484"/>
        <v>3.8279504918618058E-4</v>
      </c>
      <c r="AV250" s="5">
        <f t="shared" si="485"/>
        <v>1.9479531725849369E-4</v>
      </c>
      <c r="AW250" s="5">
        <f t="shared" si="486"/>
        <v>4.0763756024138991E-6</v>
      </c>
      <c r="AX250" s="5">
        <f t="shared" si="487"/>
        <v>5.1983303133585753E-3</v>
      </c>
      <c r="AY250" s="5">
        <f t="shared" si="488"/>
        <v>4.7259342488144675E-3</v>
      </c>
      <c r="AZ250" s="5">
        <f t="shared" si="489"/>
        <v>2.14823348823399E-3</v>
      </c>
      <c r="BA250" s="5">
        <f t="shared" si="490"/>
        <v>6.5100456008638683E-4</v>
      </c>
      <c r="BB250" s="5">
        <f t="shared" si="491"/>
        <v>1.479611991344821E-4</v>
      </c>
      <c r="BC250" s="5">
        <f t="shared" si="492"/>
        <v>2.6903057571711978E-5</v>
      </c>
      <c r="BD250" s="5">
        <f t="shared" si="493"/>
        <v>4.1264210521240316E-5</v>
      </c>
      <c r="BE250" s="5">
        <f t="shared" si="494"/>
        <v>8.3993510334004243E-5</v>
      </c>
      <c r="BF250" s="5">
        <f t="shared" si="495"/>
        <v>8.5484608685255733E-5</v>
      </c>
      <c r="BG250" s="5">
        <f t="shared" si="496"/>
        <v>5.8001451882113267E-5</v>
      </c>
      <c r="BH250" s="5">
        <f t="shared" si="497"/>
        <v>2.9515562557169554E-5</v>
      </c>
      <c r="BI250" s="5">
        <f t="shared" si="498"/>
        <v>1.2015815532850052E-5</v>
      </c>
      <c r="BJ250" s="8">
        <f t="shared" si="499"/>
        <v>0.62997172212415231</v>
      </c>
      <c r="BK250" s="8">
        <f t="shared" si="500"/>
        <v>0.21018868210215258</v>
      </c>
      <c r="BL250" s="8">
        <f t="shared" si="501"/>
        <v>0.15294918918973152</v>
      </c>
      <c r="BM250" s="8">
        <f t="shared" si="502"/>
        <v>0.55926879921856842</v>
      </c>
      <c r="BN250" s="8">
        <f t="shared" si="503"/>
        <v>0.4357089054139015</v>
      </c>
    </row>
    <row r="251" spans="1:66" x14ac:dyDescent="0.25">
      <c r="A251" t="s">
        <v>143</v>
      </c>
      <c r="B251" t="s">
        <v>158</v>
      </c>
      <c r="C251" t="s">
        <v>151</v>
      </c>
      <c r="D251" s="10"/>
      <c r="E251">
        <f>VLOOKUP(A251,home!$A$2:$E$405,3,FALSE)</f>
        <v>0.98305084745762705</v>
      </c>
      <c r="F251">
        <f>VLOOKUP(B251,home!$B$2:$E$405,3,FALSE)</f>
        <v>1.02</v>
      </c>
      <c r="G251">
        <f>VLOOKUP(C251,away!$B$2:$E$405,4,FALSE)</f>
        <v>0</v>
      </c>
      <c r="H251">
        <f>VLOOKUP(A251,away!$A$2:$E$405,3,FALSE)</f>
        <v>1.15254237288136</v>
      </c>
      <c r="I251">
        <f>VLOOKUP(C251,away!$B$2:$E$405,3,FALSE)</f>
        <v>0.68</v>
      </c>
      <c r="J251">
        <f>VLOOKUP(B251,home!$B$2:$E$405,4,FALSE)</f>
        <v>0.57999999999999996</v>
      </c>
      <c r="K251" s="3">
        <f t="shared" si="448"/>
        <v>0</v>
      </c>
      <c r="L251" s="3">
        <f t="shared" si="449"/>
        <v>0.45456271186440839</v>
      </c>
      <c r="M251" s="5">
        <f t="shared" si="450"/>
        <v>0.63472546518596507</v>
      </c>
      <c r="N251" s="5">
        <f t="shared" si="451"/>
        <v>0</v>
      </c>
      <c r="O251" s="5">
        <f t="shared" si="452"/>
        <v>0.28852252874433043</v>
      </c>
      <c r="P251" s="5">
        <f t="shared" si="453"/>
        <v>0</v>
      </c>
      <c r="Q251" s="5">
        <f t="shared" si="454"/>
        <v>0</v>
      </c>
      <c r="R251" s="5">
        <f t="shared" si="455"/>
        <v>6.5575791549999762E-2</v>
      </c>
      <c r="S251" s="5">
        <f t="shared" si="456"/>
        <v>0</v>
      </c>
      <c r="T251" s="5">
        <f t="shared" si="457"/>
        <v>0</v>
      </c>
      <c r="U251" s="5">
        <f t="shared" si="458"/>
        <v>0</v>
      </c>
      <c r="V251" s="5">
        <f t="shared" si="459"/>
        <v>0</v>
      </c>
      <c r="W251" s="5">
        <f t="shared" si="460"/>
        <v>0</v>
      </c>
      <c r="X251" s="5">
        <f t="shared" si="461"/>
        <v>0</v>
      </c>
      <c r="Y251" s="5">
        <f t="shared" si="462"/>
        <v>0</v>
      </c>
      <c r="Z251" s="5">
        <f t="shared" si="463"/>
        <v>9.9361032132076824E-3</v>
      </c>
      <c r="AA251" s="5">
        <f t="shared" si="464"/>
        <v>0</v>
      </c>
      <c r="AB251" s="5">
        <f t="shared" si="465"/>
        <v>0</v>
      </c>
      <c r="AC251" s="5">
        <f t="shared" si="466"/>
        <v>0</v>
      </c>
      <c r="AD251" s="5">
        <f t="shared" si="467"/>
        <v>0</v>
      </c>
      <c r="AE251" s="5">
        <f t="shared" si="468"/>
        <v>0</v>
      </c>
      <c r="AF251" s="5">
        <f t="shared" si="469"/>
        <v>0</v>
      </c>
      <c r="AG251" s="5">
        <f t="shared" si="470"/>
        <v>0</v>
      </c>
      <c r="AH251" s="5">
        <f t="shared" si="471"/>
        <v>1.1291455054900864E-3</v>
      </c>
      <c r="AI251" s="5">
        <f t="shared" si="472"/>
        <v>0</v>
      </c>
      <c r="AJ251" s="5">
        <f t="shared" si="473"/>
        <v>0</v>
      </c>
      <c r="AK251" s="5">
        <f t="shared" si="474"/>
        <v>0</v>
      </c>
      <c r="AL251" s="5">
        <f t="shared" si="475"/>
        <v>0</v>
      </c>
      <c r="AM251" s="5">
        <f t="shared" si="476"/>
        <v>0</v>
      </c>
      <c r="AN251" s="5">
        <f t="shared" si="477"/>
        <v>0</v>
      </c>
      <c r="AO251" s="5">
        <f t="shared" si="478"/>
        <v>0</v>
      </c>
      <c r="AP251" s="5">
        <f t="shared" si="479"/>
        <v>0</v>
      </c>
      <c r="AQ251" s="5">
        <f t="shared" si="480"/>
        <v>0</v>
      </c>
      <c r="AR251" s="5">
        <f t="shared" si="481"/>
        <v>1.0265348861301643E-4</v>
      </c>
      <c r="AS251" s="5">
        <f t="shared" si="482"/>
        <v>0</v>
      </c>
      <c r="AT251" s="5">
        <f t="shared" si="483"/>
        <v>0</v>
      </c>
      <c r="AU251" s="5">
        <f t="shared" si="484"/>
        <v>0</v>
      </c>
      <c r="AV251" s="5">
        <f t="shared" si="485"/>
        <v>0</v>
      </c>
      <c r="AW251" s="5">
        <f t="shared" si="486"/>
        <v>0</v>
      </c>
      <c r="AX251" s="5">
        <f t="shared" si="487"/>
        <v>0</v>
      </c>
      <c r="AY251" s="5">
        <f t="shared" si="488"/>
        <v>0</v>
      </c>
      <c r="AZ251" s="5">
        <f t="shared" si="489"/>
        <v>0</v>
      </c>
      <c r="BA251" s="5">
        <f t="shared" si="490"/>
        <v>0</v>
      </c>
      <c r="BB251" s="5">
        <f t="shared" si="491"/>
        <v>0</v>
      </c>
      <c r="BC251" s="5">
        <f t="shared" si="492"/>
        <v>0</v>
      </c>
      <c r="BD251" s="5">
        <f t="shared" si="493"/>
        <v>7.7770746943791459E-6</v>
      </c>
      <c r="BE251" s="5">
        <f t="shared" si="494"/>
        <v>0</v>
      </c>
      <c r="BF251" s="5">
        <f t="shared" si="495"/>
        <v>0</v>
      </c>
      <c r="BG251" s="5">
        <f t="shared" si="496"/>
        <v>0</v>
      </c>
      <c r="BH251" s="5">
        <f t="shared" si="497"/>
        <v>0</v>
      </c>
      <c r="BI251" s="5">
        <f t="shared" si="498"/>
        <v>0</v>
      </c>
      <c r="BJ251" s="8">
        <f t="shared" si="499"/>
        <v>0</v>
      </c>
      <c r="BK251" s="8">
        <f t="shared" si="500"/>
        <v>0.63472546518596507</v>
      </c>
      <c r="BL251" s="8">
        <f t="shared" si="501"/>
        <v>0.35533789636312768</v>
      </c>
      <c r="BM251" s="8">
        <f t="shared" si="502"/>
        <v>1.1175679282005165E-2</v>
      </c>
      <c r="BN251" s="8">
        <f t="shared" si="503"/>
        <v>0.98882378548029526</v>
      </c>
    </row>
    <row r="252" spans="1:66" x14ac:dyDescent="0.25">
      <c r="A252" t="s">
        <v>143</v>
      </c>
      <c r="B252" t="s">
        <v>147</v>
      </c>
      <c r="C252" t="s">
        <v>155</v>
      </c>
      <c r="D252" s="10"/>
      <c r="E252">
        <f>VLOOKUP(A252,home!$A$2:$E$405,3,FALSE)</f>
        <v>0.98305084745762705</v>
      </c>
      <c r="F252">
        <f>VLOOKUP(B252,home!$B$2:$E$405,3,FALSE)</f>
        <v>0.68</v>
      </c>
      <c r="G252">
        <f>VLOOKUP(C252,away!$B$2:$E$405,4,FALSE)</f>
        <v>1.7</v>
      </c>
      <c r="H252">
        <f>VLOOKUP(A252,away!$A$2:$E$405,3,FALSE)</f>
        <v>1.15254237288136</v>
      </c>
      <c r="I252">
        <f>VLOOKUP(C252,away!$B$2:$E$405,3,FALSE)</f>
        <v>1.02</v>
      </c>
      <c r="J252">
        <f>VLOOKUP(B252,home!$B$2:$E$405,4,FALSE)</f>
        <v>0.57999999999999996</v>
      </c>
      <c r="K252" s="3">
        <f t="shared" si="448"/>
        <v>1.1364067796610169</v>
      </c>
      <c r="L252" s="3">
        <f t="shared" si="449"/>
        <v>0.68184406779661255</v>
      </c>
      <c r="M252" s="5">
        <f t="shared" si="450"/>
        <v>0.16230940669433233</v>
      </c>
      <c r="N252" s="5">
        <f t="shared" si="451"/>
        <v>0.18444951017019648</v>
      </c>
      <c r="O252" s="5">
        <f t="shared" si="452"/>
        <v>0.11066970610211829</v>
      </c>
      <c r="P252" s="5">
        <f t="shared" si="453"/>
        <v>0.12576580431753942</v>
      </c>
      <c r="Q252" s="5">
        <f t="shared" si="454"/>
        <v>0.10480483693128249</v>
      </c>
      <c r="R252" s="5">
        <f t="shared" si="455"/>
        <v>3.7729741295261965E-2</v>
      </c>
      <c r="S252" s="5">
        <f t="shared" si="456"/>
        <v>2.4362478210250789E-2</v>
      </c>
      <c r="T252" s="5">
        <f t="shared" si="457"/>
        <v>7.14605563379863E-2</v>
      </c>
      <c r="U252" s="5">
        <f t="shared" si="458"/>
        <v>4.2876333802791926E-2</v>
      </c>
      <c r="V252" s="5">
        <f t="shared" si="459"/>
        <v>2.0974800397742851E-3</v>
      </c>
      <c r="W252" s="5">
        <f t="shared" si="460"/>
        <v>3.9700309076658911E-2</v>
      </c>
      <c r="X252" s="5">
        <f t="shared" si="461"/>
        <v>2.7069420233611894E-2</v>
      </c>
      <c r="Y252" s="5">
        <f t="shared" si="462"/>
        <v>9.2285618024909311E-3</v>
      </c>
      <c r="Z252" s="5">
        <f t="shared" si="463"/>
        <v>8.5752667605584164E-3</v>
      </c>
      <c r="AA252" s="5">
        <f t="shared" si="464"/>
        <v>9.7449912841003506E-3</v>
      </c>
      <c r="AB252" s="5">
        <f t="shared" si="465"/>
        <v>5.5371370814945786E-3</v>
      </c>
      <c r="AC252" s="5">
        <f t="shared" si="466"/>
        <v>1.0157731674903017E-4</v>
      </c>
      <c r="AD252" s="5">
        <f t="shared" si="467"/>
        <v>1.1278925097338252E-2</v>
      </c>
      <c r="AE252" s="5">
        <f t="shared" si="468"/>
        <v>7.6904681687424191E-3</v>
      </c>
      <c r="AF252" s="5">
        <f t="shared" si="469"/>
        <v>2.6218500497178481E-3</v>
      </c>
      <c r="AG252" s="5">
        <f t="shared" si="470"/>
        <v>5.9589763435078952E-4</v>
      </c>
      <c r="AH252" s="5">
        <f t="shared" si="471"/>
        <v>1.4617486926150574E-3</v>
      </c>
      <c r="AI252" s="5">
        <f t="shared" si="472"/>
        <v>1.661141124448379E-3</v>
      </c>
      <c r="AJ252" s="5">
        <f t="shared" si="473"/>
        <v>9.4386601789843156E-4</v>
      </c>
      <c r="AK252" s="5">
        <f t="shared" si="474"/>
        <v>3.5753858061047476E-4</v>
      </c>
      <c r="AL252" s="5">
        <f t="shared" si="475"/>
        <v>3.1482963807310466E-6</v>
      </c>
      <c r="AM252" s="5">
        <f t="shared" si="476"/>
        <v>2.5634893895807968E-3</v>
      </c>
      <c r="AN252" s="5">
        <f t="shared" si="477"/>
        <v>1.7479000331452259E-3</v>
      </c>
      <c r="AO252" s="5">
        <f t="shared" si="478"/>
        <v>5.9589763435078736E-4</v>
      </c>
      <c r="AP252" s="5">
        <f t="shared" si="479"/>
        <v>1.3543642233203976E-4</v>
      </c>
      <c r="AQ252" s="5">
        <f t="shared" si="480"/>
        <v>2.3086630282674487E-5</v>
      </c>
      <c r="AR252" s="5">
        <f t="shared" si="481"/>
        <v>1.9933693493380623E-4</v>
      </c>
      <c r="AS252" s="5">
        <f t="shared" si="482"/>
        <v>2.2652784429562438E-4</v>
      </c>
      <c r="AT252" s="5">
        <f t="shared" si="483"/>
        <v>1.287138890197714E-4</v>
      </c>
      <c r="AU252" s="5">
        <f t="shared" si="484"/>
        <v>4.875711203953464E-5</v>
      </c>
      <c r="AV252" s="5">
        <f t="shared" si="485"/>
        <v>1.3851978169604745E-5</v>
      </c>
      <c r="AW252" s="5">
        <f t="shared" si="486"/>
        <v>6.7762901221380049E-8</v>
      </c>
      <c r="AX252" s="5">
        <f t="shared" si="487"/>
        <v>4.8552778698478309E-4</v>
      </c>
      <c r="AY252" s="5">
        <f t="shared" si="488"/>
        <v>3.3105424130599174E-4</v>
      </c>
      <c r="AZ252" s="5">
        <f t="shared" si="489"/>
        <v>1.1286368527669937E-4</v>
      </c>
      <c r="BA252" s="5">
        <f t="shared" si="490"/>
        <v>2.5651811425193783E-5</v>
      </c>
      <c r="BB252" s="5">
        <f t="shared" si="491"/>
        <v>4.3726338621264363E-6</v>
      </c>
      <c r="BC252" s="5">
        <f t="shared" si="492"/>
        <v>5.9629089190750041E-7</v>
      </c>
      <c r="BD252" s="5">
        <f t="shared" si="493"/>
        <v>2.2652784429562521E-5</v>
      </c>
      <c r="BE252" s="5">
        <f t="shared" si="494"/>
        <v>2.5742777803954367E-5</v>
      </c>
      <c r="BF252" s="5">
        <f t="shared" si="495"/>
        <v>1.4627133611860444E-5</v>
      </c>
      <c r="BG252" s="5">
        <f t="shared" si="496"/>
        <v>5.5407912678419153E-6</v>
      </c>
      <c r="BH252" s="5">
        <f t="shared" si="497"/>
        <v>1.574148190365529E-6</v>
      </c>
      <c r="BI252" s="5">
        <f t="shared" si="498"/>
        <v>3.5777453514450159E-7</v>
      </c>
      <c r="BJ252" s="8">
        <f t="shared" si="499"/>
        <v>0.4649262120618145</v>
      </c>
      <c r="BK252" s="8">
        <f t="shared" si="500"/>
        <v>0.3149709491163325</v>
      </c>
      <c r="BL252" s="8">
        <f t="shared" si="501"/>
        <v>0.21166988714963655</v>
      </c>
      <c r="BM252" s="8">
        <f t="shared" si="502"/>
        <v>0.27408232309920627</v>
      </c>
      <c r="BN252" s="8">
        <f t="shared" si="503"/>
        <v>0.72572900551073094</v>
      </c>
    </row>
    <row r="253" spans="1:66" x14ac:dyDescent="0.25">
      <c r="A253" t="s">
        <v>178</v>
      </c>
      <c r="B253" t="s">
        <v>268</v>
      </c>
      <c r="C253" t="s">
        <v>186</v>
      </c>
      <c r="D253" s="10"/>
      <c r="E253">
        <f>VLOOKUP(A253,home!$A$2:$E$405,3,FALSE)</f>
        <v>1.8076923076923099</v>
      </c>
      <c r="F253">
        <f>VLOOKUP(B253,home!$B$2:$E$405,3,FALSE)</f>
        <v>0.55000000000000004</v>
      </c>
      <c r="G253">
        <f>VLOOKUP(C253,away!$B$2:$E$405,4,FALSE)</f>
        <v>0</v>
      </c>
      <c r="H253">
        <f>VLOOKUP(A253,away!$A$2:$E$405,3,FALSE)</f>
        <v>1.07692307692308</v>
      </c>
      <c r="I253">
        <f>VLOOKUP(C253,away!$B$2:$E$405,3,FALSE)</f>
        <v>0</v>
      </c>
      <c r="J253">
        <f>VLOOKUP(B253,home!$B$2:$E$405,4,FALSE)</f>
        <v>0</v>
      </c>
      <c r="K253" s="3">
        <f t="shared" si="448"/>
        <v>0</v>
      </c>
      <c r="L253" s="3">
        <f t="shared" si="449"/>
        <v>0</v>
      </c>
      <c r="M253" s="5">
        <f t="shared" si="450"/>
        <v>1</v>
      </c>
      <c r="N253" s="5">
        <f t="shared" si="451"/>
        <v>0</v>
      </c>
      <c r="O253" s="5">
        <f t="shared" si="452"/>
        <v>0</v>
      </c>
      <c r="P253" s="5">
        <f t="shared" si="453"/>
        <v>0</v>
      </c>
      <c r="Q253" s="5">
        <f t="shared" si="454"/>
        <v>0</v>
      </c>
      <c r="R253" s="5">
        <f t="shared" si="455"/>
        <v>0</v>
      </c>
      <c r="S253" s="5">
        <f t="shared" si="456"/>
        <v>0</v>
      </c>
      <c r="T253" s="5">
        <f t="shared" si="457"/>
        <v>0</v>
      </c>
      <c r="U253" s="5">
        <f t="shared" si="458"/>
        <v>0</v>
      </c>
      <c r="V253" s="5">
        <f t="shared" si="459"/>
        <v>0</v>
      </c>
      <c r="W253" s="5">
        <f t="shared" si="460"/>
        <v>0</v>
      </c>
      <c r="X253" s="5">
        <f t="shared" si="461"/>
        <v>0</v>
      </c>
      <c r="Y253" s="5">
        <f t="shared" si="462"/>
        <v>0</v>
      </c>
      <c r="Z253" s="5">
        <f t="shared" si="463"/>
        <v>0</v>
      </c>
      <c r="AA253" s="5">
        <f t="shared" si="464"/>
        <v>0</v>
      </c>
      <c r="AB253" s="5">
        <f t="shared" si="465"/>
        <v>0</v>
      </c>
      <c r="AC253" s="5">
        <f t="shared" si="466"/>
        <v>0</v>
      </c>
      <c r="AD253" s="5">
        <f t="shared" si="467"/>
        <v>0</v>
      </c>
      <c r="AE253" s="5">
        <f t="shared" si="468"/>
        <v>0</v>
      </c>
      <c r="AF253" s="5">
        <f t="shared" si="469"/>
        <v>0</v>
      </c>
      <c r="AG253" s="5">
        <f t="shared" si="470"/>
        <v>0</v>
      </c>
      <c r="AH253" s="5">
        <f t="shared" si="471"/>
        <v>0</v>
      </c>
      <c r="AI253" s="5">
        <f t="shared" si="472"/>
        <v>0</v>
      </c>
      <c r="AJ253" s="5">
        <f t="shared" si="473"/>
        <v>0</v>
      </c>
      <c r="AK253" s="5">
        <f t="shared" si="474"/>
        <v>0</v>
      </c>
      <c r="AL253" s="5">
        <f t="shared" si="475"/>
        <v>0</v>
      </c>
      <c r="AM253" s="5">
        <f t="shared" si="476"/>
        <v>0</v>
      </c>
      <c r="AN253" s="5">
        <f t="shared" si="477"/>
        <v>0</v>
      </c>
      <c r="AO253" s="5">
        <f t="shared" si="478"/>
        <v>0</v>
      </c>
      <c r="AP253" s="5">
        <f t="shared" si="479"/>
        <v>0</v>
      </c>
      <c r="AQ253" s="5">
        <f t="shared" si="480"/>
        <v>0</v>
      </c>
      <c r="AR253" s="5">
        <f t="shared" si="481"/>
        <v>0</v>
      </c>
      <c r="AS253" s="5">
        <f t="shared" si="482"/>
        <v>0</v>
      </c>
      <c r="AT253" s="5">
        <f t="shared" si="483"/>
        <v>0</v>
      </c>
      <c r="AU253" s="5">
        <f t="shared" si="484"/>
        <v>0</v>
      </c>
      <c r="AV253" s="5">
        <f t="shared" si="485"/>
        <v>0</v>
      </c>
      <c r="AW253" s="5">
        <f t="shared" si="486"/>
        <v>0</v>
      </c>
      <c r="AX253" s="5">
        <f t="shared" si="487"/>
        <v>0</v>
      </c>
      <c r="AY253" s="5">
        <f t="shared" si="488"/>
        <v>0</v>
      </c>
      <c r="AZ253" s="5">
        <f t="shared" si="489"/>
        <v>0</v>
      </c>
      <c r="BA253" s="5">
        <f t="shared" si="490"/>
        <v>0</v>
      </c>
      <c r="BB253" s="5">
        <f t="shared" si="491"/>
        <v>0</v>
      </c>
      <c r="BC253" s="5">
        <f t="shared" si="492"/>
        <v>0</v>
      </c>
      <c r="BD253" s="5">
        <f t="shared" si="493"/>
        <v>0</v>
      </c>
      <c r="BE253" s="5">
        <f t="shared" si="494"/>
        <v>0</v>
      </c>
      <c r="BF253" s="5">
        <f t="shared" si="495"/>
        <v>0</v>
      </c>
      <c r="BG253" s="5">
        <f t="shared" si="496"/>
        <v>0</v>
      </c>
      <c r="BH253" s="5">
        <f t="shared" si="497"/>
        <v>0</v>
      </c>
      <c r="BI253" s="5">
        <f t="shared" si="498"/>
        <v>0</v>
      </c>
      <c r="BJ253" s="8">
        <f t="shared" si="499"/>
        <v>0</v>
      </c>
      <c r="BK253" s="8">
        <f t="shared" si="500"/>
        <v>1</v>
      </c>
      <c r="BL253" s="8">
        <f t="shared" si="501"/>
        <v>0</v>
      </c>
      <c r="BM253" s="8">
        <f t="shared" si="502"/>
        <v>0</v>
      </c>
      <c r="BN253" s="8">
        <f t="shared" si="503"/>
        <v>1</v>
      </c>
    </row>
    <row r="254" spans="1:66" x14ac:dyDescent="0.25">
      <c r="A254" t="s">
        <v>178</v>
      </c>
      <c r="B254" t="s">
        <v>183</v>
      </c>
      <c r="C254" t="s">
        <v>181</v>
      </c>
      <c r="D254" s="10"/>
      <c r="E254">
        <f>VLOOKUP(A254,home!$A$2:$E$405,3,FALSE)</f>
        <v>1.8076923076923099</v>
      </c>
      <c r="F254">
        <f>VLOOKUP(B254,home!$B$2:$E$405,3,FALSE)</f>
        <v>0</v>
      </c>
      <c r="G254">
        <f>VLOOKUP(C254,away!$B$2:$E$405,4,FALSE)</f>
        <v>0</v>
      </c>
      <c r="H254">
        <f>VLOOKUP(A254,away!$A$2:$E$405,3,FALSE)</f>
        <v>1.07692307692308</v>
      </c>
      <c r="I254">
        <f>VLOOKUP(C254,away!$B$2:$E$405,3,FALSE)</f>
        <v>1.1100000000000001</v>
      </c>
      <c r="J254">
        <f>VLOOKUP(B254,home!$B$2:$E$405,4,FALSE)</f>
        <v>1.39</v>
      </c>
      <c r="K254" s="3">
        <f t="shared" si="448"/>
        <v>0</v>
      </c>
      <c r="L254" s="3">
        <f t="shared" si="449"/>
        <v>1.6615846153846201</v>
      </c>
      <c r="M254" s="5">
        <f t="shared" si="450"/>
        <v>0.18983792154244453</v>
      </c>
      <c r="N254" s="5">
        <f t="shared" si="451"/>
        <v>0</v>
      </c>
      <c r="O254" s="5">
        <f t="shared" si="452"/>
        <v>0.31543176985151838</v>
      </c>
      <c r="P254" s="5">
        <f t="shared" si="453"/>
        <v>0</v>
      </c>
      <c r="Q254" s="5">
        <f t="shared" si="454"/>
        <v>0</v>
      </c>
      <c r="R254" s="5">
        <f t="shared" si="455"/>
        <v>0.26205828799441261</v>
      </c>
      <c r="S254" s="5">
        <f t="shared" si="456"/>
        <v>0</v>
      </c>
      <c r="T254" s="5">
        <f t="shared" si="457"/>
        <v>0</v>
      </c>
      <c r="U254" s="5">
        <f t="shared" si="458"/>
        <v>0</v>
      </c>
      <c r="V254" s="5">
        <f t="shared" si="459"/>
        <v>0</v>
      </c>
      <c r="W254" s="5">
        <f t="shared" si="460"/>
        <v>0</v>
      </c>
      <c r="X254" s="5">
        <f t="shared" si="461"/>
        <v>0</v>
      </c>
      <c r="Y254" s="5">
        <f t="shared" si="462"/>
        <v>0</v>
      </c>
      <c r="Z254" s="5">
        <f t="shared" si="463"/>
        <v>0.14514400655518267</v>
      </c>
      <c r="AA254" s="5">
        <f t="shared" si="464"/>
        <v>0</v>
      </c>
      <c r="AB254" s="5">
        <f t="shared" si="465"/>
        <v>0</v>
      </c>
      <c r="AC254" s="5">
        <f t="shared" si="466"/>
        <v>0</v>
      </c>
      <c r="AD254" s="5">
        <f t="shared" si="467"/>
        <v>0</v>
      </c>
      <c r="AE254" s="5">
        <f t="shared" si="468"/>
        <v>0</v>
      </c>
      <c r="AF254" s="5">
        <f t="shared" si="469"/>
        <v>0</v>
      </c>
      <c r="AG254" s="5">
        <f t="shared" si="470"/>
        <v>0</v>
      </c>
      <c r="AH254" s="5">
        <f t="shared" si="471"/>
        <v>6.029226207684403E-2</v>
      </c>
      <c r="AI254" s="5">
        <f t="shared" si="472"/>
        <v>0</v>
      </c>
      <c r="AJ254" s="5">
        <f t="shared" si="473"/>
        <v>0</v>
      </c>
      <c r="AK254" s="5">
        <f t="shared" si="474"/>
        <v>0</v>
      </c>
      <c r="AL254" s="5">
        <f t="shared" si="475"/>
        <v>0</v>
      </c>
      <c r="AM254" s="5">
        <f t="shared" si="476"/>
        <v>0</v>
      </c>
      <c r="AN254" s="5">
        <f t="shared" si="477"/>
        <v>0</v>
      </c>
      <c r="AO254" s="5">
        <f t="shared" si="478"/>
        <v>0</v>
      </c>
      <c r="AP254" s="5">
        <f t="shared" si="479"/>
        <v>0</v>
      </c>
      <c r="AQ254" s="5">
        <f t="shared" si="480"/>
        <v>0</v>
      </c>
      <c r="AR254" s="5">
        <f t="shared" si="481"/>
        <v>2.0036139018724298E-2</v>
      </c>
      <c r="AS254" s="5">
        <f t="shared" si="482"/>
        <v>0</v>
      </c>
      <c r="AT254" s="5">
        <f t="shared" si="483"/>
        <v>0</v>
      </c>
      <c r="AU254" s="5">
        <f t="shared" si="484"/>
        <v>0</v>
      </c>
      <c r="AV254" s="5">
        <f t="shared" si="485"/>
        <v>0</v>
      </c>
      <c r="AW254" s="5">
        <f t="shared" si="486"/>
        <v>0</v>
      </c>
      <c r="AX254" s="5">
        <f t="shared" si="487"/>
        <v>0</v>
      </c>
      <c r="AY254" s="5">
        <f t="shared" si="488"/>
        <v>0</v>
      </c>
      <c r="AZ254" s="5">
        <f t="shared" si="489"/>
        <v>0</v>
      </c>
      <c r="BA254" s="5">
        <f t="shared" si="490"/>
        <v>0</v>
      </c>
      <c r="BB254" s="5">
        <f t="shared" si="491"/>
        <v>0</v>
      </c>
      <c r="BC254" s="5">
        <f t="shared" si="492"/>
        <v>0</v>
      </c>
      <c r="BD254" s="5">
        <f t="shared" si="493"/>
        <v>5.5486233908699674E-3</v>
      </c>
      <c r="BE254" s="5">
        <f t="shared" si="494"/>
        <v>0</v>
      </c>
      <c r="BF254" s="5">
        <f t="shared" si="495"/>
        <v>0</v>
      </c>
      <c r="BG254" s="5">
        <f t="shared" si="496"/>
        <v>0</v>
      </c>
      <c r="BH254" s="5">
        <f t="shared" si="497"/>
        <v>0</v>
      </c>
      <c r="BI254" s="5">
        <f t="shared" si="498"/>
        <v>0</v>
      </c>
      <c r="BJ254" s="8">
        <f t="shared" si="499"/>
        <v>0</v>
      </c>
      <c r="BK254" s="8">
        <f t="shared" si="500"/>
        <v>0.18983792154244453</v>
      </c>
      <c r="BL254" s="8">
        <f t="shared" si="501"/>
        <v>0.66336708233236918</v>
      </c>
      <c r="BM254" s="8">
        <f t="shared" si="502"/>
        <v>0.23102103104162097</v>
      </c>
      <c r="BN254" s="8">
        <f t="shared" si="503"/>
        <v>0.7673279793883756</v>
      </c>
    </row>
    <row r="255" spans="1:66" x14ac:dyDescent="0.25">
      <c r="A255" t="s">
        <v>178</v>
      </c>
      <c r="B255" t="s">
        <v>185</v>
      </c>
      <c r="C255" t="s">
        <v>271</v>
      </c>
      <c r="D255" s="10"/>
      <c r="E255">
        <f>VLOOKUP(A255,home!$A$2:$E$405,3,FALSE)</f>
        <v>1.8076923076923099</v>
      </c>
      <c r="F255">
        <f>VLOOKUP(B255,home!$B$2:$E$405,3,FALSE)</f>
        <v>1.1100000000000001</v>
      </c>
      <c r="G255">
        <f>VLOOKUP(C255,away!$B$2:$E$405,4,FALSE)</f>
        <v>1.1100000000000001</v>
      </c>
      <c r="H255">
        <f>VLOOKUP(A255,away!$A$2:$E$405,3,FALSE)</f>
        <v>1.07692307692308</v>
      </c>
      <c r="I255">
        <f>VLOOKUP(C255,away!$B$2:$E$405,3,FALSE)</f>
        <v>0.28000000000000003</v>
      </c>
      <c r="J255">
        <f>VLOOKUP(B255,home!$B$2:$E$405,4,FALSE)</f>
        <v>1.39</v>
      </c>
      <c r="K255" s="3">
        <f t="shared" si="448"/>
        <v>2.2272576923076954</v>
      </c>
      <c r="L255" s="3">
        <f t="shared" si="449"/>
        <v>0.41913846153846274</v>
      </c>
      <c r="M255" s="5">
        <f t="shared" si="450"/>
        <v>7.0906288513155918E-2</v>
      </c>
      <c r="N255" s="5">
        <f t="shared" si="451"/>
        <v>0.15792657652391531</v>
      </c>
      <c r="O255" s="5">
        <f t="shared" si="452"/>
        <v>2.9719552680806546E-2</v>
      </c>
      <c r="P255" s="5">
        <f t="shared" si="453"/>
        <v>6.6193102320270175E-2</v>
      </c>
      <c r="Q255" s="5">
        <f t="shared" si="454"/>
        <v>0.17587159119135515</v>
      </c>
      <c r="R255" s="5">
        <f t="shared" si="455"/>
        <v>6.2283037941222742E-3</v>
      </c>
      <c r="S255" s="5">
        <f t="shared" si="456"/>
        <v>1.5448301154448412E-2</v>
      </c>
      <c r="T255" s="5">
        <f t="shared" si="457"/>
        <v>7.3714548160266041E-2</v>
      </c>
      <c r="U255" s="5">
        <f t="shared" si="458"/>
        <v>1.3872037535488041E-2</v>
      </c>
      <c r="V255" s="5">
        <f t="shared" si="459"/>
        <v>1.602382525557776E-3</v>
      </c>
      <c r="W255" s="5">
        <f t="shared" si="460"/>
        <v>0.13057045144644672</v>
      </c>
      <c r="X255" s="5">
        <f t="shared" si="461"/>
        <v>5.4727098141646224E-2</v>
      </c>
      <c r="Y255" s="5">
        <f t="shared" si="462"/>
        <v>1.1469115859777029E-2</v>
      </c>
      <c r="Z255" s="5">
        <f t="shared" si="463"/>
        <v>8.7017389008752692E-4</v>
      </c>
      <c r="AA255" s="5">
        <f t="shared" si="464"/>
        <v>1.9381014903427556E-3</v>
      </c>
      <c r="AB255" s="5">
        <f t="shared" si="465"/>
        <v>2.1583257264194554E-3</v>
      </c>
      <c r="AC255" s="5">
        <f t="shared" si="466"/>
        <v>9.3491946108188988E-5</v>
      </c>
      <c r="AD255" s="5">
        <f t="shared" si="467"/>
        <v>7.2703510593046722E-2</v>
      </c>
      <c r="AE255" s="5">
        <f t="shared" si="468"/>
        <v>3.047283757841493E-2</v>
      </c>
      <c r="AF255" s="5">
        <f t="shared" si="469"/>
        <v>6.3861691306641424E-3</v>
      </c>
      <c r="AG255" s="5">
        <f t="shared" si="470"/>
        <v>8.9222970151699708E-4</v>
      </c>
      <c r="AH255" s="5">
        <f t="shared" si="471"/>
        <v>9.1180836390556346E-5</v>
      </c>
      <c r="AI255" s="5">
        <f t="shared" si="472"/>
        <v>2.0308321924191608E-4</v>
      </c>
      <c r="AJ255" s="5">
        <f t="shared" si="473"/>
        <v>2.2615933111758387E-4</v>
      </c>
      <c r="AK255" s="5">
        <f t="shared" si="474"/>
        <v>1.6790503663960065E-4</v>
      </c>
      <c r="AL255" s="5">
        <f t="shared" si="475"/>
        <v>3.491099074357739E-6</v>
      </c>
      <c r="AM255" s="5">
        <f t="shared" si="476"/>
        <v>3.2385890645227434E-2</v>
      </c>
      <c r="AN255" s="5">
        <f t="shared" si="477"/>
        <v>1.3574172380593519E-2</v>
      </c>
      <c r="AO255" s="5">
        <f t="shared" si="478"/>
        <v>2.8447288641299294E-3</v>
      </c>
      <c r="AP255" s="5">
        <f t="shared" si="479"/>
        <v>3.9744509320182583E-4</v>
      </c>
      <c r="AQ255" s="5">
        <f t="shared" si="480"/>
        <v>4.1646131227656048E-5</v>
      </c>
      <c r="AR255" s="5">
        <f t="shared" si="481"/>
        <v>7.6434790973056167E-6</v>
      </c>
      <c r="AS255" s="5">
        <f t="shared" si="482"/>
        <v>1.7023997615467014E-5</v>
      </c>
      <c r="AT255" s="5">
        <f t="shared" si="483"/>
        <v>1.8958414821438386E-5</v>
      </c>
      <c r="AU255" s="5">
        <f t="shared" si="484"/>
        <v>1.4075091748336294E-5</v>
      </c>
      <c r="AV255" s="5">
        <f t="shared" si="485"/>
        <v>7.8372140916046431E-6</v>
      </c>
      <c r="AW255" s="5">
        <f t="shared" si="486"/>
        <v>9.0528985935306646E-8</v>
      </c>
      <c r="AX255" s="5">
        <f t="shared" si="487"/>
        <v>1.2021954010303121E-2</v>
      </c>
      <c r="AY255" s="5">
        <f t="shared" si="488"/>
        <v>5.038863308564602E-3</v>
      </c>
      <c r="AZ255" s="5">
        <f t="shared" si="489"/>
        <v>1.0559907075271876E-3</v>
      </c>
      <c r="BA255" s="5">
        <f t="shared" si="490"/>
        <v>1.4753544018395273E-4</v>
      </c>
      <c r="BB255" s="5">
        <f t="shared" si="491"/>
        <v>1.5459444355275461E-5</v>
      </c>
      <c r="BC255" s="5">
        <f t="shared" si="492"/>
        <v>1.2959295446619264E-6</v>
      </c>
      <c r="BD255" s="5">
        <f t="shared" si="493"/>
        <v>5.3394601160767861E-7</v>
      </c>
      <c r="BE255" s="5">
        <f t="shared" si="494"/>
        <v>1.1892353616302163E-6</v>
      </c>
      <c r="BF255" s="5">
        <f t="shared" si="495"/>
        <v>1.3243668035776116E-6</v>
      </c>
      <c r="BG255" s="5">
        <f t="shared" si="496"/>
        <v>9.832353835683969E-7</v>
      </c>
      <c r="BH255" s="5">
        <f t="shared" si="497"/>
        <v>5.4747964285045475E-7</v>
      </c>
      <c r="BI255" s="5">
        <f t="shared" si="498"/>
        <v>2.4387564918410883E-7</v>
      </c>
      <c r="BJ255" s="8">
        <f t="shared" si="499"/>
        <v>0.78225911028190864</v>
      </c>
      <c r="BK255" s="8">
        <f t="shared" si="500"/>
        <v>0.15928592086717944</v>
      </c>
      <c r="BL255" s="8">
        <f t="shared" si="501"/>
        <v>5.4675009986795295E-2</v>
      </c>
      <c r="BM255" s="8">
        <f t="shared" si="502"/>
        <v>0.48520602722276657</v>
      </c>
      <c r="BN255" s="8">
        <f t="shared" si="503"/>
        <v>0.50684541502362535</v>
      </c>
    </row>
    <row r="256" spans="1:66" x14ac:dyDescent="0.25">
      <c r="A256" t="s">
        <v>178</v>
      </c>
      <c r="B256" t="s">
        <v>273</v>
      </c>
      <c r="C256" t="s">
        <v>468</v>
      </c>
      <c r="D256" s="10"/>
      <c r="E256">
        <f>VLOOKUP(A256,home!$A$2:$E$405,3,FALSE)</f>
        <v>1.8076923076923099</v>
      </c>
      <c r="F256">
        <f>VLOOKUP(B256,home!$B$2:$E$405,3,FALSE)</f>
        <v>2.77</v>
      </c>
      <c r="G256">
        <f>VLOOKUP(C256,away!$B$2:$E$405,4,FALSE)</f>
        <v>1.38</v>
      </c>
      <c r="H256">
        <f>VLOOKUP(A256,away!$A$2:$E$405,3,FALSE)</f>
        <v>1.07692307692308</v>
      </c>
      <c r="I256">
        <f>VLOOKUP(C256,away!$B$2:$E$405,3,FALSE)</f>
        <v>0.28000000000000003</v>
      </c>
      <c r="J256">
        <f>VLOOKUP(B256,home!$B$2:$E$405,4,FALSE)</f>
        <v>0</v>
      </c>
      <c r="K256" s="3">
        <f t="shared" si="448"/>
        <v>6.9100846153846227</v>
      </c>
      <c r="L256" s="3">
        <f t="shared" si="449"/>
        <v>0</v>
      </c>
      <c r="M256" s="5">
        <f t="shared" si="450"/>
        <v>9.9767337439635628E-4</v>
      </c>
      <c r="N256" s="5">
        <f t="shared" si="451"/>
        <v>6.8940074355951257E-3</v>
      </c>
      <c r="O256" s="5">
        <f t="shared" si="452"/>
        <v>0</v>
      </c>
      <c r="P256" s="5">
        <f t="shared" si="453"/>
        <v>0</v>
      </c>
      <c r="Q256" s="5">
        <f t="shared" si="454"/>
        <v>2.3819087359526533E-2</v>
      </c>
      <c r="R256" s="5">
        <f t="shared" si="455"/>
        <v>0</v>
      </c>
      <c r="S256" s="5">
        <f t="shared" si="456"/>
        <v>0</v>
      </c>
      <c r="T256" s="5">
        <f t="shared" si="457"/>
        <v>0</v>
      </c>
      <c r="U256" s="5">
        <f t="shared" si="458"/>
        <v>0</v>
      </c>
      <c r="V256" s="5">
        <f t="shared" si="459"/>
        <v>0</v>
      </c>
      <c r="W256" s="5">
        <f t="shared" si="460"/>
        <v>5.4863969705188878E-2</v>
      </c>
      <c r="X256" s="5">
        <f t="shared" si="461"/>
        <v>0</v>
      </c>
      <c r="Y256" s="5">
        <f t="shared" si="462"/>
        <v>0</v>
      </c>
      <c r="Z256" s="5">
        <f t="shared" si="463"/>
        <v>0</v>
      </c>
      <c r="AA256" s="5">
        <f t="shared" si="464"/>
        <v>0</v>
      </c>
      <c r="AB256" s="5">
        <f t="shared" si="465"/>
        <v>0</v>
      </c>
      <c r="AC256" s="5">
        <f t="shared" si="466"/>
        <v>0</v>
      </c>
      <c r="AD256" s="5">
        <f t="shared" si="467"/>
        <v>9.4778668249688461E-2</v>
      </c>
      <c r="AE256" s="5">
        <f t="shared" si="468"/>
        <v>0</v>
      </c>
      <c r="AF256" s="5">
        <f t="shared" si="469"/>
        <v>0</v>
      </c>
      <c r="AG256" s="5">
        <f t="shared" si="470"/>
        <v>0</v>
      </c>
      <c r="AH256" s="5">
        <f t="shared" si="471"/>
        <v>0</v>
      </c>
      <c r="AI256" s="5">
        <f t="shared" si="472"/>
        <v>0</v>
      </c>
      <c r="AJ256" s="5">
        <f t="shared" si="473"/>
        <v>0</v>
      </c>
      <c r="AK256" s="5">
        <f t="shared" si="474"/>
        <v>0</v>
      </c>
      <c r="AL256" s="5">
        <f t="shared" si="475"/>
        <v>0</v>
      </c>
      <c r="AM256" s="5">
        <f t="shared" si="476"/>
        <v>0.13098572346776299</v>
      </c>
      <c r="AN256" s="5">
        <f t="shared" si="477"/>
        <v>0</v>
      </c>
      <c r="AO256" s="5">
        <f t="shared" si="478"/>
        <v>0</v>
      </c>
      <c r="AP256" s="5">
        <f t="shared" si="479"/>
        <v>0</v>
      </c>
      <c r="AQ256" s="5">
        <f t="shared" si="480"/>
        <v>0</v>
      </c>
      <c r="AR256" s="5">
        <f t="shared" si="481"/>
        <v>0</v>
      </c>
      <c r="AS256" s="5">
        <f t="shared" si="482"/>
        <v>0</v>
      </c>
      <c r="AT256" s="5">
        <f t="shared" si="483"/>
        <v>0</v>
      </c>
      <c r="AU256" s="5">
        <f t="shared" si="484"/>
        <v>0</v>
      </c>
      <c r="AV256" s="5">
        <f t="shared" si="485"/>
        <v>0</v>
      </c>
      <c r="AW256" s="5">
        <f t="shared" si="486"/>
        <v>0</v>
      </c>
      <c r="AX256" s="5">
        <f t="shared" si="487"/>
        <v>0.15085373876160227</v>
      </c>
      <c r="AY256" s="5">
        <f t="shared" si="488"/>
        <v>0</v>
      </c>
      <c r="AZ256" s="5">
        <f t="shared" si="489"/>
        <v>0</v>
      </c>
      <c r="BA256" s="5">
        <f t="shared" si="490"/>
        <v>0</v>
      </c>
      <c r="BB256" s="5">
        <f t="shared" si="491"/>
        <v>0</v>
      </c>
      <c r="BC256" s="5">
        <f t="shared" si="492"/>
        <v>0</v>
      </c>
      <c r="BD256" s="5">
        <f t="shared" si="493"/>
        <v>0</v>
      </c>
      <c r="BE256" s="5">
        <f t="shared" si="494"/>
        <v>0</v>
      </c>
      <c r="BF256" s="5">
        <f t="shared" si="495"/>
        <v>0</v>
      </c>
      <c r="BG256" s="5">
        <f t="shared" si="496"/>
        <v>0</v>
      </c>
      <c r="BH256" s="5">
        <f t="shared" si="497"/>
        <v>0</v>
      </c>
      <c r="BI256" s="5">
        <f t="shared" si="498"/>
        <v>0</v>
      </c>
      <c r="BJ256" s="8">
        <f t="shared" si="499"/>
        <v>0.46219519497936423</v>
      </c>
      <c r="BK256" s="8">
        <f t="shared" si="500"/>
        <v>9.9767337439635628E-4</v>
      </c>
      <c r="BL256" s="8">
        <f t="shared" si="501"/>
        <v>0</v>
      </c>
      <c r="BM256" s="8">
        <f t="shared" si="502"/>
        <v>0.4314821001842426</v>
      </c>
      <c r="BN256" s="8">
        <f t="shared" si="503"/>
        <v>3.1710768169518011E-2</v>
      </c>
    </row>
    <row r="257" spans="1:66" s="15" customFormat="1" x14ac:dyDescent="0.25">
      <c r="A257" t="s">
        <v>28</v>
      </c>
      <c r="B257" t="s">
        <v>462</v>
      </c>
      <c r="C257" t="s">
        <v>190</v>
      </c>
      <c r="D257" s="10"/>
      <c r="E257">
        <f>VLOOKUP(A257,home!$A$2:$E$405,3,FALSE)</f>
        <v>1.4166666666666701</v>
      </c>
      <c r="F257">
        <f>VLOOKUP(B257,home!$B$2:$E$405,3,FALSE)</f>
        <v>1.06</v>
      </c>
      <c r="G257">
        <f>VLOOKUP(C257,away!$B$2:$E$405,4,FALSE)</f>
        <v>1.41</v>
      </c>
      <c r="H257">
        <f>VLOOKUP(A257,away!$A$2:$E$405,3,FALSE)</f>
        <v>1</v>
      </c>
      <c r="I257">
        <f>VLOOKUP(C257,away!$B$2:$E$405,3,FALSE)</f>
        <v>0.71</v>
      </c>
      <c r="J257">
        <f>VLOOKUP(B257,home!$B$2:$E$405,4,FALSE)</f>
        <v>1</v>
      </c>
      <c r="K257" s="3">
        <f t="shared" si="448"/>
        <v>2.117350000000005</v>
      </c>
      <c r="L257" s="3">
        <f t="shared" si="449"/>
        <v>0.71</v>
      </c>
      <c r="M257" s="5">
        <f t="shared" si="450"/>
        <v>5.9169445123709877E-2</v>
      </c>
      <c r="N257" s="5">
        <f t="shared" si="451"/>
        <v>0.12528242463268738</v>
      </c>
      <c r="O257" s="5">
        <f t="shared" si="452"/>
        <v>4.2010306037834004E-2</v>
      </c>
      <c r="P257" s="5">
        <f t="shared" si="453"/>
        <v>8.8950521489208026E-2</v>
      </c>
      <c r="Q257" s="5">
        <f t="shared" si="454"/>
        <v>0.13263337089801067</v>
      </c>
      <c r="R257" s="5">
        <f t="shared" si="455"/>
        <v>1.491365864343107E-2</v>
      </c>
      <c r="S257" s="5">
        <f t="shared" si="456"/>
        <v>3.343024113484358E-2</v>
      </c>
      <c r="T257" s="5">
        <f t="shared" si="457"/>
        <v>9.4169693337587554E-2</v>
      </c>
      <c r="U257" s="5">
        <f t="shared" si="458"/>
        <v>3.1577435128668847E-2</v>
      </c>
      <c r="V257" s="5">
        <f t="shared" si="459"/>
        <v>5.5840333286079399E-3</v>
      </c>
      <c r="W257" s="5">
        <f t="shared" si="460"/>
        <v>9.3610422623634504E-2</v>
      </c>
      <c r="X257" s="5">
        <f t="shared" si="461"/>
        <v>6.6463400062780481E-2</v>
      </c>
      <c r="Y257" s="5">
        <f t="shared" si="462"/>
        <v>2.3594507022287072E-2</v>
      </c>
      <c r="Z257" s="5">
        <f t="shared" si="463"/>
        <v>3.5295658789453533E-3</v>
      </c>
      <c r="AA257" s="5">
        <f t="shared" si="464"/>
        <v>7.4733263137849604E-3</v>
      </c>
      <c r="AB257" s="5">
        <f t="shared" si="465"/>
        <v>7.9118237352463136E-3</v>
      </c>
      <c r="AC257" s="5">
        <f t="shared" si="466"/>
        <v>5.2466128796955711E-4</v>
      </c>
      <c r="AD257" s="5">
        <f t="shared" si="467"/>
        <v>4.9551507085538231E-2</v>
      </c>
      <c r="AE257" s="5">
        <f t="shared" si="468"/>
        <v>3.5181570030732141E-2</v>
      </c>
      <c r="AF257" s="5">
        <f t="shared" si="469"/>
        <v>1.248945736090991E-2</v>
      </c>
      <c r="AG257" s="5">
        <f t="shared" si="470"/>
        <v>2.9558382420820121E-3</v>
      </c>
      <c r="AH257" s="5">
        <f t="shared" si="471"/>
        <v>6.2649794351280017E-4</v>
      </c>
      <c r="AI257" s="5">
        <f t="shared" si="472"/>
        <v>1.3265154206968304E-3</v>
      </c>
      <c r="AJ257" s="5">
        <f t="shared" si="473"/>
        <v>1.4043487130062206E-3</v>
      </c>
      <c r="AK257" s="5">
        <f t="shared" si="474"/>
        <v>9.9116591582790918E-4</v>
      </c>
      <c r="AL257" s="5">
        <f t="shared" si="475"/>
        <v>3.1549320817538577E-5</v>
      </c>
      <c r="AM257" s="5">
        <f t="shared" si="476"/>
        <v>2.0983576705512923E-2</v>
      </c>
      <c r="AN257" s="5">
        <f t="shared" si="477"/>
        <v>1.4898339460914171E-2</v>
      </c>
      <c r="AO257" s="5">
        <f t="shared" si="478"/>
        <v>5.2889105086245313E-3</v>
      </c>
      <c r="AP257" s="5">
        <f t="shared" si="479"/>
        <v>1.2517088203744724E-3</v>
      </c>
      <c r="AQ257" s="5">
        <f t="shared" si="480"/>
        <v>2.2217831561646882E-4</v>
      </c>
      <c r="AR257" s="5">
        <f t="shared" si="481"/>
        <v>8.896270797881764E-5</v>
      </c>
      <c r="AS257" s="5">
        <f t="shared" si="482"/>
        <v>1.8836518973894996E-4</v>
      </c>
      <c r="AT257" s="5">
        <f t="shared" si="483"/>
        <v>1.9941751724688336E-4</v>
      </c>
      <c r="AU257" s="5">
        <f t="shared" si="484"/>
        <v>1.4074556004756316E-4</v>
      </c>
      <c r="AV257" s="5">
        <f t="shared" si="485"/>
        <v>7.4501902891677124E-5</v>
      </c>
      <c r="AW257" s="5">
        <f t="shared" si="486"/>
        <v>1.3174632679844703E-6</v>
      </c>
      <c r="AX257" s="5">
        <f t="shared" si="487"/>
        <v>7.4049293562363132E-3</v>
      </c>
      <c r="AY257" s="5">
        <f t="shared" si="488"/>
        <v>5.2574998429277811E-3</v>
      </c>
      <c r="AZ257" s="5">
        <f t="shared" si="489"/>
        <v>1.8664124442393623E-3</v>
      </c>
      <c r="BA257" s="5">
        <f t="shared" si="490"/>
        <v>4.4171761180331574E-4</v>
      </c>
      <c r="BB257" s="5">
        <f t="shared" si="491"/>
        <v>7.8404876095088542E-5</v>
      </c>
      <c r="BC257" s="5">
        <f t="shared" si="492"/>
        <v>1.1133492405502576E-5</v>
      </c>
      <c r="BD257" s="5">
        <f t="shared" si="493"/>
        <v>1.0527253777493414E-5</v>
      </c>
      <c r="BE257" s="5">
        <f t="shared" si="494"/>
        <v>2.2289880785775728E-5</v>
      </c>
      <c r="BF257" s="5">
        <f t="shared" si="495"/>
        <v>2.3597739540881182E-5</v>
      </c>
      <c r="BG257" s="5">
        <f t="shared" si="496"/>
        <v>1.6654891272294961E-5</v>
      </c>
      <c r="BH257" s="5">
        <f t="shared" si="497"/>
        <v>8.8160585088484534E-6</v>
      </c>
      <c r="BI257" s="5">
        <f t="shared" si="498"/>
        <v>3.7333362967420625E-6</v>
      </c>
      <c r="BJ257" s="8">
        <f t="shared" si="499"/>
        <v>0.69363700273099993</v>
      </c>
      <c r="BK257" s="8">
        <f t="shared" si="500"/>
        <v>0.19294795152808428</v>
      </c>
      <c r="BL257" s="8">
        <f t="shared" si="501"/>
        <v>0.1090126898900949</v>
      </c>
      <c r="BM257" s="8">
        <f t="shared" si="502"/>
        <v>0.53091130082358395</v>
      </c>
      <c r="BN257" s="8">
        <f t="shared" si="503"/>
        <v>0.46295972682488107</v>
      </c>
    </row>
    <row r="258" spans="1:66" x14ac:dyDescent="0.25">
      <c r="A258" t="s">
        <v>28</v>
      </c>
      <c r="B258" t="s">
        <v>31</v>
      </c>
      <c r="C258" t="s">
        <v>463</v>
      </c>
      <c r="D258" s="16"/>
      <c r="E258">
        <f>VLOOKUP(A258,home!$A$2:$E$405,3,FALSE)</f>
        <v>1.4166666666666701</v>
      </c>
      <c r="F258">
        <f>VLOOKUP(B258,home!$B$2:$E$405,3,FALSE)</f>
        <v>1.41</v>
      </c>
      <c r="G258">
        <f>VLOOKUP(C258,away!$B$2:$E$405,4,FALSE)</f>
        <v>1.76</v>
      </c>
      <c r="H258">
        <f>VLOOKUP(A258,away!$A$2:$E$405,3,FALSE)</f>
        <v>1</v>
      </c>
      <c r="I258">
        <f>VLOOKUP(C258,away!$B$2:$E$405,3,FALSE)</f>
        <v>0</v>
      </c>
      <c r="J258">
        <f>VLOOKUP(B258,home!$B$2:$E$405,4,FALSE)</f>
        <v>0.5</v>
      </c>
      <c r="K258" s="3">
        <f t="shared" si="448"/>
        <v>3.5156000000000085</v>
      </c>
      <c r="L258" s="3">
        <f t="shared" si="449"/>
        <v>0</v>
      </c>
      <c r="M258" s="5">
        <f t="shared" si="450"/>
        <v>2.9729959625858608E-2</v>
      </c>
      <c r="N258" s="5">
        <f t="shared" si="451"/>
        <v>0.10451864606066878</v>
      </c>
      <c r="O258" s="5">
        <f t="shared" si="452"/>
        <v>0</v>
      </c>
      <c r="P258" s="5">
        <f t="shared" si="453"/>
        <v>0</v>
      </c>
      <c r="Q258" s="5">
        <f t="shared" si="454"/>
        <v>0.1837228760454441</v>
      </c>
      <c r="R258" s="5">
        <f t="shared" si="455"/>
        <v>0</v>
      </c>
      <c r="S258" s="5">
        <f t="shared" si="456"/>
        <v>0</v>
      </c>
      <c r="T258" s="5">
        <f t="shared" si="457"/>
        <v>0</v>
      </c>
      <c r="U258" s="5">
        <f t="shared" si="458"/>
        <v>0</v>
      </c>
      <c r="V258" s="5">
        <f t="shared" si="459"/>
        <v>0</v>
      </c>
      <c r="W258" s="5">
        <f t="shared" si="460"/>
        <v>0.21529871434178824</v>
      </c>
      <c r="X258" s="5">
        <f t="shared" si="461"/>
        <v>0</v>
      </c>
      <c r="Y258" s="5">
        <f t="shared" si="462"/>
        <v>0</v>
      </c>
      <c r="Z258" s="5">
        <f t="shared" si="463"/>
        <v>0</v>
      </c>
      <c r="AA258" s="5">
        <f t="shared" si="464"/>
        <v>0</v>
      </c>
      <c r="AB258" s="5">
        <f t="shared" si="465"/>
        <v>0</v>
      </c>
      <c r="AC258" s="5">
        <f t="shared" si="466"/>
        <v>0</v>
      </c>
      <c r="AD258" s="5">
        <f t="shared" si="467"/>
        <v>0.18922604003499813</v>
      </c>
      <c r="AE258" s="5">
        <f t="shared" si="468"/>
        <v>0</v>
      </c>
      <c r="AF258" s="5">
        <f t="shared" si="469"/>
        <v>0</v>
      </c>
      <c r="AG258" s="5">
        <f t="shared" si="470"/>
        <v>0</v>
      </c>
      <c r="AH258" s="5">
        <f t="shared" si="471"/>
        <v>0</v>
      </c>
      <c r="AI258" s="5">
        <f t="shared" si="472"/>
        <v>0</v>
      </c>
      <c r="AJ258" s="5">
        <f t="shared" si="473"/>
        <v>0</v>
      </c>
      <c r="AK258" s="5">
        <f t="shared" si="474"/>
        <v>0</v>
      </c>
      <c r="AL258" s="5">
        <f t="shared" si="475"/>
        <v>0</v>
      </c>
      <c r="AM258" s="5">
        <f t="shared" si="476"/>
        <v>0.13304861326940817</v>
      </c>
      <c r="AN258" s="5">
        <f t="shared" si="477"/>
        <v>0</v>
      </c>
      <c r="AO258" s="5">
        <f t="shared" si="478"/>
        <v>0</v>
      </c>
      <c r="AP258" s="5">
        <f t="shared" si="479"/>
        <v>0</v>
      </c>
      <c r="AQ258" s="5">
        <f t="shared" si="480"/>
        <v>0</v>
      </c>
      <c r="AR258" s="5">
        <f t="shared" si="481"/>
        <v>0</v>
      </c>
      <c r="AS258" s="5">
        <f t="shared" si="482"/>
        <v>0</v>
      </c>
      <c r="AT258" s="5">
        <f t="shared" si="483"/>
        <v>0</v>
      </c>
      <c r="AU258" s="5">
        <f t="shared" si="484"/>
        <v>0</v>
      </c>
      <c r="AV258" s="5">
        <f t="shared" si="485"/>
        <v>0</v>
      </c>
      <c r="AW258" s="5">
        <f t="shared" si="486"/>
        <v>0</v>
      </c>
      <c r="AX258" s="5">
        <f t="shared" si="487"/>
        <v>7.7957617468322138E-2</v>
      </c>
      <c r="AY258" s="5">
        <f t="shared" si="488"/>
        <v>0</v>
      </c>
      <c r="AZ258" s="5">
        <f t="shared" si="489"/>
        <v>0</v>
      </c>
      <c r="BA258" s="5">
        <f t="shared" si="490"/>
        <v>0</v>
      </c>
      <c r="BB258" s="5">
        <f t="shared" si="491"/>
        <v>0</v>
      </c>
      <c r="BC258" s="5">
        <f t="shared" si="492"/>
        <v>0</v>
      </c>
      <c r="BD258" s="5">
        <f t="shared" si="493"/>
        <v>0</v>
      </c>
      <c r="BE258" s="5">
        <f t="shared" si="494"/>
        <v>0</v>
      </c>
      <c r="BF258" s="5">
        <f t="shared" si="495"/>
        <v>0</v>
      </c>
      <c r="BG258" s="5">
        <f t="shared" si="496"/>
        <v>0</v>
      </c>
      <c r="BH258" s="5">
        <f t="shared" si="497"/>
        <v>0</v>
      </c>
      <c r="BI258" s="5">
        <f t="shared" si="498"/>
        <v>0</v>
      </c>
      <c r="BJ258" s="8">
        <f t="shared" si="499"/>
        <v>0.90377250722062952</v>
      </c>
      <c r="BK258" s="8">
        <f t="shared" si="500"/>
        <v>2.9729959625858608E-2</v>
      </c>
      <c r="BL258" s="8">
        <f t="shared" si="501"/>
        <v>0</v>
      </c>
      <c r="BM258" s="8">
        <f t="shared" si="502"/>
        <v>0.61553098511451676</v>
      </c>
      <c r="BN258" s="8">
        <f t="shared" si="503"/>
        <v>0.31797148173197148</v>
      </c>
    </row>
    <row r="259" spans="1:66" x14ac:dyDescent="0.25">
      <c r="A259" t="s">
        <v>28</v>
      </c>
      <c r="B259" t="s">
        <v>188</v>
      </c>
      <c r="C259" t="s">
        <v>29</v>
      </c>
      <c r="D259" s="16"/>
      <c r="E259">
        <f>VLOOKUP(A259,home!$A$2:$E$405,3,FALSE)</f>
        <v>1.4166666666666701</v>
      </c>
      <c r="F259">
        <f>VLOOKUP(B259,home!$B$2:$E$405,3,FALSE)</f>
        <v>0.35</v>
      </c>
      <c r="G259">
        <f>VLOOKUP(C259,away!$B$2:$E$405,4,FALSE)</f>
        <v>0.71</v>
      </c>
      <c r="H259">
        <f>VLOOKUP(A259,away!$A$2:$E$405,3,FALSE)</f>
        <v>1</v>
      </c>
      <c r="I259">
        <f>VLOOKUP(C259,away!$B$2:$E$405,3,FALSE)</f>
        <v>1.06</v>
      </c>
      <c r="J259">
        <f>VLOOKUP(B259,home!$B$2:$E$405,4,FALSE)</f>
        <v>1</v>
      </c>
      <c r="K259" s="3">
        <f t="shared" si="448"/>
        <v>0.35204166666666747</v>
      </c>
      <c r="L259" s="3">
        <f t="shared" si="449"/>
        <v>1.06</v>
      </c>
      <c r="M259" s="5">
        <f t="shared" si="450"/>
        <v>0.24364533244798198</v>
      </c>
      <c r="N259" s="5">
        <f t="shared" si="451"/>
        <v>8.5773308910541857E-2</v>
      </c>
      <c r="O259" s="5">
        <f t="shared" si="452"/>
        <v>0.25826405239486089</v>
      </c>
      <c r="P259" s="5">
        <f t="shared" si="453"/>
        <v>9.0919707445174386E-2</v>
      </c>
      <c r="Q259" s="5">
        <f t="shared" si="454"/>
        <v>1.5097889312191038E-2</v>
      </c>
      <c r="R259" s="5">
        <f t="shared" si="455"/>
        <v>0.13687994776927626</v>
      </c>
      <c r="S259" s="5">
        <f t="shared" si="456"/>
        <v>8.4819942155889248E-3</v>
      </c>
      <c r="T259" s="5">
        <f t="shared" si="457"/>
        <v>1.6003762670922503E-2</v>
      </c>
      <c r="U259" s="5">
        <f t="shared" si="458"/>
        <v>4.8187444945942418E-2</v>
      </c>
      <c r="V259" s="5">
        <f t="shared" si="459"/>
        <v>3.5168625590352627E-4</v>
      </c>
      <c r="W259" s="5">
        <f t="shared" si="460"/>
        <v>1.7716953722041998E-3</v>
      </c>
      <c r="X259" s="5">
        <f t="shared" si="461"/>
        <v>1.8779970945364518E-3</v>
      </c>
      <c r="Y259" s="5">
        <f t="shared" si="462"/>
        <v>9.9533846010431935E-4</v>
      </c>
      <c r="Z259" s="5">
        <f t="shared" si="463"/>
        <v>4.8364248211810963E-2</v>
      </c>
      <c r="AA259" s="5">
        <f t="shared" si="464"/>
        <v>1.7026230547566325E-2</v>
      </c>
      <c r="AB259" s="5">
        <f t="shared" si="465"/>
        <v>2.9969712895080878E-3</v>
      </c>
      <c r="AC259" s="5">
        <f t="shared" si="466"/>
        <v>8.2022942882724844E-6</v>
      </c>
      <c r="AD259" s="5">
        <f t="shared" si="467"/>
        <v>1.5592764791409706E-4</v>
      </c>
      <c r="AE259" s="5">
        <f t="shared" si="468"/>
        <v>1.6528330678894289E-4</v>
      </c>
      <c r="AF259" s="5">
        <f t="shared" si="469"/>
        <v>8.7600152598139719E-5</v>
      </c>
      <c r="AG259" s="5">
        <f t="shared" si="470"/>
        <v>3.0952053918009378E-5</v>
      </c>
      <c r="AH259" s="5">
        <f t="shared" si="471"/>
        <v>1.2816525776129902E-2</v>
      </c>
      <c r="AI259" s="5">
        <f t="shared" si="472"/>
        <v>4.511951095105075E-3</v>
      </c>
      <c r="AJ259" s="5">
        <f t="shared" si="473"/>
        <v>7.9419739171964312E-4</v>
      </c>
      <c r="AK259" s="5">
        <f t="shared" si="474"/>
        <v>9.3196857814434442E-5</v>
      </c>
      <c r="AL259" s="5">
        <f t="shared" si="475"/>
        <v>1.2243209251351884E-7</v>
      </c>
      <c r="AM259" s="5">
        <f t="shared" si="476"/>
        <v>1.0978605810218416E-5</v>
      </c>
      <c r="AN259" s="5">
        <f t="shared" si="477"/>
        <v>1.1637322158831522E-5</v>
      </c>
      <c r="AO259" s="5">
        <f t="shared" si="478"/>
        <v>6.1677807441807052E-6</v>
      </c>
      <c r="AP259" s="5">
        <f t="shared" si="479"/>
        <v>2.1792825296105164E-6</v>
      </c>
      <c r="AQ259" s="5">
        <f t="shared" si="480"/>
        <v>5.7750987034678682E-7</v>
      </c>
      <c r="AR259" s="5">
        <f t="shared" si="481"/>
        <v>2.7171034645395407E-3</v>
      </c>
      <c r="AS259" s="5">
        <f t="shared" si="482"/>
        <v>9.5653363216227638E-4</v>
      </c>
      <c r="AT259" s="5">
        <f t="shared" si="483"/>
        <v>1.683698470445644E-4</v>
      </c>
      <c r="AU259" s="5">
        <f t="shared" si="484"/>
        <v>1.9757733856660109E-5</v>
      </c>
      <c r="AV259" s="5">
        <f t="shared" si="485"/>
        <v>1.7388863891137674E-6</v>
      </c>
      <c r="AW259" s="5">
        <f t="shared" si="486"/>
        <v>1.2690908271128762E-9</v>
      </c>
      <c r="AX259" s="5">
        <f t="shared" si="487"/>
        <v>6.441544478509411E-7</v>
      </c>
      <c r="AY259" s="5">
        <f t="shared" si="488"/>
        <v>6.8280371472199762E-7</v>
      </c>
      <c r="AZ259" s="5">
        <f t="shared" si="489"/>
        <v>3.618859688026587E-7</v>
      </c>
      <c r="BA259" s="5">
        <f t="shared" si="490"/>
        <v>1.2786637564360613E-7</v>
      </c>
      <c r="BB259" s="5">
        <f t="shared" si="491"/>
        <v>3.3884589545555617E-8</v>
      </c>
      <c r="BC259" s="5">
        <f t="shared" si="492"/>
        <v>7.1835329836577939E-9</v>
      </c>
      <c r="BD259" s="5">
        <f t="shared" si="493"/>
        <v>4.8002161206865191E-4</v>
      </c>
      <c r="BE259" s="5">
        <f t="shared" si="494"/>
        <v>1.6898760834866875E-4</v>
      </c>
      <c r="BF259" s="5">
        <f t="shared" si="495"/>
        <v>2.9745339644539697E-5</v>
      </c>
      <c r="BG259" s="5">
        <f t="shared" si="496"/>
        <v>3.4905329813432846E-6</v>
      </c>
      <c r="BH259" s="5">
        <f t="shared" si="497"/>
        <v>3.072032620767654E-7</v>
      </c>
      <c r="BI259" s="5">
        <f t="shared" si="498"/>
        <v>2.1629669677388321E-8</v>
      </c>
      <c r="BJ259" s="8">
        <f t="shared" si="499"/>
        <v>0.12199315326146229</v>
      </c>
      <c r="BK259" s="8">
        <f t="shared" si="500"/>
        <v>0.34340772789474433</v>
      </c>
      <c r="BL259" s="8">
        <f t="shared" si="501"/>
        <v>0.48611659555789005</v>
      </c>
      <c r="BM259" s="8">
        <f t="shared" si="502"/>
        <v>0.16930080511125747</v>
      </c>
      <c r="BN259" s="8">
        <f t="shared" si="503"/>
        <v>0.83058023828002647</v>
      </c>
    </row>
    <row r="260" spans="1:66" x14ac:dyDescent="0.25">
      <c r="A260" t="s">
        <v>298</v>
      </c>
      <c r="B260" t="s">
        <v>299</v>
      </c>
      <c r="C260" t="s">
        <v>338</v>
      </c>
      <c r="D260" s="16"/>
      <c r="E260">
        <f>VLOOKUP(A260,home!$A$2:$E$405,3,FALSE)</f>
        <v>1.6666666666666701</v>
      </c>
      <c r="F260">
        <f>VLOOKUP(B260,home!$B$2:$E$405,3,FALSE)</f>
        <v>0.3</v>
      </c>
      <c r="G260">
        <f>VLOOKUP(C260,away!$B$2:$E$405,4,FALSE)</f>
        <v>0.6</v>
      </c>
      <c r="H260">
        <f>VLOOKUP(A260,away!$A$2:$E$405,3,FALSE)</f>
        <v>1.3333333333333299</v>
      </c>
      <c r="I260">
        <f>VLOOKUP(C260,away!$B$2:$E$405,3,FALSE)</f>
        <v>0.9</v>
      </c>
      <c r="J260">
        <f>VLOOKUP(B260,home!$B$2:$E$405,4,FALSE)</f>
        <v>1.88</v>
      </c>
      <c r="K260" s="3">
        <f t="shared" si="448"/>
        <v>0.3000000000000006</v>
      </c>
      <c r="L260" s="3">
        <f t="shared" si="449"/>
        <v>2.2559999999999945</v>
      </c>
      <c r="M260" s="5">
        <f t="shared" si="450"/>
        <v>7.7614578668406015E-2</v>
      </c>
      <c r="N260" s="5">
        <f t="shared" si="451"/>
        <v>2.3284373600521855E-2</v>
      </c>
      <c r="O260" s="5">
        <f t="shared" si="452"/>
        <v>0.17509848947592355</v>
      </c>
      <c r="P260" s="5">
        <f t="shared" si="453"/>
        <v>5.2529546842777171E-2</v>
      </c>
      <c r="Q260" s="5">
        <f t="shared" si="454"/>
        <v>3.4926560400782842E-3</v>
      </c>
      <c r="R260" s="5">
        <f t="shared" si="455"/>
        <v>0.19751109612884132</v>
      </c>
      <c r="S260" s="5">
        <f t="shared" si="456"/>
        <v>8.8879993257978945E-3</v>
      </c>
      <c r="T260" s="5">
        <f t="shared" si="457"/>
        <v>7.8794320264165899E-3</v>
      </c>
      <c r="U260" s="5">
        <f t="shared" si="458"/>
        <v>5.9253328838652516E-2</v>
      </c>
      <c r="V260" s="5">
        <f t="shared" si="459"/>
        <v>6.683775493000017E-4</v>
      </c>
      <c r="W260" s="5">
        <f t="shared" si="460"/>
        <v>3.4926560400782935E-4</v>
      </c>
      <c r="X260" s="5">
        <f t="shared" si="461"/>
        <v>7.8794320264166098E-4</v>
      </c>
      <c r="Y260" s="5">
        <f t="shared" si="462"/>
        <v>8.8879993257979161E-4</v>
      </c>
      <c r="Z260" s="5">
        <f t="shared" si="463"/>
        <v>0.14852834428888831</v>
      </c>
      <c r="AA260" s="5">
        <f t="shared" si="464"/>
        <v>4.4558503286666586E-2</v>
      </c>
      <c r="AB260" s="5">
        <f t="shared" si="465"/>
        <v>6.6837754930000005E-3</v>
      </c>
      <c r="AC260" s="5">
        <f t="shared" si="466"/>
        <v>2.8272370335390056E-5</v>
      </c>
      <c r="AD260" s="5">
        <f t="shared" si="467"/>
        <v>2.6194920300587243E-5</v>
      </c>
      <c r="AE260" s="5">
        <f t="shared" si="468"/>
        <v>5.9095740198124679E-5</v>
      </c>
      <c r="AF260" s="5">
        <f t="shared" si="469"/>
        <v>6.6659994943484493E-5</v>
      </c>
      <c r="AG260" s="5">
        <f t="shared" si="470"/>
        <v>5.0128316197500215E-5</v>
      </c>
      <c r="AH260" s="5">
        <f t="shared" si="471"/>
        <v>8.3769986178932818E-2</v>
      </c>
      <c r="AI260" s="5">
        <f t="shared" si="472"/>
        <v>2.5130995853679897E-2</v>
      </c>
      <c r="AJ260" s="5">
        <f t="shared" si="473"/>
        <v>3.7696493780519915E-3</v>
      </c>
      <c r="AK260" s="5">
        <f t="shared" si="474"/>
        <v>3.7696493780520006E-4</v>
      </c>
      <c r="AL260" s="5">
        <f t="shared" si="475"/>
        <v>7.6538960971967923E-7</v>
      </c>
      <c r="AM260" s="5">
        <f t="shared" si="476"/>
        <v>1.571695218035238E-6</v>
      </c>
      <c r="AN260" s="5">
        <f t="shared" si="477"/>
        <v>3.5457444118874881E-6</v>
      </c>
      <c r="AO260" s="5">
        <f t="shared" si="478"/>
        <v>3.9995996966090781E-6</v>
      </c>
      <c r="AP260" s="5">
        <f t="shared" si="479"/>
        <v>3.0076989718500194E-6</v>
      </c>
      <c r="AQ260" s="5">
        <f t="shared" si="480"/>
        <v>1.696342220123407E-6</v>
      </c>
      <c r="AR260" s="5">
        <f t="shared" si="481"/>
        <v>3.779701776393439E-2</v>
      </c>
      <c r="AS260" s="5">
        <f t="shared" si="482"/>
        <v>1.133910532918034E-2</v>
      </c>
      <c r="AT260" s="5">
        <f t="shared" si="483"/>
        <v>1.7008657993770541E-3</v>
      </c>
      <c r="AU260" s="5">
        <f t="shared" si="484"/>
        <v>1.7008657993770583E-4</v>
      </c>
      <c r="AV260" s="5">
        <f t="shared" si="485"/>
        <v>1.2756493495327961E-5</v>
      </c>
      <c r="AW260" s="5">
        <f t="shared" si="486"/>
        <v>1.4389324662729951E-8</v>
      </c>
      <c r="AX260" s="5">
        <f t="shared" si="487"/>
        <v>7.858476090176209E-8</v>
      </c>
      <c r="AY260" s="5">
        <f t="shared" si="488"/>
        <v>1.7728722059437485E-7</v>
      </c>
      <c r="AZ260" s="5">
        <f t="shared" si="489"/>
        <v>1.9997998483045438E-7</v>
      </c>
      <c r="BA260" s="5">
        <f t="shared" si="490"/>
        <v>1.5038494859250132E-7</v>
      </c>
      <c r="BB260" s="5">
        <f t="shared" si="491"/>
        <v>8.4817111006170559E-8</v>
      </c>
      <c r="BC260" s="5">
        <f t="shared" si="492"/>
        <v>3.8269480485984053E-8</v>
      </c>
      <c r="BD260" s="5">
        <f t="shared" si="493"/>
        <v>1.4211678679239278E-2</v>
      </c>
      <c r="BE260" s="5">
        <f t="shared" si="494"/>
        <v>4.2635036037717922E-3</v>
      </c>
      <c r="BF260" s="5">
        <f t="shared" si="495"/>
        <v>6.3952554056576994E-4</v>
      </c>
      <c r="BG260" s="5">
        <f t="shared" si="496"/>
        <v>6.3952554056577162E-5</v>
      </c>
      <c r="BH260" s="5">
        <f t="shared" si="497"/>
        <v>4.7964415542432951E-6</v>
      </c>
      <c r="BI260" s="5">
        <f t="shared" si="498"/>
        <v>2.8778649325459835E-7</v>
      </c>
      <c r="BJ260" s="8">
        <f t="shared" si="499"/>
        <v>3.6899099781910631E-2</v>
      </c>
      <c r="BK260" s="8">
        <f t="shared" si="500"/>
        <v>0.13972971743344678</v>
      </c>
      <c r="BL260" s="8">
        <f t="shared" si="501"/>
        <v>0.66635636614315963</v>
      </c>
      <c r="BM260" s="8">
        <f t="shared" si="502"/>
        <v>0.46198262399296131</v>
      </c>
      <c r="BN260" s="8">
        <f t="shared" si="503"/>
        <v>0.52953074075654816</v>
      </c>
    </row>
    <row r="261" spans="1:66" x14ac:dyDescent="0.25">
      <c r="A261" t="s">
        <v>298</v>
      </c>
      <c r="B261" t="s">
        <v>324</v>
      </c>
      <c r="C261" t="s">
        <v>203</v>
      </c>
      <c r="D261" s="16"/>
      <c r="E261">
        <f>VLOOKUP(A261,home!$A$2:$E$405,3,FALSE)</f>
        <v>1.6666666666666701</v>
      </c>
      <c r="F261">
        <f>VLOOKUP(B261,home!$B$2:$E$405,3,FALSE)</f>
        <v>0.8</v>
      </c>
      <c r="G261">
        <f>VLOOKUP(C261,away!$B$2:$E$405,4,FALSE)</f>
        <v>1.2</v>
      </c>
      <c r="H261">
        <f>VLOOKUP(A261,away!$A$2:$E$405,3,FALSE)</f>
        <v>1.3333333333333299</v>
      </c>
      <c r="I261">
        <f>VLOOKUP(C261,away!$B$2:$E$405,3,FALSE)</f>
        <v>0.3</v>
      </c>
      <c r="J261">
        <f>VLOOKUP(B261,home!$B$2:$E$405,4,FALSE)</f>
        <v>1.25</v>
      </c>
      <c r="K261" s="3">
        <f t="shared" si="448"/>
        <v>1.6000000000000034</v>
      </c>
      <c r="L261" s="3">
        <f t="shared" si="449"/>
        <v>0.49999999999999872</v>
      </c>
      <c r="M261" s="5">
        <f t="shared" si="450"/>
        <v>0.12245642825298164</v>
      </c>
      <c r="N261" s="5">
        <f t="shared" si="451"/>
        <v>0.19593028520477104</v>
      </c>
      <c r="O261" s="5">
        <f t="shared" si="452"/>
        <v>6.1228214126490668E-2</v>
      </c>
      <c r="P261" s="5">
        <f t="shared" si="453"/>
        <v>9.7965142602385272E-2</v>
      </c>
      <c r="Q261" s="5">
        <f t="shared" si="454"/>
        <v>0.1567442281638172</v>
      </c>
      <c r="R261" s="5">
        <f t="shared" si="455"/>
        <v>1.5307053531622627E-2</v>
      </c>
      <c r="S261" s="5">
        <f t="shared" si="456"/>
        <v>1.9593028520477049E-2</v>
      </c>
      <c r="T261" s="5">
        <f t="shared" si="457"/>
        <v>7.8372114081908403E-2</v>
      </c>
      <c r="U261" s="5">
        <f t="shared" si="458"/>
        <v>2.4491285650596255E-2</v>
      </c>
      <c r="V261" s="5">
        <f t="shared" si="459"/>
        <v>1.7416025351535158E-3</v>
      </c>
      <c r="W261" s="5">
        <f t="shared" si="460"/>
        <v>8.359692168736936E-2</v>
      </c>
      <c r="X261" s="5">
        <f t="shared" si="461"/>
        <v>4.1798460843684576E-2</v>
      </c>
      <c r="Y261" s="5">
        <f t="shared" si="462"/>
        <v>1.0449615210921116E-2</v>
      </c>
      <c r="Z261" s="5">
        <f t="shared" si="463"/>
        <v>2.5511755886037657E-3</v>
      </c>
      <c r="AA261" s="5">
        <f t="shared" si="464"/>
        <v>4.0818809417660336E-3</v>
      </c>
      <c r="AB261" s="5">
        <f t="shared" si="465"/>
        <v>3.2655047534128345E-3</v>
      </c>
      <c r="AC261" s="5">
        <f t="shared" si="466"/>
        <v>8.7080126757675753E-5</v>
      </c>
      <c r="AD261" s="5">
        <f t="shared" si="467"/>
        <v>3.3438768674947827E-2</v>
      </c>
      <c r="AE261" s="5">
        <f t="shared" si="468"/>
        <v>1.6719384337473872E-2</v>
      </c>
      <c r="AF261" s="5">
        <f t="shared" si="469"/>
        <v>4.1798460843684576E-3</v>
      </c>
      <c r="AG261" s="5">
        <f t="shared" si="470"/>
        <v>6.9664101406140808E-4</v>
      </c>
      <c r="AH261" s="5">
        <f t="shared" si="471"/>
        <v>3.1889694857546979E-4</v>
      </c>
      <c r="AI261" s="5">
        <f t="shared" si="472"/>
        <v>5.1023511772075279E-4</v>
      </c>
      <c r="AJ261" s="5">
        <f t="shared" si="473"/>
        <v>4.0818809417660312E-4</v>
      </c>
      <c r="AK261" s="5">
        <f t="shared" si="474"/>
        <v>2.1770031689418882E-4</v>
      </c>
      <c r="AL261" s="5">
        <f t="shared" si="475"/>
        <v>2.786564056245622E-6</v>
      </c>
      <c r="AM261" s="5">
        <f t="shared" si="476"/>
        <v>1.0700405975983323E-2</v>
      </c>
      <c r="AN261" s="5">
        <f t="shared" si="477"/>
        <v>5.3502029879916478E-3</v>
      </c>
      <c r="AO261" s="5">
        <f t="shared" si="478"/>
        <v>1.3375507469979085E-3</v>
      </c>
      <c r="AP261" s="5">
        <f t="shared" si="479"/>
        <v>2.2292512449965094E-4</v>
      </c>
      <c r="AQ261" s="5">
        <f t="shared" si="480"/>
        <v>2.786564056245629E-5</v>
      </c>
      <c r="AR261" s="5">
        <f t="shared" si="481"/>
        <v>3.18896948575469E-5</v>
      </c>
      <c r="AS261" s="5">
        <f t="shared" si="482"/>
        <v>5.1023511772075153E-5</v>
      </c>
      <c r="AT261" s="5">
        <f t="shared" si="483"/>
        <v>4.0818809417660217E-5</v>
      </c>
      <c r="AU261" s="5">
        <f t="shared" si="484"/>
        <v>2.177003168941883E-5</v>
      </c>
      <c r="AV261" s="5">
        <f t="shared" si="485"/>
        <v>8.708012675767554E-6</v>
      </c>
      <c r="AW261" s="5">
        <f t="shared" si="486"/>
        <v>6.1923645694347134E-8</v>
      </c>
      <c r="AX261" s="5">
        <f t="shared" si="487"/>
        <v>2.8534415935955585E-3</v>
      </c>
      <c r="AY261" s="5">
        <f t="shared" si="488"/>
        <v>1.4267207967977756E-3</v>
      </c>
      <c r="AZ261" s="5">
        <f t="shared" si="489"/>
        <v>3.5668019919944303E-4</v>
      </c>
      <c r="BA261" s="5">
        <f t="shared" si="490"/>
        <v>5.9446699866573704E-5</v>
      </c>
      <c r="BB261" s="5">
        <f t="shared" si="491"/>
        <v>7.4308374833216919E-6</v>
      </c>
      <c r="BC261" s="5">
        <f t="shared" si="492"/>
        <v>7.4308374833216741E-7</v>
      </c>
      <c r="BD261" s="5">
        <f t="shared" si="493"/>
        <v>2.6574745714622358E-6</v>
      </c>
      <c r="BE261" s="5">
        <f t="shared" si="494"/>
        <v>4.2519593143395862E-6</v>
      </c>
      <c r="BF261" s="5">
        <f t="shared" si="495"/>
        <v>3.4015674514716766E-6</v>
      </c>
      <c r="BG261" s="5">
        <f t="shared" si="496"/>
        <v>1.814169307451565E-6</v>
      </c>
      <c r="BH261" s="5">
        <f t="shared" si="497"/>
        <v>7.2566772298062784E-7</v>
      </c>
      <c r="BI261" s="5">
        <f t="shared" si="498"/>
        <v>2.3221367135380128E-7</v>
      </c>
      <c r="BJ261" s="8">
        <f t="shared" si="499"/>
        <v>0.64426967899004928</v>
      </c>
      <c r="BK261" s="8">
        <f t="shared" si="500"/>
        <v>0.24327278939860919</v>
      </c>
      <c r="BL261" s="8">
        <f t="shared" si="501"/>
        <v>0.10999625259370696</v>
      </c>
      <c r="BM261" s="8">
        <f t="shared" si="502"/>
        <v>0.34903188581574862</v>
      </c>
      <c r="BN261" s="8">
        <f t="shared" si="503"/>
        <v>0.64963135188206844</v>
      </c>
    </row>
    <row r="262" spans="1:66" x14ac:dyDescent="0.25">
      <c r="A262" t="s">
        <v>298</v>
      </c>
      <c r="B262" t="s">
        <v>325</v>
      </c>
      <c r="C262" t="s">
        <v>331</v>
      </c>
      <c r="D262" s="16"/>
      <c r="E262">
        <f>VLOOKUP(A262,home!$A$2:$E$405,3,FALSE)</f>
        <v>1.6666666666666701</v>
      </c>
      <c r="F262">
        <f>VLOOKUP(B262,home!$B$2:$E$405,3,FALSE)</f>
        <v>1.8</v>
      </c>
      <c r="G262">
        <f>VLOOKUP(C262,away!$B$2:$E$405,4,FALSE)</f>
        <v>2.4</v>
      </c>
      <c r="H262">
        <f>VLOOKUP(A262,away!$A$2:$E$405,3,FALSE)</f>
        <v>1.3333333333333299</v>
      </c>
      <c r="I262">
        <f>VLOOKUP(C262,away!$B$2:$E$405,3,FALSE)</f>
        <v>0.9</v>
      </c>
      <c r="J262">
        <f>VLOOKUP(B262,home!$B$2:$E$405,4,FALSE)</f>
        <v>1.1299999999999999</v>
      </c>
      <c r="K262" s="3">
        <f t="shared" si="448"/>
        <v>7.2000000000000144</v>
      </c>
      <c r="L262" s="3">
        <f t="shared" si="449"/>
        <v>1.3559999999999965</v>
      </c>
      <c r="M262" s="5">
        <f t="shared" si="450"/>
        <v>1.9238730581535066E-4</v>
      </c>
      <c r="N262" s="5">
        <f t="shared" si="451"/>
        <v>1.3851886018705275E-3</v>
      </c>
      <c r="O262" s="5">
        <f t="shared" si="452"/>
        <v>2.6087718668561485E-4</v>
      </c>
      <c r="P262" s="5">
        <f t="shared" si="453"/>
        <v>1.8783157441364304E-3</v>
      </c>
      <c r="Q262" s="5">
        <f t="shared" si="454"/>
        <v>4.9866789667339095E-3</v>
      </c>
      <c r="R262" s="5">
        <f t="shared" si="455"/>
        <v>1.7687473257284642E-4</v>
      </c>
      <c r="S262" s="5">
        <f t="shared" si="456"/>
        <v>4.5845930682881985E-3</v>
      </c>
      <c r="T262" s="5">
        <f t="shared" si="457"/>
        <v>6.7619366788911634E-3</v>
      </c>
      <c r="U262" s="5">
        <f t="shared" si="458"/>
        <v>1.2734980745244969E-3</v>
      </c>
      <c r="V262" s="5">
        <f t="shared" si="459"/>
        <v>4.973366560479032E-3</v>
      </c>
      <c r="W262" s="5">
        <f t="shared" si="460"/>
        <v>1.1968029520161402E-2</v>
      </c>
      <c r="X262" s="5">
        <f t="shared" si="461"/>
        <v>1.6228648029338818E-2</v>
      </c>
      <c r="Y262" s="5">
        <f t="shared" si="462"/>
        <v>1.1003023363891692E-2</v>
      </c>
      <c r="Z262" s="5">
        <f t="shared" si="463"/>
        <v>7.994737912292637E-5</v>
      </c>
      <c r="AA262" s="5">
        <f t="shared" si="464"/>
        <v>5.7562112968507107E-4</v>
      </c>
      <c r="AB262" s="5">
        <f t="shared" si="465"/>
        <v>2.0722360668662602E-3</v>
      </c>
      <c r="AC262" s="5">
        <f t="shared" si="466"/>
        <v>3.0347482752043067E-3</v>
      </c>
      <c r="AD262" s="5">
        <f t="shared" si="467"/>
        <v>2.1542453136290576E-2</v>
      </c>
      <c r="AE262" s="5">
        <f t="shared" si="468"/>
        <v>2.9211566452809944E-2</v>
      </c>
      <c r="AF262" s="5">
        <f t="shared" si="469"/>
        <v>1.9805442055005094E-2</v>
      </c>
      <c r="AG262" s="5">
        <f t="shared" si="470"/>
        <v>8.9520598088622793E-3</v>
      </c>
      <c r="AH262" s="5">
        <f t="shared" si="471"/>
        <v>2.7102161522671986E-5</v>
      </c>
      <c r="AI262" s="5">
        <f t="shared" si="472"/>
        <v>1.951355629632387E-4</v>
      </c>
      <c r="AJ262" s="5">
        <f t="shared" si="473"/>
        <v>7.0248802666766073E-4</v>
      </c>
      <c r="AK262" s="5">
        <f t="shared" si="474"/>
        <v>1.6859712640023884E-3</v>
      </c>
      <c r="AL262" s="5">
        <f t="shared" si="475"/>
        <v>1.1851541744189854E-3</v>
      </c>
      <c r="AM262" s="5">
        <f t="shared" si="476"/>
        <v>3.1021132516258494E-2</v>
      </c>
      <c r="AN262" s="5">
        <f t="shared" si="477"/>
        <v>4.2064655692046406E-2</v>
      </c>
      <c r="AO262" s="5">
        <f t="shared" si="478"/>
        <v>2.8519836559207399E-2</v>
      </c>
      <c r="AP262" s="5">
        <f t="shared" si="479"/>
        <v>1.289096612476171E-2</v>
      </c>
      <c r="AQ262" s="5">
        <f t="shared" si="480"/>
        <v>4.3700375162942107E-3</v>
      </c>
      <c r="AR262" s="5">
        <f t="shared" si="481"/>
        <v>7.3501062049486144E-6</v>
      </c>
      <c r="AS262" s="5">
        <f t="shared" si="482"/>
        <v>5.292076467563013E-5</v>
      </c>
      <c r="AT262" s="5">
        <f t="shared" si="483"/>
        <v>1.9051475283226885E-4</v>
      </c>
      <c r="AU262" s="5">
        <f t="shared" si="484"/>
        <v>4.5723540679744594E-4</v>
      </c>
      <c r="AV262" s="5">
        <f t="shared" si="485"/>
        <v>8.2302373223540478E-4</v>
      </c>
      <c r="AW262" s="5">
        <f t="shared" si="486"/>
        <v>3.2141381210242919E-4</v>
      </c>
      <c r="AX262" s="5">
        <f t="shared" si="487"/>
        <v>3.7225359019510268E-2</v>
      </c>
      <c r="AY262" s="5">
        <f t="shared" si="488"/>
        <v>5.0477586830455792E-2</v>
      </c>
      <c r="AZ262" s="5">
        <f t="shared" si="489"/>
        <v>3.4223803871048945E-2</v>
      </c>
      <c r="BA262" s="5">
        <f t="shared" si="490"/>
        <v>1.5469159349714082E-2</v>
      </c>
      <c r="BB262" s="5">
        <f t="shared" si="491"/>
        <v>5.2440450195530633E-3</v>
      </c>
      <c r="BC262" s="5">
        <f t="shared" si="492"/>
        <v>1.4221850093027852E-3</v>
      </c>
      <c r="BD262" s="5">
        <f t="shared" si="493"/>
        <v>1.6611240023183852E-6</v>
      </c>
      <c r="BE262" s="5">
        <f t="shared" si="494"/>
        <v>1.1960092816692397E-5</v>
      </c>
      <c r="BF262" s="5">
        <f t="shared" si="495"/>
        <v>4.305633414009272E-5</v>
      </c>
      <c r="BG262" s="5">
        <f t="shared" si="496"/>
        <v>1.0333520193622269E-4</v>
      </c>
      <c r="BH262" s="5">
        <f t="shared" si="497"/>
        <v>1.8600336348520129E-4</v>
      </c>
      <c r="BI262" s="5">
        <f t="shared" si="498"/>
        <v>2.6784484341869046E-4</v>
      </c>
      <c r="BJ262" s="8">
        <f t="shared" si="499"/>
        <v>0.39477379412200853</v>
      </c>
      <c r="BK262" s="8">
        <f t="shared" si="500"/>
        <v>6.6326151958798096E-2</v>
      </c>
      <c r="BL262" s="8">
        <f t="shared" si="501"/>
        <v>9.114709928035163E-3</v>
      </c>
      <c r="BM262" s="8">
        <f t="shared" si="502"/>
        <v>0.41125810783179667</v>
      </c>
      <c r="BN262" s="8">
        <f t="shared" si="503"/>
        <v>8.8803225378146795E-3</v>
      </c>
    </row>
    <row r="263" spans="1:66" x14ac:dyDescent="0.25">
      <c r="A263" t="s">
        <v>298</v>
      </c>
      <c r="B263" t="s">
        <v>358</v>
      </c>
      <c r="C263" t="s">
        <v>363</v>
      </c>
      <c r="D263" s="16"/>
      <c r="E263">
        <f>VLOOKUP(A263,home!$A$2:$E$405,3,FALSE)</f>
        <v>1.6666666666666701</v>
      </c>
      <c r="F263">
        <f>VLOOKUP(B263,home!$B$2:$E$405,3,FALSE)</f>
        <v>0.8</v>
      </c>
      <c r="G263">
        <f>VLOOKUP(C263,away!$B$2:$E$405,4,FALSE)</f>
        <v>1.2</v>
      </c>
      <c r="H263">
        <f>VLOOKUP(A263,away!$A$2:$E$405,3,FALSE)</f>
        <v>1.3333333333333299</v>
      </c>
      <c r="I263">
        <f>VLOOKUP(C263,away!$B$2:$E$405,3,FALSE)</f>
        <v>0.2</v>
      </c>
      <c r="J263">
        <f>VLOOKUP(B263,home!$B$2:$E$405,4,FALSE)</f>
        <v>1</v>
      </c>
      <c r="K263" s="3">
        <f t="shared" si="448"/>
        <v>1.6000000000000034</v>
      </c>
      <c r="L263" s="3">
        <f t="shared" si="449"/>
        <v>0.266666666666666</v>
      </c>
      <c r="M263" s="5">
        <f t="shared" si="450"/>
        <v>0.15463826454925439</v>
      </c>
      <c r="N263" s="5">
        <f t="shared" si="451"/>
        <v>0.24742122327880756</v>
      </c>
      <c r="O263" s="5">
        <f t="shared" si="452"/>
        <v>4.1236870546467734E-2</v>
      </c>
      <c r="P263" s="5">
        <f t="shared" si="453"/>
        <v>6.597899287434851E-2</v>
      </c>
      <c r="Q263" s="5">
        <f t="shared" si="454"/>
        <v>0.19793697862304649</v>
      </c>
      <c r="R263" s="5">
        <f t="shared" si="455"/>
        <v>5.4982494061956841E-3</v>
      </c>
      <c r="S263" s="5">
        <f t="shared" si="456"/>
        <v>7.0377592399305071E-3</v>
      </c>
      <c r="T263" s="5">
        <f t="shared" si="457"/>
        <v>5.2783194299478933E-2</v>
      </c>
      <c r="U263" s="5">
        <f t="shared" si="458"/>
        <v>8.7971990499131122E-3</v>
      </c>
      <c r="V263" s="5">
        <f t="shared" si="459"/>
        <v>3.336419195226314E-4</v>
      </c>
      <c r="W263" s="5">
        <f t="shared" si="460"/>
        <v>0.10556638859895837</v>
      </c>
      <c r="X263" s="5">
        <f t="shared" si="461"/>
        <v>2.815103695972216E-2</v>
      </c>
      <c r="Y263" s="5">
        <f t="shared" si="462"/>
        <v>3.753471594629612E-3</v>
      </c>
      <c r="Z263" s="5">
        <f t="shared" si="463"/>
        <v>4.887332805507263E-4</v>
      </c>
      <c r="AA263" s="5">
        <f t="shared" si="464"/>
        <v>7.8197324888116377E-4</v>
      </c>
      <c r="AB263" s="5">
        <f t="shared" si="465"/>
        <v>6.2557859910493245E-4</v>
      </c>
      <c r="AC263" s="5">
        <f t="shared" si="466"/>
        <v>8.8971178539368364E-6</v>
      </c>
      <c r="AD263" s="5">
        <f t="shared" si="467"/>
        <v>4.2226555439583459E-2</v>
      </c>
      <c r="AE263" s="5">
        <f t="shared" si="468"/>
        <v>1.1260414783888893E-2</v>
      </c>
      <c r="AF263" s="5">
        <f t="shared" si="469"/>
        <v>1.5013886378518486E-3</v>
      </c>
      <c r="AG263" s="5">
        <f t="shared" si="470"/>
        <v>1.3345676780905291E-4</v>
      </c>
      <c r="AH263" s="5">
        <f t="shared" si="471"/>
        <v>3.2582218703381666E-5</v>
      </c>
      <c r="AI263" s="5">
        <f t="shared" si="472"/>
        <v>5.2131549925410777E-5</v>
      </c>
      <c r="AJ263" s="5">
        <f t="shared" si="473"/>
        <v>4.1705239940328722E-5</v>
      </c>
      <c r="AK263" s="5">
        <f t="shared" si="474"/>
        <v>2.2242794634842033E-5</v>
      </c>
      <c r="AL263" s="5">
        <f t="shared" si="475"/>
        <v>1.5184414470718864E-7</v>
      </c>
      <c r="AM263" s="5">
        <f t="shared" si="476"/>
        <v>1.3512497740666728E-2</v>
      </c>
      <c r="AN263" s="5">
        <f t="shared" si="477"/>
        <v>3.6033327308444517E-3</v>
      </c>
      <c r="AO263" s="5">
        <f t="shared" si="478"/>
        <v>4.8044436411259235E-4</v>
      </c>
      <c r="AP263" s="5">
        <f t="shared" si="479"/>
        <v>4.2706165698897E-5</v>
      </c>
      <c r="AQ263" s="5">
        <f t="shared" si="480"/>
        <v>2.8470777132597924E-6</v>
      </c>
      <c r="AR263" s="5">
        <f t="shared" si="481"/>
        <v>1.7377183308470191E-6</v>
      </c>
      <c r="AS263" s="5">
        <f t="shared" si="482"/>
        <v>2.7803493293552363E-6</v>
      </c>
      <c r="AT263" s="5">
        <f t="shared" si="483"/>
        <v>2.2242794634841943E-6</v>
      </c>
      <c r="AU263" s="5">
        <f t="shared" si="484"/>
        <v>1.1862823805249061E-6</v>
      </c>
      <c r="AV263" s="5">
        <f t="shared" si="485"/>
        <v>4.7451295220996374E-7</v>
      </c>
      <c r="AW263" s="5">
        <f t="shared" si="486"/>
        <v>1.7996343076407522E-9</v>
      </c>
      <c r="AX263" s="5">
        <f t="shared" si="487"/>
        <v>3.6033327308444682E-3</v>
      </c>
      <c r="AY263" s="5">
        <f t="shared" si="488"/>
        <v>9.6088872822518905E-4</v>
      </c>
      <c r="AZ263" s="5">
        <f t="shared" si="489"/>
        <v>1.2811849709669156E-4</v>
      </c>
      <c r="BA263" s="5">
        <f t="shared" si="490"/>
        <v>1.1388310853039222E-5</v>
      </c>
      <c r="BB263" s="5">
        <f t="shared" si="491"/>
        <v>7.5922072353594609E-7</v>
      </c>
      <c r="BC263" s="5">
        <f t="shared" si="492"/>
        <v>4.0491771921917052E-8</v>
      </c>
      <c r="BD263" s="5">
        <f t="shared" si="493"/>
        <v>7.7231925815422821E-8</v>
      </c>
      <c r="BE263" s="5">
        <f t="shared" si="494"/>
        <v>1.2357108130467679E-7</v>
      </c>
      <c r="BF263" s="5">
        <f t="shared" si="495"/>
        <v>9.8856865043741651E-8</v>
      </c>
      <c r="BG263" s="5">
        <f t="shared" si="496"/>
        <v>5.2723661356662331E-8</v>
      </c>
      <c r="BH263" s="5">
        <f t="shared" si="497"/>
        <v>2.1089464542664989E-8</v>
      </c>
      <c r="BI263" s="5">
        <f t="shared" si="498"/>
        <v>6.7486286536528069E-9</v>
      </c>
      <c r="BJ263" s="8">
        <f t="shared" si="499"/>
        <v>0.71308046504232703</v>
      </c>
      <c r="BK263" s="8">
        <f t="shared" si="500"/>
        <v>0.22895859627327983</v>
      </c>
      <c r="BL263" s="8">
        <f t="shared" si="501"/>
        <v>5.7097316017849724E-2</v>
      </c>
      <c r="BM263" s="8">
        <f t="shared" si="502"/>
        <v>0.28595364440729637</v>
      </c>
      <c r="BN263" s="8">
        <f t="shared" si="503"/>
        <v>0.71271057927812043</v>
      </c>
    </row>
    <row r="264" spans="1:66" x14ac:dyDescent="0.25">
      <c r="A264" t="s">
        <v>298</v>
      </c>
      <c r="B264" t="s">
        <v>366</v>
      </c>
      <c r="C264" t="s">
        <v>330</v>
      </c>
      <c r="D264" s="16"/>
      <c r="E264">
        <f>VLOOKUP(A264,home!$A$2:$E$405,3,FALSE)</f>
        <v>1.6666666666666701</v>
      </c>
      <c r="F264">
        <f>VLOOKUP(B264,home!$B$2:$E$405,3,FALSE)</f>
        <v>1.5</v>
      </c>
      <c r="G264">
        <f>VLOOKUP(C264,away!$B$2:$E$405,4,FALSE)</f>
        <v>0.8</v>
      </c>
      <c r="H264">
        <f>VLOOKUP(A264,away!$A$2:$E$405,3,FALSE)</f>
        <v>1.3333333333333299</v>
      </c>
      <c r="I264">
        <f>VLOOKUP(C264,away!$B$2:$E$405,3,FALSE)</f>
        <v>1</v>
      </c>
      <c r="J264">
        <f>VLOOKUP(B264,home!$B$2:$E$405,4,FALSE)</f>
        <v>0</v>
      </c>
      <c r="K264" s="3">
        <f t="shared" si="448"/>
        <v>2.0000000000000044</v>
      </c>
      <c r="L264" s="3">
        <f t="shared" si="449"/>
        <v>0</v>
      </c>
      <c r="M264" s="5">
        <f t="shared" si="450"/>
        <v>0.13533528323661209</v>
      </c>
      <c r="N264" s="5">
        <f t="shared" si="451"/>
        <v>0.27067056647322474</v>
      </c>
      <c r="O264" s="5">
        <f t="shared" si="452"/>
        <v>0</v>
      </c>
      <c r="P264" s="5">
        <f t="shared" si="453"/>
        <v>0</v>
      </c>
      <c r="Q264" s="5">
        <f t="shared" si="454"/>
        <v>0.27067056647322546</v>
      </c>
      <c r="R264" s="5">
        <f t="shared" si="455"/>
        <v>0</v>
      </c>
      <c r="S264" s="5">
        <f t="shared" si="456"/>
        <v>0</v>
      </c>
      <c r="T264" s="5">
        <f t="shared" si="457"/>
        <v>0</v>
      </c>
      <c r="U264" s="5">
        <f t="shared" si="458"/>
        <v>0</v>
      </c>
      <c r="V264" s="5">
        <f t="shared" si="459"/>
        <v>0</v>
      </c>
      <c r="W264" s="5">
        <f t="shared" si="460"/>
        <v>0.180447044315484</v>
      </c>
      <c r="X264" s="5">
        <f t="shared" si="461"/>
        <v>0</v>
      </c>
      <c r="Y264" s="5">
        <f t="shared" si="462"/>
        <v>0</v>
      </c>
      <c r="Z264" s="5">
        <f t="shared" si="463"/>
        <v>0</v>
      </c>
      <c r="AA264" s="5">
        <f t="shared" si="464"/>
        <v>0</v>
      </c>
      <c r="AB264" s="5">
        <f t="shared" si="465"/>
        <v>0</v>
      </c>
      <c r="AC264" s="5">
        <f t="shared" si="466"/>
        <v>0</v>
      </c>
      <c r="AD264" s="5">
        <f t="shared" si="467"/>
        <v>9.0223522157742236E-2</v>
      </c>
      <c r="AE264" s="5">
        <f t="shared" si="468"/>
        <v>0</v>
      </c>
      <c r="AF264" s="5">
        <f t="shared" si="469"/>
        <v>0</v>
      </c>
      <c r="AG264" s="5">
        <f t="shared" si="470"/>
        <v>0</v>
      </c>
      <c r="AH264" s="5">
        <f t="shared" si="471"/>
        <v>0</v>
      </c>
      <c r="AI264" s="5">
        <f t="shared" si="472"/>
        <v>0</v>
      </c>
      <c r="AJ264" s="5">
        <f t="shared" si="473"/>
        <v>0</v>
      </c>
      <c r="AK264" s="5">
        <f t="shared" si="474"/>
        <v>0</v>
      </c>
      <c r="AL264" s="5">
        <f t="shared" si="475"/>
        <v>0</v>
      </c>
      <c r="AM264" s="5">
        <f t="shared" si="476"/>
        <v>3.6089408863096972E-2</v>
      </c>
      <c r="AN264" s="5">
        <f t="shared" si="477"/>
        <v>0</v>
      </c>
      <c r="AO264" s="5">
        <f t="shared" si="478"/>
        <v>0</v>
      </c>
      <c r="AP264" s="5">
        <f t="shared" si="479"/>
        <v>0</v>
      </c>
      <c r="AQ264" s="5">
        <f t="shared" si="480"/>
        <v>0</v>
      </c>
      <c r="AR264" s="5">
        <f t="shared" si="481"/>
        <v>0</v>
      </c>
      <c r="AS264" s="5">
        <f t="shared" si="482"/>
        <v>0</v>
      </c>
      <c r="AT264" s="5">
        <f t="shared" si="483"/>
        <v>0</v>
      </c>
      <c r="AU264" s="5">
        <f t="shared" si="484"/>
        <v>0</v>
      </c>
      <c r="AV264" s="5">
        <f t="shared" si="485"/>
        <v>0</v>
      </c>
      <c r="AW264" s="5">
        <f t="shared" si="486"/>
        <v>0</v>
      </c>
      <c r="AX264" s="5">
        <f t="shared" si="487"/>
        <v>1.2029802954365669E-2</v>
      </c>
      <c r="AY264" s="5">
        <f t="shared" si="488"/>
        <v>0</v>
      </c>
      <c r="AZ264" s="5">
        <f t="shared" si="489"/>
        <v>0</v>
      </c>
      <c r="BA264" s="5">
        <f t="shared" si="490"/>
        <v>0</v>
      </c>
      <c r="BB264" s="5">
        <f t="shared" si="491"/>
        <v>0</v>
      </c>
      <c r="BC264" s="5">
        <f t="shared" si="492"/>
        <v>0</v>
      </c>
      <c r="BD264" s="5">
        <f t="shared" si="493"/>
        <v>0</v>
      </c>
      <c r="BE264" s="5">
        <f t="shared" si="494"/>
        <v>0</v>
      </c>
      <c r="BF264" s="5">
        <f t="shared" si="495"/>
        <v>0</v>
      </c>
      <c r="BG264" s="5">
        <f t="shared" si="496"/>
        <v>0</v>
      </c>
      <c r="BH264" s="5">
        <f t="shared" si="497"/>
        <v>0</v>
      </c>
      <c r="BI264" s="5">
        <f t="shared" si="498"/>
        <v>0</v>
      </c>
      <c r="BJ264" s="8">
        <f t="shared" si="499"/>
        <v>0.86013091123713892</v>
      </c>
      <c r="BK264" s="8">
        <f t="shared" si="500"/>
        <v>0.13533528323661209</v>
      </c>
      <c r="BL264" s="8">
        <f t="shared" si="501"/>
        <v>0</v>
      </c>
      <c r="BM264" s="8">
        <f t="shared" si="502"/>
        <v>0.31878977829068889</v>
      </c>
      <c r="BN264" s="8">
        <f t="shared" si="503"/>
        <v>0.67667641618306229</v>
      </c>
    </row>
    <row r="265" spans="1:66" x14ac:dyDescent="0.25">
      <c r="A265" t="s">
        <v>304</v>
      </c>
      <c r="B265" t="s">
        <v>310</v>
      </c>
      <c r="C265" t="s">
        <v>376</v>
      </c>
      <c r="D265" s="16"/>
      <c r="E265">
        <f>VLOOKUP(A265,home!$A$2:$E$405,3,FALSE)</f>
        <v>1.32</v>
      </c>
      <c r="F265">
        <f>VLOOKUP(B265,home!$B$2:$E$405,3,FALSE)</f>
        <v>1.1399999999999999</v>
      </c>
      <c r="G265">
        <f>VLOOKUP(C265,away!$B$2:$E$405,4,FALSE)</f>
        <v>0.76</v>
      </c>
      <c r="H265">
        <f>VLOOKUP(A265,away!$A$2:$E$405,3,FALSE)</f>
        <v>1.32</v>
      </c>
      <c r="I265">
        <f>VLOOKUP(C265,away!$B$2:$E$405,3,FALSE)</f>
        <v>1.26</v>
      </c>
      <c r="J265">
        <f>VLOOKUP(B265,home!$B$2:$E$405,4,FALSE)</f>
        <v>1.1399999999999999</v>
      </c>
      <c r="K265" s="3">
        <f t="shared" si="448"/>
        <v>1.143648</v>
      </c>
      <c r="L265" s="3">
        <f t="shared" si="449"/>
        <v>1.896048</v>
      </c>
      <c r="M265" s="5">
        <f t="shared" si="450"/>
        <v>4.7849433511183176E-2</v>
      </c>
      <c r="N265" s="5">
        <f t="shared" si="451"/>
        <v>5.4722908936197613E-2</v>
      </c>
      <c r="O265" s="5">
        <f t="shared" si="452"/>
        <v>9.0724822710011852E-2</v>
      </c>
      <c r="P265" s="5">
        <f t="shared" si="453"/>
        <v>0.10375726204265963</v>
      </c>
      <c r="Q265" s="5">
        <f t="shared" si="454"/>
        <v>3.1291872679532276E-2</v>
      </c>
      <c r="R265" s="5">
        <f t="shared" si="455"/>
        <v>8.6009309324836275E-2</v>
      </c>
      <c r="S265" s="5">
        <f t="shared" si="456"/>
        <v>5.6247110135969815E-2</v>
      </c>
      <c r="T265" s="5">
        <f t="shared" si="457"/>
        <v>5.9330892610281821E-2</v>
      </c>
      <c r="U265" s="5">
        <f t="shared" si="458"/>
        <v>9.8364374590730358E-2</v>
      </c>
      <c r="V265" s="5">
        <f t="shared" si="459"/>
        <v>1.3551875626132718E-2</v>
      </c>
      <c r="W265" s="5">
        <f t="shared" si="460"/>
        <v>1.1928962535400572E-2</v>
      </c>
      <c r="X265" s="5">
        <f t="shared" si="461"/>
        <v>2.2617885557321183E-2</v>
      </c>
      <c r="Y265" s="5">
        <f t="shared" si="462"/>
        <v>2.1442298337593861E-2</v>
      </c>
      <c r="Z265" s="5">
        <f t="shared" si="463"/>
        <v>5.4359259642245715E-2</v>
      </c>
      <c r="AA265" s="5">
        <f t="shared" si="464"/>
        <v>6.216785857133502E-2</v>
      </c>
      <c r="AB265" s="5">
        <f t="shared" si="465"/>
        <v>3.5549073559695089E-2</v>
      </c>
      <c r="AC265" s="5">
        <f t="shared" si="466"/>
        <v>1.8366276872713091E-3</v>
      </c>
      <c r="AD265" s="5">
        <f t="shared" si="467"/>
        <v>3.4106335364214504E-3</v>
      </c>
      <c r="AE265" s="5">
        <f t="shared" si="468"/>
        <v>6.4667248954648187E-3</v>
      </c>
      <c r="AF265" s="5">
        <f t="shared" si="469"/>
        <v>6.1306104022981391E-3</v>
      </c>
      <c r="AG265" s="5">
        <f t="shared" si="470"/>
        <v>3.87464386401886E-3</v>
      </c>
      <c r="AH265" s="5">
        <f t="shared" si="471"/>
        <v>2.5766941381540193E-2</v>
      </c>
      <c r="AI265" s="5">
        <f t="shared" si="472"/>
        <v>2.9468310977115678E-2</v>
      </c>
      <c r="AJ265" s="5">
        <f t="shared" si="473"/>
        <v>1.6850687456178202E-2</v>
      </c>
      <c r="AK265" s="5">
        <f t="shared" si="474"/>
        <v>6.4237516692944264E-3</v>
      </c>
      <c r="AL265" s="5">
        <f t="shared" si="475"/>
        <v>1.5930258415993595E-4</v>
      </c>
      <c r="AM265" s="5">
        <f t="shared" si="476"/>
        <v>7.801128445322638E-4</v>
      </c>
      <c r="AN265" s="5">
        <f t="shared" si="477"/>
        <v>1.4791313986497099E-3</v>
      </c>
      <c r="AO265" s="5">
        <f t="shared" si="478"/>
        <v>1.4022520650734927E-3</v>
      </c>
      <c r="AP265" s="5">
        <f t="shared" si="479"/>
        <v>8.862457411594883E-4</v>
      </c>
      <c r="AQ265" s="5">
        <f t="shared" si="480"/>
        <v>4.2009111625849164E-4</v>
      </c>
      <c r="AR265" s="5">
        <f t="shared" si="481"/>
        <v>9.7710715345172925E-3</v>
      </c>
      <c r="AS265" s="5">
        <f t="shared" si="482"/>
        <v>1.1174666418307633E-2</v>
      </c>
      <c r="AT265" s="5">
        <f t="shared" si="483"/>
        <v>6.3899424499823465E-3</v>
      </c>
      <c r="AU265" s="5">
        <f t="shared" si="484"/>
        <v>2.4359483010124691E-3</v>
      </c>
      <c r="AV265" s="5">
        <f t="shared" si="485"/>
        <v>6.9646685063907748E-4</v>
      </c>
      <c r="AW265" s="5">
        <f t="shared" si="486"/>
        <v>9.5953765546277183E-6</v>
      </c>
      <c r="AX265" s="5">
        <f t="shared" si="487"/>
        <v>1.486957490706056E-4</v>
      </c>
      <c r="AY265" s="5">
        <f t="shared" si="488"/>
        <v>2.8193427763382366E-4</v>
      </c>
      <c r="AZ265" s="5">
        <f t="shared" si="489"/>
        <v>2.6728046161952803E-4</v>
      </c>
      <c r="BA265" s="5">
        <f t="shared" si="490"/>
        <v>1.6892552823092761E-4</v>
      </c>
      <c r="BB265" s="5">
        <f t="shared" si="491"/>
        <v>8.0072727487798506E-5</v>
      </c>
      <c r="BC265" s="5">
        <f t="shared" si="492"/>
        <v>3.0364346961557046E-5</v>
      </c>
      <c r="BD265" s="5">
        <f t="shared" si="493"/>
        <v>3.087736773479741E-3</v>
      </c>
      <c r="BE265" s="5">
        <f t="shared" si="494"/>
        <v>3.5312839855165586E-3</v>
      </c>
      <c r="BF265" s="5">
        <f t="shared" si="495"/>
        <v>2.0192729337340214E-3</v>
      </c>
      <c r="BG265" s="5">
        <f t="shared" si="496"/>
        <v>7.6977915070634839E-4</v>
      </c>
      <c r="BH265" s="5">
        <f t="shared" si="497"/>
        <v>2.2008909653675361E-4</v>
      </c>
      <c r="BI265" s="5">
        <f t="shared" si="498"/>
        <v>5.0340891015213037E-5</v>
      </c>
      <c r="BJ265" s="8">
        <f t="shared" si="499"/>
        <v>0.22716253961120833</v>
      </c>
      <c r="BK265" s="8">
        <f t="shared" si="500"/>
        <v>0.22368354586501041</v>
      </c>
      <c r="BL265" s="8">
        <f t="shared" si="501"/>
        <v>0.49147172862618438</v>
      </c>
      <c r="BM265" s="8">
        <f t="shared" si="502"/>
        <v>0.5820491256391489</v>
      </c>
      <c r="BN265" s="8">
        <f t="shared" si="503"/>
        <v>0.41435560920442083</v>
      </c>
    </row>
    <row r="266" spans="1:66" x14ac:dyDescent="0.25">
      <c r="A266" t="s">
        <v>304</v>
      </c>
      <c r="B266" t="s">
        <v>327</v>
      </c>
      <c r="C266" t="s">
        <v>378</v>
      </c>
      <c r="D266" s="16"/>
      <c r="E266">
        <f>VLOOKUP(A266,home!$A$2:$E$405,3,FALSE)</f>
        <v>1.32</v>
      </c>
      <c r="F266">
        <f>VLOOKUP(B266,home!$B$2:$E$405,3,FALSE)</f>
        <v>1.26</v>
      </c>
      <c r="G266">
        <f>VLOOKUP(C266,away!$B$2:$E$405,4,FALSE)</f>
        <v>0.76</v>
      </c>
      <c r="H266">
        <f>VLOOKUP(A266,away!$A$2:$E$405,3,FALSE)</f>
        <v>1.32</v>
      </c>
      <c r="I266">
        <f>VLOOKUP(C266,away!$B$2:$E$405,3,FALSE)</f>
        <v>1.01</v>
      </c>
      <c r="J266">
        <f>VLOOKUP(B266,home!$B$2:$E$405,4,FALSE)</f>
        <v>1.52</v>
      </c>
      <c r="K266" s="3">
        <f t="shared" si="448"/>
        <v>1.264032</v>
      </c>
      <c r="L266" s="3">
        <f t="shared" si="449"/>
        <v>2.0264640000000003</v>
      </c>
      <c r="M266" s="5">
        <f t="shared" si="450"/>
        <v>3.723537606867923E-2</v>
      </c>
      <c r="N266" s="5">
        <f t="shared" si="451"/>
        <v>4.7066706882844742E-2</v>
      </c>
      <c r="O266" s="5">
        <f t="shared" si="452"/>
        <v>7.5456149129639979E-2</v>
      </c>
      <c r="P266" s="5">
        <f t="shared" si="453"/>
        <v>9.5378987096637086E-2</v>
      </c>
      <c r="Q266" s="5">
        <f t="shared" si="454"/>
        <v>2.9746911817268008E-2</v>
      </c>
      <c r="R266" s="5">
        <f t="shared" si="455"/>
        <v>7.6454584894923405E-2</v>
      </c>
      <c r="S266" s="5">
        <f t="shared" si="456"/>
        <v>6.1078684708334365E-2</v>
      </c>
      <c r="T266" s="5">
        <f t="shared" si="457"/>
        <v>6.0281045908868194E-2</v>
      </c>
      <c r="U266" s="5">
        <f t="shared" si="458"/>
        <v>9.6641041853899837E-2</v>
      </c>
      <c r="V266" s="5">
        <f t="shared" si="459"/>
        <v>1.7383776444597109E-2</v>
      </c>
      <c r="W266" s="5">
        <f t="shared" si="460"/>
        <v>1.253368281273497E-2</v>
      </c>
      <c r="X266" s="5">
        <f t="shared" si="461"/>
        <v>2.539905700742616E-2</v>
      </c>
      <c r="Y266" s="5">
        <f t="shared" si="462"/>
        <v>2.5735137329748432E-2</v>
      </c>
      <c r="Z266" s="5">
        <f t="shared" si="463"/>
        <v>5.1644154641502023E-2</v>
      </c>
      <c r="AA266" s="5">
        <f t="shared" si="464"/>
        <v>6.5279864079807098E-2</v>
      </c>
      <c r="AB266" s="5">
        <f t="shared" si="465"/>
        <v>4.1257918576263361E-2</v>
      </c>
      <c r="AC266" s="5">
        <f t="shared" si="466"/>
        <v>2.7830506299671974E-3</v>
      </c>
      <c r="AD266" s="5">
        <f t="shared" si="467"/>
        <v>3.9607440382867518E-3</v>
      </c>
      <c r="AE266" s="5">
        <f t="shared" si="468"/>
        <v>8.0263052068027252E-3</v>
      </c>
      <c r="AF266" s="5">
        <f t="shared" si="469"/>
        <v>8.1325092772991416E-3</v>
      </c>
      <c r="AG266" s="5">
        <f t="shared" si="470"/>
        <v>5.4934124267042427E-3</v>
      </c>
      <c r="AH266" s="5">
        <f t="shared" si="471"/>
        <v>2.6163755047859196E-2</v>
      </c>
      <c r="AI266" s="5">
        <f t="shared" si="472"/>
        <v>3.3071823620655562E-2</v>
      </c>
      <c r="AJ266" s="5">
        <f t="shared" si="473"/>
        <v>2.0901921677432246E-2</v>
      </c>
      <c r="AK266" s="5">
        <f t="shared" si="474"/>
        <v>8.8068992872560124E-3</v>
      </c>
      <c r="AL266" s="5">
        <f t="shared" si="475"/>
        <v>2.8515307554335078E-4</v>
      </c>
      <c r="AM266" s="5">
        <f t="shared" si="476"/>
        <v>1.0013014416407357E-3</v>
      </c>
      <c r="AN266" s="5">
        <f t="shared" si="477"/>
        <v>2.0291013246330519E-3</v>
      </c>
      <c r="AO266" s="5">
        <f t="shared" si="478"/>
        <v>2.0559503933605971E-3</v>
      </c>
      <c r="AP266" s="5">
        <f t="shared" si="479"/>
        <v>1.3887698193103632E-3</v>
      </c>
      <c r="AQ266" s="5">
        <f t="shared" si="480"/>
        <v>7.0357301077973917E-4</v>
      </c>
      <c r="AR266" s="5">
        <f t="shared" si="481"/>
        <v>1.0603981541860992E-2</v>
      </c>
      <c r="AS266" s="5">
        <f t="shared" si="482"/>
        <v>1.3403771996321635E-2</v>
      </c>
      <c r="AT266" s="5">
        <f t="shared" si="483"/>
        <v>8.4713983620272153E-3</v>
      </c>
      <c r="AU266" s="5">
        <f t="shared" si="484"/>
        <v>3.569372871449995E-3</v>
      </c>
      <c r="AV266" s="5">
        <f t="shared" si="485"/>
        <v>1.1279503823611698E-3</v>
      </c>
      <c r="AW266" s="5">
        <f t="shared" si="486"/>
        <v>2.0289554946238541E-5</v>
      </c>
      <c r="AX266" s="5">
        <f t="shared" si="487"/>
        <v>2.1094617731333708E-4</v>
      </c>
      <c r="AY266" s="5">
        <f t="shared" si="488"/>
        <v>4.2747483426309427E-4</v>
      </c>
      <c r="AZ266" s="5">
        <f t="shared" si="489"/>
        <v>4.3313118127006369E-4</v>
      </c>
      <c r="BA266" s="5">
        <f t="shared" si="490"/>
        <v>2.925749153737528E-4</v>
      </c>
      <c r="BB266" s="5">
        <f t="shared" si="491"/>
        <v>1.4822313332698919E-4</v>
      </c>
      <c r="BC266" s="5">
        <f t="shared" si="492"/>
        <v>6.0073768730868789E-5</v>
      </c>
      <c r="BD266" s="5">
        <f t="shared" si="493"/>
        <v>3.5814311418742974E-3</v>
      </c>
      <c r="BE266" s="5">
        <f t="shared" si="494"/>
        <v>4.5270435691256525E-3</v>
      </c>
      <c r="BF266" s="5">
        <f t="shared" si="495"/>
        <v>2.8611639683845183E-3</v>
      </c>
      <c r="BG266" s="5">
        <f t="shared" si="496"/>
        <v>1.2055342710950065E-3</v>
      </c>
      <c r="BH266" s="5">
        <f t="shared" si="497"/>
        <v>3.8095847394019073E-4</v>
      </c>
      <c r="BI266" s="5">
        <f t="shared" si="498"/>
        <v>9.6308740346313416E-5</v>
      </c>
      <c r="BJ266" s="8">
        <f t="shared" si="499"/>
        <v>0.23512663270798601</v>
      </c>
      <c r="BK266" s="8">
        <f t="shared" si="500"/>
        <v>0.21457250285802143</v>
      </c>
      <c r="BL266" s="8">
        <f t="shared" si="501"/>
        <v>0.4938628734865238</v>
      </c>
      <c r="BM266" s="8">
        <f t="shared" si="502"/>
        <v>0.63346026252472376</v>
      </c>
      <c r="BN266" s="8">
        <f t="shared" si="503"/>
        <v>0.3613387158899925</v>
      </c>
    </row>
    <row r="267" spans="1:66" x14ac:dyDescent="0.25">
      <c r="A267" t="s">
        <v>304</v>
      </c>
      <c r="B267" t="s">
        <v>335</v>
      </c>
      <c r="C267" t="s">
        <v>305</v>
      </c>
      <c r="D267" s="16"/>
      <c r="E267">
        <f>VLOOKUP(A267,home!$A$2:$E$405,3,FALSE)</f>
        <v>1.32</v>
      </c>
      <c r="F267">
        <f>VLOOKUP(B267,home!$B$2:$E$405,3,FALSE)</f>
        <v>1.26</v>
      </c>
      <c r="G267">
        <f>VLOOKUP(C267,away!$B$2:$E$405,4,FALSE)</f>
        <v>1.89</v>
      </c>
      <c r="H267">
        <f>VLOOKUP(A267,away!$A$2:$E$405,3,FALSE)</f>
        <v>1.32</v>
      </c>
      <c r="I267">
        <f>VLOOKUP(C267,away!$B$2:$E$405,3,FALSE)</f>
        <v>0.38</v>
      </c>
      <c r="J267">
        <f>VLOOKUP(B267,home!$B$2:$E$405,4,FALSE)</f>
        <v>0.51</v>
      </c>
      <c r="K267" s="3">
        <f t="shared" si="448"/>
        <v>3.1434479999999998</v>
      </c>
      <c r="L267" s="3">
        <f t="shared" si="449"/>
        <v>0.25581600000000004</v>
      </c>
      <c r="M267" s="5">
        <f t="shared" si="450"/>
        <v>3.3397841728318299E-2</v>
      </c>
      <c r="N267" s="5">
        <f t="shared" si="451"/>
        <v>0.1049843787851987</v>
      </c>
      <c r="O267" s="5">
        <f t="shared" si="452"/>
        <v>8.5437022795714773E-3</v>
      </c>
      <c r="P267" s="5">
        <f t="shared" si="453"/>
        <v>2.68566838433144E-2</v>
      </c>
      <c r="Q267" s="5">
        <f t="shared" si="454"/>
        <v>0.16500646776178765</v>
      </c>
      <c r="R267" s="5">
        <f t="shared" si="455"/>
        <v>1.0928078711754286E-3</v>
      </c>
      <c r="S267" s="5">
        <f t="shared" si="456"/>
        <v>5.3991622641902954E-3</v>
      </c>
      <c r="T267" s="5">
        <f t="shared" si="457"/>
        <v>4.2211294556949483E-2</v>
      </c>
      <c r="U267" s="5">
        <f t="shared" si="458"/>
        <v>3.4351847170306588E-3</v>
      </c>
      <c r="V267" s="5">
        <f t="shared" si="459"/>
        <v>4.8241172497736772E-4</v>
      </c>
      <c r="W267" s="5">
        <f t="shared" si="460"/>
        <v>0.17289641702428526</v>
      </c>
      <c r="X267" s="5">
        <f t="shared" si="461"/>
        <v>4.4229669817484572E-2</v>
      </c>
      <c r="Y267" s="5">
        <f t="shared" si="462"/>
        <v>5.6573286070148183E-3</v>
      </c>
      <c r="Z267" s="5">
        <f t="shared" si="463"/>
        <v>9.3185912790871178E-5</v>
      </c>
      <c r="AA267" s="5">
        <f t="shared" si="464"/>
        <v>2.9292507119063843E-4</v>
      </c>
      <c r="AB267" s="5">
        <f t="shared" si="465"/>
        <v>4.6039736459203503E-4</v>
      </c>
      <c r="AC267" s="5">
        <f t="shared" si="466"/>
        <v>2.4245539736927863E-5</v>
      </c>
      <c r="AD267" s="5">
        <f t="shared" si="467"/>
        <v>0.13587272407553888</v>
      </c>
      <c r="AE267" s="5">
        <f t="shared" si="468"/>
        <v>3.4758416782108066E-2</v>
      </c>
      <c r="AF267" s="5">
        <f t="shared" si="469"/>
        <v>4.4458795737658792E-3</v>
      </c>
      <c r="AG267" s="5">
        <f t="shared" si="470"/>
        <v>3.791090430141642E-4</v>
      </c>
      <c r="AH267" s="5">
        <f t="shared" si="471"/>
        <v>5.9596118666273771E-6</v>
      </c>
      <c r="AI267" s="5">
        <f t="shared" si="472"/>
        <v>1.8733730002926094E-5</v>
      </c>
      <c r="AJ267" s="5">
        <f t="shared" si="473"/>
        <v>2.9444253055119016E-5</v>
      </c>
      <c r="AK267" s="5">
        <f t="shared" si="474"/>
        <v>3.0852159459202585E-5</v>
      </c>
      <c r="AL267" s="5">
        <f t="shared" si="475"/>
        <v>7.7987649695706963E-7</v>
      </c>
      <c r="AM267" s="5">
        <f t="shared" si="476"/>
        <v>8.5421768549960905E-2</v>
      </c>
      <c r="AN267" s="5">
        <f t="shared" si="477"/>
        <v>2.1852255143376804E-2</v>
      </c>
      <c r="AO267" s="5">
        <f t="shared" si="478"/>
        <v>2.795078250879041E-3</v>
      </c>
      <c r="AP267" s="5">
        <f t="shared" si="479"/>
        <v>2.3834191260895763E-4</v>
      </c>
      <c r="AQ267" s="5">
        <f t="shared" si="480"/>
        <v>1.5242918678993281E-5</v>
      </c>
      <c r="AR267" s="5">
        <f t="shared" si="481"/>
        <v>3.0491281385463007E-7</v>
      </c>
      <c r="AS267" s="5">
        <f t="shared" si="482"/>
        <v>9.5847757488570909E-7</v>
      </c>
      <c r="AT267" s="5">
        <f t="shared" si="483"/>
        <v>1.5064622079096663E-6</v>
      </c>
      <c r="AU267" s="5">
        <f t="shared" si="484"/>
        <v>1.5784952048430747E-6</v>
      </c>
      <c r="AV267" s="5">
        <f t="shared" si="485"/>
        <v>1.2404793986683887E-6</v>
      </c>
      <c r="AW267" s="5">
        <f t="shared" si="486"/>
        <v>1.7420367630995243E-8</v>
      </c>
      <c r="AX267" s="5">
        <f t="shared" si="487"/>
        <v>4.4753147917472917E-2</v>
      </c>
      <c r="AY267" s="5">
        <f t="shared" si="488"/>
        <v>1.1448571287656256E-2</v>
      </c>
      <c r="AZ267" s="5">
        <f t="shared" si="489"/>
        <v>1.4643638562615365E-3</v>
      </c>
      <c r="BA267" s="5">
        <f t="shared" si="490"/>
        <v>1.2486923475113379E-4</v>
      </c>
      <c r="BB267" s="5">
        <f t="shared" si="491"/>
        <v>7.9858870392740128E-6</v>
      </c>
      <c r="BC267" s="5">
        <f t="shared" si="492"/>
        <v>4.0858353576778442E-7</v>
      </c>
      <c r="BD267" s="5">
        <f t="shared" si="493"/>
        <v>1.3000262731505994E-8</v>
      </c>
      <c r="BE267" s="5">
        <f t="shared" si="494"/>
        <v>4.0865649882827058E-8</v>
      </c>
      <c r="BF267" s="5">
        <f t="shared" si="495"/>
        <v>6.4229522696436471E-8</v>
      </c>
      <c r="BG267" s="5">
        <f t="shared" si="496"/>
        <v>6.7300721553689273E-8</v>
      </c>
      <c r="BH267" s="5">
        <f t="shared" si="497"/>
        <v>5.2889079641625366E-8</v>
      </c>
      <c r="BI267" s="5">
        <f t="shared" si="498"/>
        <v>3.3250814324261588E-8</v>
      </c>
      <c r="BJ267" s="8">
        <f t="shared" si="499"/>
        <v>0.87856371956936918</v>
      </c>
      <c r="BK267" s="8">
        <f t="shared" si="500"/>
        <v>7.7609696264690498E-2</v>
      </c>
      <c r="BL267" s="8">
        <f t="shared" si="501"/>
        <v>1.3915867421195102E-2</v>
      </c>
      <c r="BM267" s="8">
        <f t="shared" si="502"/>
        <v>0.61885203303139102</v>
      </c>
      <c r="BN267" s="8">
        <f t="shared" si="503"/>
        <v>0.33988188226936594</v>
      </c>
    </row>
    <row r="268" spans="1:66" x14ac:dyDescent="0.25">
      <c r="A268" t="s">
        <v>304</v>
      </c>
      <c r="B268" t="s">
        <v>339</v>
      </c>
      <c r="C268" t="s">
        <v>459</v>
      </c>
      <c r="D268" s="16"/>
      <c r="E268">
        <f>VLOOKUP(A268,home!$A$2:$E$405,3,FALSE)</f>
        <v>1.32</v>
      </c>
      <c r="F268">
        <f>VLOOKUP(B268,home!$B$2:$E$405,3,FALSE)</f>
        <v>1.26</v>
      </c>
      <c r="G268">
        <f>VLOOKUP(C268,away!$B$2:$E$405,4,FALSE)</f>
        <v>1.01</v>
      </c>
      <c r="H268">
        <f>VLOOKUP(A268,away!$A$2:$E$405,3,FALSE)</f>
        <v>1.32</v>
      </c>
      <c r="I268">
        <f>VLOOKUP(C268,away!$B$2:$E$405,3,FALSE)</f>
        <v>2.27</v>
      </c>
      <c r="J268">
        <f>VLOOKUP(B268,home!$B$2:$E$405,4,FALSE)</f>
        <v>0.76</v>
      </c>
      <c r="K268" s="3">
        <f t="shared" si="448"/>
        <v>1.679832</v>
      </c>
      <c r="L268" s="3">
        <f t="shared" si="449"/>
        <v>2.2772640000000002</v>
      </c>
      <c r="M268" s="5">
        <f t="shared" si="450"/>
        <v>1.9118554035060686E-2</v>
      </c>
      <c r="N268" s="5">
        <f t="shared" si="451"/>
        <v>3.2115958861824064E-2</v>
      </c>
      <c r="O268" s="5">
        <f t="shared" si="452"/>
        <v>4.3537994836098444E-2</v>
      </c>
      <c r="P268" s="5">
        <f t="shared" si="453"/>
        <v>7.3136516941512922E-2</v>
      </c>
      <c r="Q268" s="5">
        <f t="shared" si="454"/>
        <v>2.6974707703387828E-2</v>
      </c>
      <c r="R268" s="5">
        <f t="shared" si="455"/>
        <v>4.9573754136216452E-2</v>
      </c>
      <c r="S268" s="5">
        <f t="shared" si="456"/>
        <v>6.9944490840246093E-2</v>
      </c>
      <c r="T268" s="5">
        <f t="shared" si="457"/>
        <v>6.1428530763447779E-2</v>
      </c>
      <c r="U268" s="5">
        <f t="shared" si="458"/>
        <v>8.3275578558148766E-2</v>
      </c>
      <c r="V268" s="5">
        <f t="shared" si="459"/>
        <v>2.972967998592168E-2</v>
      </c>
      <c r="W268" s="5">
        <f t="shared" si="460"/>
        <v>1.5104325730265791E-2</v>
      </c>
      <c r="X268" s="5">
        <f t="shared" si="461"/>
        <v>3.4396537229807997E-2</v>
      </c>
      <c r="Y268" s="5">
        <f t="shared" si="462"/>
        <v>3.916499797905075E-2</v>
      </c>
      <c r="Z268" s="5">
        <f t="shared" si="463"/>
        <v>3.7630841879752283E-2</v>
      </c>
      <c r="AA268" s="5">
        <f t="shared" si="464"/>
        <v>6.3213492376548039E-2</v>
      </c>
      <c r="AB268" s="5">
        <f t="shared" si="465"/>
        <v>5.3094023662940734E-2</v>
      </c>
      <c r="AC268" s="5">
        <f t="shared" si="466"/>
        <v>7.1080337716986752E-3</v>
      </c>
      <c r="AD268" s="5">
        <f t="shared" si="467"/>
        <v>6.3431824250309585E-3</v>
      </c>
      <c r="AE268" s="5">
        <f t="shared" si="468"/>
        <v>1.44451009819557E-2</v>
      </c>
      <c r="AF268" s="5">
        <f t="shared" si="469"/>
        <v>1.6447654221286186E-2</v>
      </c>
      <c r="AG268" s="5">
        <f t="shared" si="470"/>
        <v>1.2485216947527692E-2</v>
      </c>
      <c r="AH268" s="5">
        <f t="shared" si="471"/>
        <v>2.1423840375613051E-2</v>
      </c>
      <c r="AI268" s="5">
        <f t="shared" si="472"/>
        <v>3.5988452625846823E-2</v>
      </c>
      <c r="AJ268" s="5">
        <f t="shared" si="473"/>
        <v>3.0227277175690768E-2</v>
      </c>
      <c r="AK268" s="5">
        <f t="shared" si="474"/>
        <v>1.6925582490864989E-2</v>
      </c>
      <c r="AL268" s="5">
        <f t="shared" si="475"/>
        <v>1.0876488491992514E-3</v>
      </c>
      <c r="AM268" s="5">
        <f t="shared" si="476"/>
        <v>2.1310961638809217E-3</v>
      </c>
      <c r="AN268" s="5">
        <f t="shared" si="477"/>
        <v>4.8530685745441235E-3</v>
      </c>
      <c r="AO268" s="5">
        <f t="shared" si="478"/>
        <v>5.5258591771703263E-3</v>
      </c>
      <c r="AP268" s="5">
        <f t="shared" si="479"/>
        <v>4.1946133910798688E-3</v>
      </c>
      <c r="AQ268" s="5">
        <f t="shared" si="480"/>
        <v>2.388060517356027E-3</v>
      </c>
      <c r="AR268" s="5">
        <f t="shared" si="481"/>
        <v>9.7575480858260177E-3</v>
      </c>
      <c r="AS268" s="5">
        <f t="shared" si="482"/>
        <v>1.6391041516109293E-2</v>
      </c>
      <c r="AT268" s="5">
        <f t="shared" si="483"/>
        <v>1.3767098026044455E-2</v>
      </c>
      <c r="AU268" s="5">
        <f t="shared" si="484"/>
        <v>7.7088039370954344E-3</v>
      </c>
      <c r="AV268" s="5">
        <f t="shared" si="485"/>
        <v>3.2373738838147232E-3</v>
      </c>
      <c r="AW268" s="5">
        <f t="shared" si="486"/>
        <v>1.1557540785307953E-4</v>
      </c>
      <c r="AX268" s="5">
        <f t="shared" si="487"/>
        <v>5.9664725519406939E-4</v>
      </c>
      <c r="AY268" s="5">
        <f t="shared" si="488"/>
        <v>1.3587233149522672E-3</v>
      </c>
      <c r="AZ268" s="5">
        <f t="shared" si="489"/>
        <v>1.5470858455507303E-3</v>
      </c>
      <c r="BA268" s="5">
        <f t="shared" si="490"/>
        <v>1.1743743003274131E-3</v>
      </c>
      <c r="BB268" s="5">
        <f t="shared" si="491"/>
        <v>6.6859007916520146E-4</v>
      </c>
      <c r="BC268" s="5">
        <f t="shared" si="492"/>
        <v>3.0451122360801273E-4</v>
      </c>
      <c r="BD268" s="5">
        <f t="shared" si="493"/>
        <v>3.7034188306867485E-3</v>
      </c>
      <c r="BE268" s="5">
        <f t="shared" si="494"/>
        <v>6.221121461190182E-3</v>
      </c>
      <c r="BF268" s="5">
        <f t="shared" si="495"/>
        <v>5.2252194531970143E-3</v>
      </c>
      <c r="BG268" s="5">
        <f t="shared" si="496"/>
        <v>2.9258302815009483E-3</v>
      </c>
      <c r="BH268" s="5">
        <f t="shared" si="497"/>
        <v>1.2287258333585748E-3</v>
      </c>
      <c r="BI268" s="5">
        <f t="shared" si="498"/>
        <v>4.1281059482048047E-4</v>
      </c>
      <c r="BJ268" s="8">
        <f t="shared" si="499"/>
        <v>0.28364884268641377</v>
      </c>
      <c r="BK268" s="8">
        <f t="shared" si="500"/>
        <v>0.20148364773859159</v>
      </c>
      <c r="BL268" s="8">
        <f t="shared" si="501"/>
        <v>0.46783898814161212</v>
      </c>
      <c r="BM268" s="8">
        <f t="shared" si="502"/>
        <v>0.7449016860251696</v>
      </c>
      <c r="BN268" s="8">
        <f t="shared" si="503"/>
        <v>0.2444574865141004</v>
      </c>
    </row>
    <row r="269" spans="1:66" x14ac:dyDescent="0.25">
      <c r="A269" t="s">
        <v>301</v>
      </c>
      <c r="B269" t="s">
        <v>319</v>
      </c>
      <c r="C269" t="s">
        <v>350</v>
      </c>
      <c r="D269" s="16"/>
      <c r="E269">
        <f>VLOOKUP(A269,home!$A$2:$E$405,3,FALSE)</f>
        <v>1.2</v>
      </c>
      <c r="F269">
        <f>VLOOKUP(B269,home!$B$2:$E$405,3,FALSE)</f>
        <v>1.25</v>
      </c>
      <c r="G269">
        <f>VLOOKUP(C269,away!$B$2:$E$405,4,FALSE)</f>
        <v>0.83</v>
      </c>
      <c r="H269">
        <f>VLOOKUP(A269,away!$A$2:$E$405,3,FALSE)</f>
        <v>0.9</v>
      </c>
      <c r="I269">
        <f>VLOOKUP(C269,away!$B$2:$E$405,3,FALSE)</f>
        <v>0.42</v>
      </c>
      <c r="J269">
        <f>VLOOKUP(B269,home!$B$2:$E$405,4,FALSE)</f>
        <v>2.2200000000000002</v>
      </c>
      <c r="K269" s="3">
        <f t="shared" si="448"/>
        <v>1.2449999999999999</v>
      </c>
      <c r="L269" s="3">
        <f t="shared" si="449"/>
        <v>0.83916000000000013</v>
      </c>
      <c r="M269" s="5">
        <f t="shared" si="450"/>
        <v>0.12441158201455274</v>
      </c>
      <c r="N269" s="5">
        <f t="shared" si="451"/>
        <v>0.15489241960811817</v>
      </c>
      <c r="O269" s="5">
        <f t="shared" si="452"/>
        <v>0.10440122316333211</v>
      </c>
      <c r="P269" s="5">
        <f t="shared" si="453"/>
        <v>0.12997952283834849</v>
      </c>
      <c r="Q269" s="5">
        <f t="shared" si="454"/>
        <v>9.6420531206053567E-2</v>
      </c>
      <c r="R269" s="5">
        <f t="shared" si="455"/>
        <v>4.3804665214870885E-2</v>
      </c>
      <c r="S269" s="5">
        <f t="shared" si="456"/>
        <v>3.3949163099840127E-2</v>
      </c>
      <c r="T269" s="5">
        <f t="shared" si="457"/>
        <v>8.0912252966871934E-2</v>
      </c>
      <c r="U269" s="5">
        <f t="shared" si="458"/>
        <v>5.4536808192514254E-2</v>
      </c>
      <c r="V269" s="5">
        <f t="shared" si="459"/>
        <v>3.9409478594492221E-3</v>
      </c>
      <c r="W269" s="5">
        <f t="shared" si="460"/>
        <v>4.0014520450512236E-2</v>
      </c>
      <c r="X269" s="5">
        <f t="shared" si="461"/>
        <v>3.3578584981251852E-2</v>
      </c>
      <c r="Y269" s="5">
        <f t="shared" si="462"/>
        <v>1.4088902686433653E-2</v>
      </c>
      <c r="Z269" s="5">
        <f t="shared" si="463"/>
        <v>1.2253040953903687E-2</v>
      </c>
      <c r="AA269" s="5">
        <f t="shared" si="464"/>
        <v>1.5255035987610089E-2</v>
      </c>
      <c r="AB269" s="5">
        <f t="shared" si="465"/>
        <v>9.4962599022872813E-3</v>
      </c>
      <c r="AC269" s="5">
        <f t="shared" si="466"/>
        <v>2.573326142587865E-4</v>
      </c>
      <c r="AD269" s="5">
        <f t="shared" si="467"/>
        <v>1.245451949022193E-2</v>
      </c>
      <c r="AE269" s="5">
        <f t="shared" si="468"/>
        <v>1.0451334575414637E-2</v>
      </c>
      <c r="AF269" s="5">
        <f t="shared" si="469"/>
        <v>4.3851709611524734E-3</v>
      </c>
      <c r="AG269" s="5">
        <f t="shared" si="470"/>
        <v>1.22662002125357E-3</v>
      </c>
      <c r="AH269" s="5">
        <f t="shared" si="471"/>
        <v>2.5705654617194547E-3</v>
      </c>
      <c r="AI269" s="5">
        <f t="shared" si="472"/>
        <v>3.200353999840721E-3</v>
      </c>
      <c r="AJ269" s="5">
        <f t="shared" si="473"/>
        <v>1.992220364900849E-3</v>
      </c>
      <c r="AK269" s="5">
        <f t="shared" si="474"/>
        <v>8.2677145143385234E-4</v>
      </c>
      <c r="AL269" s="5">
        <f t="shared" si="475"/>
        <v>1.0753973181753885E-5</v>
      </c>
      <c r="AM269" s="5">
        <f t="shared" si="476"/>
        <v>3.10117535306526E-3</v>
      </c>
      <c r="AN269" s="5">
        <f t="shared" si="477"/>
        <v>2.6023823092782444E-3</v>
      </c>
      <c r="AO269" s="5">
        <f t="shared" si="478"/>
        <v>1.0919075693269656E-3</v>
      </c>
      <c r="AP269" s="5">
        <f t="shared" si="479"/>
        <v>3.0542838529213891E-4</v>
      </c>
      <c r="AQ269" s="5">
        <f t="shared" si="480"/>
        <v>6.4075820950437824E-5</v>
      </c>
      <c r="AR269" s="5">
        <f t="shared" si="481"/>
        <v>4.3142314257129966E-4</v>
      </c>
      <c r="AS269" s="5">
        <f t="shared" si="482"/>
        <v>5.3712181250126808E-4</v>
      </c>
      <c r="AT269" s="5">
        <f t="shared" si="483"/>
        <v>3.343583282820394E-4</v>
      </c>
      <c r="AU269" s="5">
        <f t="shared" si="484"/>
        <v>1.3875870623704636E-4</v>
      </c>
      <c r="AV269" s="5">
        <f t="shared" si="485"/>
        <v>4.318864731628067E-5</v>
      </c>
      <c r="AW269" s="5">
        <f t="shared" si="486"/>
        <v>3.1209051800902028E-7</v>
      </c>
      <c r="AX269" s="5">
        <f t="shared" si="487"/>
        <v>6.4349388576104142E-4</v>
      </c>
      <c r="AY269" s="5">
        <f t="shared" si="488"/>
        <v>5.3999432917523559E-4</v>
      </c>
      <c r="AZ269" s="5">
        <f t="shared" si="489"/>
        <v>2.2657082063534534E-4</v>
      </c>
      <c r="BA269" s="5">
        <f t="shared" si="490"/>
        <v>6.337638994811881E-5</v>
      </c>
      <c r="BB269" s="5">
        <f t="shared" si="491"/>
        <v>1.3295732847215847E-5</v>
      </c>
      <c r="BC269" s="5">
        <f t="shared" si="492"/>
        <v>2.2314494352139311E-6</v>
      </c>
      <c r="BD269" s="5">
        <f t="shared" si="493"/>
        <v>6.0338840720021951E-5</v>
      </c>
      <c r="BE269" s="5">
        <f t="shared" si="494"/>
        <v>7.5121856696427328E-5</v>
      </c>
      <c r="BF269" s="5">
        <f t="shared" si="495"/>
        <v>4.6763355793526015E-5</v>
      </c>
      <c r="BG269" s="5">
        <f t="shared" si="496"/>
        <v>1.9406792654313301E-5</v>
      </c>
      <c r="BH269" s="5">
        <f t="shared" si="497"/>
        <v>6.0403642136550126E-6</v>
      </c>
      <c r="BI269" s="5">
        <f t="shared" si="498"/>
        <v>1.5040506892000979E-6</v>
      </c>
      <c r="BJ269" s="8">
        <f t="shared" si="499"/>
        <v>0.45707878899299909</v>
      </c>
      <c r="BK269" s="8">
        <f t="shared" si="500"/>
        <v>0.29308929672880635</v>
      </c>
      <c r="BL269" s="8">
        <f t="shared" si="501"/>
        <v>0.23777792963618455</v>
      </c>
      <c r="BM269" s="8">
        <f t="shared" si="502"/>
        <v>0.3457494300279606</v>
      </c>
      <c r="BN269" s="8">
        <f t="shared" si="503"/>
        <v>0.65390994404527591</v>
      </c>
    </row>
    <row r="270" spans="1:66" s="10" customFormat="1" x14ac:dyDescent="0.25">
      <c r="A270" t="s">
        <v>301</v>
      </c>
      <c r="B270" t="s">
        <v>355</v>
      </c>
      <c r="C270" t="s">
        <v>316</v>
      </c>
      <c r="D270" s="16"/>
      <c r="E270">
        <f>VLOOKUP(A270,home!$A$2:$E$405,3,FALSE)</f>
        <v>1.2</v>
      </c>
      <c r="F270">
        <f>VLOOKUP(B270,home!$B$2:$E$405,3,FALSE)</f>
        <v>0.83</v>
      </c>
      <c r="G270">
        <f>VLOOKUP(C270,away!$B$2:$E$405,4,FALSE)</f>
        <v>0.83</v>
      </c>
      <c r="H270">
        <f>VLOOKUP(A270,away!$A$2:$E$405,3,FALSE)</f>
        <v>0.9</v>
      </c>
      <c r="I270">
        <f>VLOOKUP(C270,away!$B$2:$E$405,3,FALSE)</f>
        <v>0.83</v>
      </c>
      <c r="J270">
        <f>VLOOKUP(B270,home!$B$2:$E$405,4,FALSE)</f>
        <v>0.56000000000000005</v>
      </c>
      <c r="K270" s="3">
        <f t="shared" si="448"/>
        <v>0.82667999999999986</v>
      </c>
      <c r="L270" s="3">
        <f t="shared" si="449"/>
        <v>0.41832000000000003</v>
      </c>
      <c r="M270" s="5">
        <f t="shared" si="450"/>
        <v>0.28794090813077028</v>
      </c>
      <c r="N270" s="5">
        <f t="shared" si="451"/>
        <v>0.23803498993354513</v>
      </c>
      <c r="O270" s="5">
        <f t="shared" si="452"/>
        <v>0.12045144068926385</v>
      </c>
      <c r="P270" s="5">
        <f t="shared" si="453"/>
        <v>9.9574796989000611E-2</v>
      </c>
      <c r="Q270" s="5">
        <f t="shared" si="454"/>
        <v>9.8389382739131531E-2</v>
      </c>
      <c r="R270" s="5">
        <f t="shared" si="455"/>
        <v>2.5193623334566425E-2</v>
      </c>
      <c r="S270" s="5">
        <f t="shared" si="456"/>
        <v>8.6086588562275922E-3</v>
      </c>
      <c r="T270" s="5">
        <f t="shared" si="457"/>
        <v>4.1158246587433514E-2</v>
      </c>
      <c r="U270" s="5">
        <f t="shared" si="458"/>
        <v>2.0827064538219368E-2</v>
      </c>
      <c r="V270" s="5">
        <f t="shared" si="459"/>
        <v>3.3077985167981414E-4</v>
      </c>
      <c r="W270" s="5">
        <f t="shared" si="460"/>
        <v>2.7112178307595079E-2</v>
      </c>
      <c r="X270" s="5">
        <f t="shared" si="461"/>
        <v>1.1341566429633175E-2</v>
      </c>
      <c r="Y270" s="5">
        <f t="shared" si="462"/>
        <v>2.3722020344220749E-3</v>
      </c>
      <c r="Z270" s="5">
        <f t="shared" si="463"/>
        <v>3.5129988377719419E-3</v>
      </c>
      <c r="AA270" s="5">
        <f t="shared" si="464"/>
        <v>2.9041258792093087E-3</v>
      </c>
      <c r="AB270" s="5">
        <f t="shared" si="465"/>
        <v>1.2003913909123755E-3</v>
      </c>
      <c r="AC270" s="5">
        <f t="shared" si="466"/>
        <v>7.149326400182453E-6</v>
      </c>
      <c r="AD270" s="5">
        <f t="shared" si="467"/>
        <v>5.6032738908306737E-3</v>
      </c>
      <c r="AE270" s="5">
        <f t="shared" si="468"/>
        <v>2.3439615340122878E-3</v>
      </c>
      <c r="AF270" s="5">
        <f t="shared" si="469"/>
        <v>4.9026299445401012E-4</v>
      </c>
      <c r="AG270" s="5">
        <f t="shared" si="470"/>
        <v>6.8362271946667165E-5</v>
      </c>
      <c r="AH270" s="5">
        <f t="shared" si="471"/>
        <v>3.6738941845418979E-4</v>
      </c>
      <c r="AI270" s="5">
        <f t="shared" si="472"/>
        <v>3.0371348444770954E-4</v>
      </c>
      <c r="AJ270" s="5">
        <f t="shared" si="473"/>
        <v>1.2553693166161625E-4</v>
      </c>
      <c r="AK270" s="5">
        <f t="shared" si="474"/>
        <v>3.4592956888674963E-5</v>
      </c>
      <c r="AL270" s="5">
        <f t="shared" si="475"/>
        <v>9.8894280708868237E-8</v>
      </c>
      <c r="AM270" s="5">
        <f t="shared" si="476"/>
        <v>9.2642289201438032E-4</v>
      </c>
      <c r="AN270" s="5">
        <f t="shared" si="477"/>
        <v>3.8754122418745564E-4</v>
      </c>
      <c r="AO270" s="5">
        <f t="shared" si="478"/>
        <v>8.1058122451048225E-5</v>
      </c>
      <c r="AP270" s="5">
        <f t="shared" si="479"/>
        <v>1.1302744594574164E-5</v>
      </c>
      <c r="AQ270" s="5">
        <f t="shared" si="480"/>
        <v>1.1820410297005661E-6</v>
      </c>
      <c r="AR270" s="5">
        <f t="shared" si="481"/>
        <v>3.0737268305551354E-5</v>
      </c>
      <c r="AS270" s="5">
        <f t="shared" si="482"/>
        <v>2.5409884962833188E-5</v>
      </c>
      <c r="AT270" s="5">
        <f t="shared" si="483"/>
        <v>1.0502921850537468E-5</v>
      </c>
      <c r="AU270" s="5">
        <f t="shared" si="484"/>
        <v>2.8941851451341043E-6</v>
      </c>
      <c r="AV270" s="5">
        <f t="shared" si="485"/>
        <v>5.9814124394486508E-7</v>
      </c>
      <c r="AW270" s="5">
        <f t="shared" si="486"/>
        <v>9.499805966058499E-10</v>
      </c>
      <c r="AX270" s="5">
        <f t="shared" si="487"/>
        <v>1.2764254606174126E-4</v>
      </c>
      <c r="AY270" s="5">
        <f t="shared" si="488"/>
        <v>5.3395429868547611E-5</v>
      </c>
      <c r="AZ270" s="5">
        <f t="shared" si="489"/>
        <v>1.1168188111305418E-5</v>
      </c>
      <c r="BA270" s="5">
        <f t="shared" si="490"/>
        <v>1.5572921502404273E-6</v>
      </c>
      <c r="BB270" s="5">
        <f t="shared" si="491"/>
        <v>1.6286161307214391E-7</v>
      </c>
      <c r="BC270" s="5">
        <f t="shared" si="492"/>
        <v>1.3625653996067858E-8</v>
      </c>
      <c r="BD270" s="5">
        <f t="shared" si="493"/>
        <v>2.1430023462630379E-6</v>
      </c>
      <c r="BE270" s="5">
        <f t="shared" si="494"/>
        <v>1.7715771796087277E-6</v>
      </c>
      <c r="BF270" s="5">
        <f t="shared" si="495"/>
        <v>7.322637114194715E-7</v>
      </c>
      <c r="BG270" s="5">
        <f t="shared" si="496"/>
        <v>2.0178258831874952E-7</v>
      </c>
      <c r="BH270" s="5">
        <f t="shared" si="497"/>
        <v>4.1702407527835945E-8</v>
      </c>
      <c r="BI270" s="5">
        <f t="shared" si="498"/>
        <v>6.8949092510222851E-9</v>
      </c>
      <c r="BJ270" s="8">
        <f t="shared" si="499"/>
        <v>0.42851587369074023</v>
      </c>
      <c r="BK270" s="8">
        <f t="shared" si="500"/>
        <v>0.39651578747822774</v>
      </c>
      <c r="BL270" s="8">
        <f t="shared" si="501"/>
        <v>0.17148291824827389</v>
      </c>
      <c r="BM270" s="8">
        <f t="shared" si="502"/>
        <v>0.13038904195884804</v>
      </c>
      <c r="BN270" s="8">
        <f t="shared" si="503"/>
        <v>0.86958514181627788</v>
      </c>
    </row>
    <row r="271" spans="1:66" x14ac:dyDescent="0.25">
      <c r="A271" t="s">
        <v>301</v>
      </c>
      <c r="B271" t="s">
        <v>302</v>
      </c>
      <c r="C271" t="s">
        <v>368</v>
      </c>
      <c r="D271" s="16"/>
      <c r="E271">
        <f>VLOOKUP(A271,home!$A$2:$E$405,3,FALSE)</f>
        <v>1.2</v>
      </c>
      <c r="F271">
        <f>VLOOKUP(B271,home!$B$2:$E$405,3,FALSE)</f>
        <v>0.42</v>
      </c>
      <c r="G271">
        <f>VLOOKUP(C271,away!$B$2:$E$405,4,FALSE)</f>
        <v>0</v>
      </c>
      <c r="H271">
        <f>VLOOKUP(A271,away!$A$2:$E$405,3,FALSE)</f>
        <v>0.9</v>
      </c>
      <c r="I271">
        <f>VLOOKUP(C271,away!$B$2:$E$405,3,FALSE)</f>
        <v>0</v>
      </c>
      <c r="J271">
        <f>VLOOKUP(B271,home!$B$2:$E$405,4,FALSE)</f>
        <v>2.78</v>
      </c>
      <c r="K271" s="3">
        <f t="shared" si="448"/>
        <v>0</v>
      </c>
      <c r="L271" s="3">
        <f t="shared" si="449"/>
        <v>0</v>
      </c>
      <c r="M271" s="5">
        <f t="shared" si="450"/>
        <v>1</v>
      </c>
      <c r="N271" s="5">
        <f t="shared" si="451"/>
        <v>0</v>
      </c>
      <c r="O271" s="5">
        <f t="shared" si="452"/>
        <v>0</v>
      </c>
      <c r="P271" s="5">
        <f t="shared" si="453"/>
        <v>0</v>
      </c>
      <c r="Q271" s="5">
        <f t="shared" si="454"/>
        <v>0</v>
      </c>
      <c r="R271" s="5">
        <f t="shared" si="455"/>
        <v>0</v>
      </c>
      <c r="S271" s="5">
        <f t="shared" si="456"/>
        <v>0</v>
      </c>
      <c r="T271" s="5">
        <f t="shared" si="457"/>
        <v>0</v>
      </c>
      <c r="U271" s="5">
        <f t="shared" si="458"/>
        <v>0</v>
      </c>
      <c r="V271" s="5">
        <f t="shared" si="459"/>
        <v>0</v>
      </c>
      <c r="W271" s="5">
        <f t="shared" si="460"/>
        <v>0</v>
      </c>
      <c r="X271" s="5">
        <f t="shared" si="461"/>
        <v>0</v>
      </c>
      <c r="Y271" s="5">
        <f t="shared" si="462"/>
        <v>0</v>
      </c>
      <c r="Z271" s="5">
        <f t="shared" si="463"/>
        <v>0</v>
      </c>
      <c r="AA271" s="5">
        <f t="shared" si="464"/>
        <v>0</v>
      </c>
      <c r="AB271" s="5">
        <f t="shared" si="465"/>
        <v>0</v>
      </c>
      <c r="AC271" s="5">
        <f t="shared" si="466"/>
        <v>0</v>
      </c>
      <c r="AD271" s="5">
        <f t="shared" si="467"/>
        <v>0</v>
      </c>
      <c r="AE271" s="5">
        <f t="shared" si="468"/>
        <v>0</v>
      </c>
      <c r="AF271" s="5">
        <f t="shared" si="469"/>
        <v>0</v>
      </c>
      <c r="AG271" s="5">
        <f t="shared" si="470"/>
        <v>0</v>
      </c>
      <c r="AH271" s="5">
        <f t="shared" si="471"/>
        <v>0</v>
      </c>
      <c r="AI271" s="5">
        <f t="shared" si="472"/>
        <v>0</v>
      </c>
      <c r="AJ271" s="5">
        <f t="shared" si="473"/>
        <v>0</v>
      </c>
      <c r="AK271" s="5">
        <f t="shared" si="474"/>
        <v>0</v>
      </c>
      <c r="AL271" s="5">
        <f t="shared" si="475"/>
        <v>0</v>
      </c>
      <c r="AM271" s="5">
        <f t="shared" si="476"/>
        <v>0</v>
      </c>
      <c r="AN271" s="5">
        <f t="shared" si="477"/>
        <v>0</v>
      </c>
      <c r="AO271" s="5">
        <f t="shared" si="478"/>
        <v>0</v>
      </c>
      <c r="AP271" s="5">
        <f t="shared" si="479"/>
        <v>0</v>
      </c>
      <c r="AQ271" s="5">
        <f t="shared" si="480"/>
        <v>0</v>
      </c>
      <c r="AR271" s="5">
        <f t="shared" si="481"/>
        <v>0</v>
      </c>
      <c r="AS271" s="5">
        <f t="shared" si="482"/>
        <v>0</v>
      </c>
      <c r="AT271" s="5">
        <f t="shared" si="483"/>
        <v>0</v>
      </c>
      <c r="AU271" s="5">
        <f t="shared" si="484"/>
        <v>0</v>
      </c>
      <c r="AV271" s="5">
        <f t="shared" si="485"/>
        <v>0</v>
      </c>
      <c r="AW271" s="5">
        <f t="shared" si="486"/>
        <v>0</v>
      </c>
      <c r="AX271" s="5">
        <f t="shared" si="487"/>
        <v>0</v>
      </c>
      <c r="AY271" s="5">
        <f t="shared" si="488"/>
        <v>0</v>
      </c>
      <c r="AZ271" s="5">
        <f t="shared" si="489"/>
        <v>0</v>
      </c>
      <c r="BA271" s="5">
        <f t="shared" si="490"/>
        <v>0</v>
      </c>
      <c r="BB271" s="5">
        <f t="shared" si="491"/>
        <v>0</v>
      </c>
      <c r="BC271" s="5">
        <f t="shared" si="492"/>
        <v>0</v>
      </c>
      <c r="BD271" s="5">
        <f t="shared" si="493"/>
        <v>0</v>
      </c>
      <c r="BE271" s="5">
        <f t="shared" si="494"/>
        <v>0</v>
      </c>
      <c r="BF271" s="5">
        <f t="shared" si="495"/>
        <v>0</v>
      </c>
      <c r="BG271" s="5">
        <f t="shared" si="496"/>
        <v>0</v>
      </c>
      <c r="BH271" s="5">
        <f t="shared" si="497"/>
        <v>0</v>
      </c>
      <c r="BI271" s="5">
        <f t="shared" si="498"/>
        <v>0</v>
      </c>
      <c r="BJ271" s="8">
        <f t="shared" si="499"/>
        <v>0</v>
      </c>
      <c r="BK271" s="8">
        <f t="shared" si="500"/>
        <v>1</v>
      </c>
      <c r="BL271" s="8">
        <f t="shared" si="501"/>
        <v>0</v>
      </c>
      <c r="BM271" s="8">
        <f t="shared" si="502"/>
        <v>0</v>
      </c>
      <c r="BN271" s="8">
        <f t="shared" si="503"/>
        <v>1</v>
      </c>
    </row>
    <row r="272" spans="1:66" s="10" customFormat="1" x14ac:dyDescent="0.25">
      <c r="A272" t="s">
        <v>301</v>
      </c>
      <c r="B272" t="s">
        <v>360</v>
      </c>
      <c r="C272" t="s">
        <v>336</v>
      </c>
      <c r="D272" s="16"/>
      <c r="E272">
        <f>VLOOKUP(A272,home!$A$2:$E$405,3,FALSE)</f>
        <v>1.2</v>
      </c>
      <c r="F272">
        <f>VLOOKUP(B272,home!$B$2:$E$405,3,FALSE)</f>
        <v>0</v>
      </c>
      <c r="G272">
        <f>VLOOKUP(C272,away!$B$2:$E$405,4,FALSE)</f>
        <v>0.42</v>
      </c>
      <c r="H272">
        <f>VLOOKUP(A272,away!$A$2:$E$405,3,FALSE)</f>
        <v>0.9</v>
      </c>
      <c r="I272">
        <f>VLOOKUP(C272,away!$B$2:$E$405,3,FALSE)</f>
        <v>0</v>
      </c>
      <c r="J272">
        <f>VLOOKUP(B272,home!$B$2:$E$405,4,FALSE)</f>
        <v>0</v>
      </c>
      <c r="K272" s="3">
        <f t="shared" si="448"/>
        <v>0</v>
      </c>
      <c r="L272" s="3">
        <f t="shared" si="449"/>
        <v>0</v>
      </c>
      <c r="M272" s="5">
        <f t="shared" si="450"/>
        <v>1</v>
      </c>
      <c r="N272" s="5">
        <f t="shared" si="451"/>
        <v>0</v>
      </c>
      <c r="O272" s="5">
        <f t="shared" si="452"/>
        <v>0</v>
      </c>
      <c r="P272" s="5">
        <f t="shared" si="453"/>
        <v>0</v>
      </c>
      <c r="Q272" s="5">
        <f t="shared" si="454"/>
        <v>0</v>
      </c>
      <c r="R272" s="5">
        <f t="shared" si="455"/>
        <v>0</v>
      </c>
      <c r="S272" s="5">
        <f t="shared" si="456"/>
        <v>0</v>
      </c>
      <c r="T272" s="5">
        <f t="shared" si="457"/>
        <v>0</v>
      </c>
      <c r="U272" s="5">
        <f t="shared" si="458"/>
        <v>0</v>
      </c>
      <c r="V272" s="5">
        <f t="shared" si="459"/>
        <v>0</v>
      </c>
      <c r="W272" s="5">
        <f t="shared" si="460"/>
        <v>0</v>
      </c>
      <c r="X272" s="5">
        <f t="shared" si="461"/>
        <v>0</v>
      </c>
      <c r="Y272" s="5">
        <f t="shared" si="462"/>
        <v>0</v>
      </c>
      <c r="Z272" s="5">
        <f t="shared" si="463"/>
        <v>0</v>
      </c>
      <c r="AA272" s="5">
        <f t="shared" si="464"/>
        <v>0</v>
      </c>
      <c r="AB272" s="5">
        <f t="shared" si="465"/>
        <v>0</v>
      </c>
      <c r="AC272" s="5">
        <f t="shared" si="466"/>
        <v>0</v>
      </c>
      <c r="AD272" s="5">
        <f t="shared" si="467"/>
        <v>0</v>
      </c>
      <c r="AE272" s="5">
        <f t="shared" si="468"/>
        <v>0</v>
      </c>
      <c r="AF272" s="5">
        <f t="shared" si="469"/>
        <v>0</v>
      </c>
      <c r="AG272" s="5">
        <f t="shared" si="470"/>
        <v>0</v>
      </c>
      <c r="AH272" s="5">
        <f t="shared" si="471"/>
        <v>0</v>
      </c>
      <c r="AI272" s="5">
        <f t="shared" si="472"/>
        <v>0</v>
      </c>
      <c r="AJ272" s="5">
        <f t="shared" si="473"/>
        <v>0</v>
      </c>
      <c r="AK272" s="5">
        <f t="shared" si="474"/>
        <v>0</v>
      </c>
      <c r="AL272" s="5">
        <f t="shared" si="475"/>
        <v>0</v>
      </c>
      <c r="AM272" s="5">
        <f t="shared" si="476"/>
        <v>0</v>
      </c>
      <c r="AN272" s="5">
        <f t="shared" si="477"/>
        <v>0</v>
      </c>
      <c r="AO272" s="5">
        <f t="shared" si="478"/>
        <v>0</v>
      </c>
      <c r="AP272" s="5">
        <f t="shared" si="479"/>
        <v>0</v>
      </c>
      <c r="AQ272" s="5">
        <f t="shared" si="480"/>
        <v>0</v>
      </c>
      <c r="AR272" s="5">
        <f t="shared" si="481"/>
        <v>0</v>
      </c>
      <c r="AS272" s="5">
        <f t="shared" si="482"/>
        <v>0</v>
      </c>
      <c r="AT272" s="5">
        <f t="shared" si="483"/>
        <v>0</v>
      </c>
      <c r="AU272" s="5">
        <f t="shared" si="484"/>
        <v>0</v>
      </c>
      <c r="AV272" s="5">
        <f t="shared" si="485"/>
        <v>0</v>
      </c>
      <c r="AW272" s="5">
        <f t="shared" si="486"/>
        <v>0</v>
      </c>
      <c r="AX272" s="5">
        <f t="shared" si="487"/>
        <v>0</v>
      </c>
      <c r="AY272" s="5">
        <f t="shared" si="488"/>
        <v>0</v>
      </c>
      <c r="AZ272" s="5">
        <f t="shared" si="489"/>
        <v>0</v>
      </c>
      <c r="BA272" s="5">
        <f t="shared" si="490"/>
        <v>0</v>
      </c>
      <c r="BB272" s="5">
        <f t="shared" si="491"/>
        <v>0</v>
      </c>
      <c r="BC272" s="5">
        <f t="shared" si="492"/>
        <v>0</v>
      </c>
      <c r="BD272" s="5">
        <f t="shared" si="493"/>
        <v>0</v>
      </c>
      <c r="BE272" s="5">
        <f t="shared" si="494"/>
        <v>0</v>
      </c>
      <c r="BF272" s="5">
        <f t="shared" si="495"/>
        <v>0</v>
      </c>
      <c r="BG272" s="5">
        <f t="shared" si="496"/>
        <v>0</v>
      </c>
      <c r="BH272" s="5">
        <f t="shared" si="497"/>
        <v>0</v>
      </c>
      <c r="BI272" s="5">
        <f t="shared" si="498"/>
        <v>0</v>
      </c>
      <c r="BJ272" s="8">
        <f t="shared" si="499"/>
        <v>0</v>
      </c>
      <c r="BK272" s="8">
        <f t="shared" si="500"/>
        <v>1</v>
      </c>
      <c r="BL272" s="8">
        <f t="shared" si="501"/>
        <v>0</v>
      </c>
      <c r="BM272" s="8">
        <f t="shared" si="502"/>
        <v>0</v>
      </c>
      <c r="BN272" s="8">
        <f t="shared" si="503"/>
        <v>1</v>
      </c>
    </row>
    <row r="273" spans="1:66" x14ac:dyDescent="0.25">
      <c r="A273" t="s">
        <v>303</v>
      </c>
      <c r="B273" t="s">
        <v>469</v>
      </c>
      <c r="C273" t="s">
        <v>349</v>
      </c>
      <c r="D273" s="16"/>
      <c r="E273">
        <f>VLOOKUP(A273,home!$A$2:$E$405,3,FALSE)</f>
        <v>1.13636363636364</v>
      </c>
      <c r="F273">
        <f>VLOOKUP(B273,home!$B$2:$E$405,3,FALSE)</f>
        <v>0.44</v>
      </c>
      <c r="G273">
        <f>VLOOKUP(C273,away!$B$2:$E$405,4,FALSE)</f>
        <v>0.88</v>
      </c>
      <c r="H273">
        <f>VLOOKUP(A273,away!$A$2:$E$405,3,FALSE)</f>
        <v>0.79545454545454497</v>
      </c>
      <c r="I273">
        <f>VLOOKUP(C273,away!$B$2:$E$405,3,FALSE)</f>
        <v>0.44</v>
      </c>
      <c r="J273">
        <f>VLOOKUP(B273,home!$B$2:$E$405,4,FALSE)</f>
        <v>0</v>
      </c>
      <c r="K273" s="3">
        <f t="shared" si="448"/>
        <v>0.44000000000000145</v>
      </c>
      <c r="L273" s="3">
        <f t="shared" si="449"/>
        <v>0</v>
      </c>
      <c r="M273" s="5">
        <f t="shared" si="450"/>
        <v>0.64403642108314041</v>
      </c>
      <c r="N273" s="5">
        <f t="shared" si="451"/>
        <v>0.28337602527658273</v>
      </c>
      <c r="O273" s="5">
        <f t="shared" si="452"/>
        <v>0</v>
      </c>
      <c r="P273" s="5">
        <f t="shared" si="453"/>
        <v>0</v>
      </c>
      <c r="Q273" s="5">
        <f t="shared" si="454"/>
        <v>6.2342725560848397E-2</v>
      </c>
      <c r="R273" s="5">
        <f t="shared" si="455"/>
        <v>0</v>
      </c>
      <c r="S273" s="5">
        <f t="shared" si="456"/>
        <v>0</v>
      </c>
      <c r="T273" s="5">
        <f t="shared" si="457"/>
        <v>0</v>
      </c>
      <c r="U273" s="5">
        <f t="shared" si="458"/>
        <v>0</v>
      </c>
      <c r="V273" s="5">
        <f t="shared" si="459"/>
        <v>0</v>
      </c>
      <c r="W273" s="5">
        <f t="shared" si="460"/>
        <v>9.1435997489244629E-3</v>
      </c>
      <c r="X273" s="5">
        <f t="shared" si="461"/>
        <v>0</v>
      </c>
      <c r="Y273" s="5">
        <f t="shared" si="462"/>
        <v>0</v>
      </c>
      <c r="Z273" s="5">
        <f t="shared" si="463"/>
        <v>0</v>
      </c>
      <c r="AA273" s="5">
        <f t="shared" si="464"/>
        <v>0</v>
      </c>
      <c r="AB273" s="5">
        <f t="shared" si="465"/>
        <v>0</v>
      </c>
      <c r="AC273" s="5">
        <f t="shared" si="466"/>
        <v>0</v>
      </c>
      <c r="AD273" s="5">
        <f t="shared" si="467"/>
        <v>1.0057959723816941E-3</v>
      </c>
      <c r="AE273" s="5">
        <f t="shared" si="468"/>
        <v>0</v>
      </c>
      <c r="AF273" s="5">
        <f t="shared" si="469"/>
        <v>0</v>
      </c>
      <c r="AG273" s="5">
        <f t="shared" si="470"/>
        <v>0</v>
      </c>
      <c r="AH273" s="5">
        <f t="shared" si="471"/>
        <v>0</v>
      </c>
      <c r="AI273" s="5">
        <f t="shared" si="472"/>
        <v>0</v>
      </c>
      <c r="AJ273" s="5">
        <f t="shared" si="473"/>
        <v>0</v>
      </c>
      <c r="AK273" s="5">
        <f t="shared" si="474"/>
        <v>0</v>
      </c>
      <c r="AL273" s="5">
        <f t="shared" si="475"/>
        <v>0</v>
      </c>
      <c r="AM273" s="5">
        <f t="shared" si="476"/>
        <v>8.851004556958938E-5</v>
      </c>
      <c r="AN273" s="5">
        <f t="shared" si="477"/>
        <v>0</v>
      </c>
      <c r="AO273" s="5">
        <f t="shared" si="478"/>
        <v>0</v>
      </c>
      <c r="AP273" s="5">
        <f t="shared" si="479"/>
        <v>0</v>
      </c>
      <c r="AQ273" s="5">
        <f t="shared" si="480"/>
        <v>0</v>
      </c>
      <c r="AR273" s="5">
        <f t="shared" si="481"/>
        <v>0</v>
      </c>
      <c r="AS273" s="5">
        <f t="shared" si="482"/>
        <v>0</v>
      </c>
      <c r="AT273" s="5">
        <f t="shared" si="483"/>
        <v>0</v>
      </c>
      <c r="AU273" s="5">
        <f t="shared" si="484"/>
        <v>0</v>
      </c>
      <c r="AV273" s="5">
        <f t="shared" si="485"/>
        <v>0</v>
      </c>
      <c r="AW273" s="5">
        <f t="shared" si="486"/>
        <v>0</v>
      </c>
      <c r="AX273" s="5">
        <f t="shared" si="487"/>
        <v>6.4907366751032403E-6</v>
      </c>
      <c r="AY273" s="5">
        <f t="shared" si="488"/>
        <v>0</v>
      </c>
      <c r="AZ273" s="5">
        <f t="shared" si="489"/>
        <v>0</v>
      </c>
      <c r="BA273" s="5">
        <f t="shared" si="490"/>
        <v>0</v>
      </c>
      <c r="BB273" s="5">
        <f t="shared" si="491"/>
        <v>0</v>
      </c>
      <c r="BC273" s="5">
        <f t="shared" si="492"/>
        <v>0</v>
      </c>
      <c r="BD273" s="5">
        <f t="shared" si="493"/>
        <v>0</v>
      </c>
      <c r="BE273" s="5">
        <f t="shared" si="494"/>
        <v>0</v>
      </c>
      <c r="BF273" s="5">
        <f t="shared" si="495"/>
        <v>0</v>
      </c>
      <c r="BG273" s="5">
        <f t="shared" si="496"/>
        <v>0</v>
      </c>
      <c r="BH273" s="5">
        <f t="shared" si="497"/>
        <v>0</v>
      </c>
      <c r="BI273" s="5">
        <f t="shared" si="498"/>
        <v>0</v>
      </c>
      <c r="BJ273" s="8">
        <f t="shared" si="499"/>
        <v>0.355963147340982</v>
      </c>
      <c r="BK273" s="8">
        <f t="shared" si="500"/>
        <v>0.64403642108314041</v>
      </c>
      <c r="BL273" s="8">
        <f t="shared" si="501"/>
        <v>0</v>
      </c>
      <c r="BM273" s="8">
        <f t="shared" si="502"/>
        <v>1.024439650355085E-2</v>
      </c>
      <c r="BN273" s="8">
        <f t="shared" si="503"/>
        <v>0.9897551719205715</v>
      </c>
    </row>
    <row r="274" spans="1:66" x14ac:dyDescent="0.25">
      <c r="A274" t="s">
        <v>303</v>
      </c>
      <c r="B274" t="s">
        <v>342</v>
      </c>
      <c r="C274" t="s">
        <v>470</v>
      </c>
      <c r="D274" s="16"/>
      <c r="E274">
        <f>VLOOKUP(A274,home!$A$2:$E$405,3,FALSE)</f>
        <v>1.13636363636364</v>
      </c>
      <c r="F274">
        <f>VLOOKUP(B274,home!$B$2:$E$405,3,FALSE)</f>
        <v>0.88</v>
      </c>
      <c r="G274">
        <f>VLOOKUP(C274,away!$B$2:$E$405,4,FALSE)</f>
        <v>0</v>
      </c>
      <c r="H274">
        <f>VLOOKUP(A274,away!$A$2:$E$405,3,FALSE)</f>
        <v>0.79545454545454497</v>
      </c>
      <c r="I274">
        <f>VLOOKUP(C274,away!$B$2:$E$405,3,FALSE)</f>
        <v>0</v>
      </c>
      <c r="J274">
        <f>VLOOKUP(B274,home!$B$2:$E$405,4,FALSE)</f>
        <v>0.84</v>
      </c>
      <c r="K274" s="3">
        <f t="shared" si="448"/>
        <v>0</v>
      </c>
      <c r="L274" s="3">
        <f t="shared" si="449"/>
        <v>0</v>
      </c>
      <c r="M274" s="5">
        <f t="shared" si="450"/>
        <v>1</v>
      </c>
      <c r="N274" s="5">
        <f t="shared" si="451"/>
        <v>0</v>
      </c>
      <c r="O274" s="5">
        <f t="shared" si="452"/>
        <v>0</v>
      </c>
      <c r="P274" s="5">
        <f t="shared" si="453"/>
        <v>0</v>
      </c>
      <c r="Q274" s="5">
        <f t="shared" si="454"/>
        <v>0</v>
      </c>
      <c r="R274" s="5">
        <f t="shared" si="455"/>
        <v>0</v>
      </c>
      <c r="S274" s="5">
        <f t="shared" si="456"/>
        <v>0</v>
      </c>
      <c r="T274" s="5">
        <f t="shared" si="457"/>
        <v>0</v>
      </c>
      <c r="U274" s="5">
        <f t="shared" si="458"/>
        <v>0</v>
      </c>
      <c r="V274" s="5">
        <f t="shared" si="459"/>
        <v>0</v>
      </c>
      <c r="W274" s="5">
        <f t="shared" si="460"/>
        <v>0</v>
      </c>
      <c r="X274" s="5">
        <f t="shared" si="461"/>
        <v>0</v>
      </c>
      <c r="Y274" s="5">
        <f t="shared" si="462"/>
        <v>0</v>
      </c>
      <c r="Z274" s="5">
        <f t="shared" si="463"/>
        <v>0</v>
      </c>
      <c r="AA274" s="5">
        <f t="shared" si="464"/>
        <v>0</v>
      </c>
      <c r="AB274" s="5">
        <f t="shared" si="465"/>
        <v>0</v>
      </c>
      <c r="AC274" s="5">
        <f t="shared" si="466"/>
        <v>0</v>
      </c>
      <c r="AD274" s="5">
        <f t="shared" si="467"/>
        <v>0</v>
      </c>
      <c r="AE274" s="5">
        <f t="shared" si="468"/>
        <v>0</v>
      </c>
      <c r="AF274" s="5">
        <f t="shared" si="469"/>
        <v>0</v>
      </c>
      <c r="AG274" s="5">
        <f t="shared" si="470"/>
        <v>0</v>
      </c>
      <c r="AH274" s="5">
        <f t="shared" si="471"/>
        <v>0</v>
      </c>
      <c r="AI274" s="5">
        <f t="shared" si="472"/>
        <v>0</v>
      </c>
      <c r="AJ274" s="5">
        <f t="shared" si="473"/>
        <v>0</v>
      </c>
      <c r="AK274" s="5">
        <f t="shared" si="474"/>
        <v>0</v>
      </c>
      <c r="AL274" s="5">
        <f t="shared" si="475"/>
        <v>0</v>
      </c>
      <c r="AM274" s="5">
        <f t="shared" si="476"/>
        <v>0</v>
      </c>
      <c r="AN274" s="5">
        <f t="shared" si="477"/>
        <v>0</v>
      </c>
      <c r="AO274" s="5">
        <f t="shared" si="478"/>
        <v>0</v>
      </c>
      <c r="AP274" s="5">
        <f t="shared" si="479"/>
        <v>0</v>
      </c>
      <c r="AQ274" s="5">
        <f t="shared" si="480"/>
        <v>0</v>
      </c>
      <c r="AR274" s="5">
        <f t="shared" si="481"/>
        <v>0</v>
      </c>
      <c r="AS274" s="5">
        <f t="shared" si="482"/>
        <v>0</v>
      </c>
      <c r="AT274" s="5">
        <f t="shared" si="483"/>
        <v>0</v>
      </c>
      <c r="AU274" s="5">
        <f t="shared" si="484"/>
        <v>0</v>
      </c>
      <c r="AV274" s="5">
        <f t="shared" si="485"/>
        <v>0</v>
      </c>
      <c r="AW274" s="5">
        <f t="shared" si="486"/>
        <v>0</v>
      </c>
      <c r="AX274" s="5">
        <f t="shared" si="487"/>
        <v>0</v>
      </c>
      <c r="AY274" s="5">
        <f t="shared" si="488"/>
        <v>0</v>
      </c>
      <c r="AZ274" s="5">
        <f t="shared" si="489"/>
        <v>0</v>
      </c>
      <c r="BA274" s="5">
        <f t="shared" si="490"/>
        <v>0</v>
      </c>
      <c r="BB274" s="5">
        <f t="shared" si="491"/>
        <v>0</v>
      </c>
      <c r="BC274" s="5">
        <f t="shared" si="492"/>
        <v>0</v>
      </c>
      <c r="BD274" s="5">
        <f t="shared" si="493"/>
        <v>0</v>
      </c>
      <c r="BE274" s="5">
        <f t="shared" si="494"/>
        <v>0</v>
      </c>
      <c r="BF274" s="5">
        <f t="shared" si="495"/>
        <v>0</v>
      </c>
      <c r="BG274" s="5">
        <f t="shared" si="496"/>
        <v>0</v>
      </c>
      <c r="BH274" s="5">
        <f t="shared" si="497"/>
        <v>0</v>
      </c>
      <c r="BI274" s="5">
        <f t="shared" si="498"/>
        <v>0</v>
      </c>
      <c r="BJ274" s="8">
        <f t="shared" si="499"/>
        <v>0</v>
      </c>
      <c r="BK274" s="8">
        <f t="shared" si="500"/>
        <v>1</v>
      </c>
      <c r="BL274" s="8">
        <f t="shared" si="501"/>
        <v>0</v>
      </c>
      <c r="BM274" s="8">
        <f t="shared" si="502"/>
        <v>0</v>
      </c>
      <c r="BN274" s="8">
        <f t="shared" si="503"/>
        <v>1</v>
      </c>
    </row>
    <row r="275" spans="1:66" x14ac:dyDescent="0.25">
      <c r="A275" t="s">
        <v>303</v>
      </c>
      <c r="B275" t="s">
        <v>364</v>
      </c>
      <c r="C275" t="s">
        <v>306</v>
      </c>
      <c r="D275" s="16"/>
      <c r="E275">
        <f>VLOOKUP(A275,home!$A$2:$E$405,3,FALSE)</f>
        <v>1.13636363636364</v>
      </c>
      <c r="F275">
        <f>VLOOKUP(B275,home!$B$2:$E$405,3,FALSE)</f>
        <v>1.32</v>
      </c>
      <c r="G275">
        <f>VLOOKUP(C275,away!$B$2:$E$405,4,FALSE)</f>
        <v>0.88</v>
      </c>
      <c r="H275">
        <f>VLOOKUP(A275,away!$A$2:$E$405,3,FALSE)</f>
        <v>0.79545454545454497</v>
      </c>
      <c r="I275">
        <f>VLOOKUP(C275,away!$B$2:$E$405,3,FALSE)</f>
        <v>0</v>
      </c>
      <c r="J275">
        <f>VLOOKUP(B275,home!$B$2:$E$405,4,FALSE)</f>
        <v>0.63</v>
      </c>
      <c r="K275" s="3">
        <f t="shared" si="448"/>
        <v>1.3200000000000043</v>
      </c>
      <c r="L275" s="3">
        <f t="shared" si="449"/>
        <v>0</v>
      </c>
      <c r="M275" s="5">
        <f t="shared" si="450"/>
        <v>0.26713530196584923</v>
      </c>
      <c r="N275" s="5">
        <f t="shared" si="451"/>
        <v>0.35261859859492212</v>
      </c>
      <c r="O275" s="5">
        <f t="shared" si="452"/>
        <v>0</v>
      </c>
      <c r="P275" s="5">
        <f t="shared" si="453"/>
        <v>0</v>
      </c>
      <c r="Q275" s="5">
        <f t="shared" si="454"/>
        <v>0.2327282750726494</v>
      </c>
      <c r="R275" s="5">
        <f t="shared" si="455"/>
        <v>0</v>
      </c>
      <c r="S275" s="5">
        <f t="shared" si="456"/>
        <v>0</v>
      </c>
      <c r="T275" s="5">
        <f t="shared" si="457"/>
        <v>0</v>
      </c>
      <c r="U275" s="5">
        <f t="shared" si="458"/>
        <v>0</v>
      </c>
      <c r="V275" s="5">
        <f t="shared" si="459"/>
        <v>0</v>
      </c>
      <c r="W275" s="5">
        <f t="shared" si="460"/>
        <v>0.10240044103196604</v>
      </c>
      <c r="X275" s="5">
        <f t="shared" si="461"/>
        <v>0</v>
      </c>
      <c r="Y275" s="5">
        <f t="shared" si="462"/>
        <v>0</v>
      </c>
      <c r="Z275" s="5">
        <f t="shared" si="463"/>
        <v>0</v>
      </c>
      <c r="AA275" s="5">
        <f t="shared" si="464"/>
        <v>0</v>
      </c>
      <c r="AB275" s="5">
        <f t="shared" si="465"/>
        <v>0</v>
      </c>
      <c r="AC275" s="5">
        <f t="shared" si="466"/>
        <v>0</v>
      </c>
      <c r="AD275" s="5">
        <f t="shared" si="467"/>
        <v>3.3792145540548928E-2</v>
      </c>
      <c r="AE275" s="5">
        <f t="shared" si="468"/>
        <v>0</v>
      </c>
      <c r="AF275" s="5">
        <f t="shared" si="469"/>
        <v>0</v>
      </c>
      <c r="AG275" s="5">
        <f t="shared" si="470"/>
        <v>0</v>
      </c>
      <c r="AH275" s="5">
        <f t="shared" si="471"/>
        <v>0</v>
      </c>
      <c r="AI275" s="5">
        <f t="shared" si="472"/>
        <v>0</v>
      </c>
      <c r="AJ275" s="5">
        <f t="shared" si="473"/>
        <v>0</v>
      </c>
      <c r="AK275" s="5">
        <f t="shared" si="474"/>
        <v>0</v>
      </c>
      <c r="AL275" s="5">
        <f t="shared" si="475"/>
        <v>0</v>
      </c>
      <c r="AM275" s="5">
        <f t="shared" si="476"/>
        <v>8.9211264227049385E-3</v>
      </c>
      <c r="AN275" s="5">
        <f t="shared" si="477"/>
        <v>0</v>
      </c>
      <c r="AO275" s="5">
        <f t="shared" si="478"/>
        <v>0</v>
      </c>
      <c r="AP275" s="5">
        <f t="shared" si="479"/>
        <v>0</v>
      </c>
      <c r="AQ275" s="5">
        <f t="shared" si="480"/>
        <v>0</v>
      </c>
      <c r="AR275" s="5">
        <f t="shared" si="481"/>
        <v>0</v>
      </c>
      <c r="AS275" s="5">
        <f t="shared" si="482"/>
        <v>0</v>
      </c>
      <c r="AT275" s="5">
        <f t="shared" si="483"/>
        <v>0</v>
      </c>
      <c r="AU275" s="5">
        <f t="shared" si="484"/>
        <v>0</v>
      </c>
      <c r="AV275" s="5">
        <f t="shared" si="485"/>
        <v>0</v>
      </c>
      <c r="AW275" s="5">
        <f t="shared" si="486"/>
        <v>0</v>
      </c>
      <c r="AX275" s="5">
        <f t="shared" si="487"/>
        <v>1.9626478129950945E-3</v>
      </c>
      <c r="AY275" s="5">
        <f t="shared" si="488"/>
        <v>0</v>
      </c>
      <c r="AZ275" s="5">
        <f t="shared" si="489"/>
        <v>0</v>
      </c>
      <c r="BA275" s="5">
        <f t="shared" si="490"/>
        <v>0</v>
      </c>
      <c r="BB275" s="5">
        <f t="shared" si="491"/>
        <v>0</v>
      </c>
      <c r="BC275" s="5">
        <f t="shared" si="492"/>
        <v>0</v>
      </c>
      <c r="BD275" s="5">
        <f t="shared" si="493"/>
        <v>0</v>
      </c>
      <c r="BE275" s="5">
        <f t="shared" si="494"/>
        <v>0</v>
      </c>
      <c r="BF275" s="5">
        <f t="shared" si="495"/>
        <v>0</v>
      </c>
      <c r="BG275" s="5">
        <f t="shared" si="496"/>
        <v>0</v>
      </c>
      <c r="BH275" s="5">
        <f t="shared" si="497"/>
        <v>0</v>
      </c>
      <c r="BI275" s="5">
        <f t="shared" si="498"/>
        <v>0</v>
      </c>
      <c r="BJ275" s="8">
        <f t="shared" si="499"/>
        <v>0.73242323447578639</v>
      </c>
      <c r="BK275" s="8">
        <f t="shared" si="500"/>
        <v>0.26713530196584923</v>
      </c>
      <c r="BL275" s="8">
        <f t="shared" si="501"/>
        <v>0</v>
      </c>
      <c r="BM275" s="8">
        <f t="shared" si="502"/>
        <v>0.14707636080821498</v>
      </c>
      <c r="BN275" s="8">
        <f t="shared" si="503"/>
        <v>0.85248217563342066</v>
      </c>
    </row>
    <row r="276" spans="1:66" x14ac:dyDescent="0.25">
      <c r="A276" t="s">
        <v>35</v>
      </c>
      <c r="B276" t="s">
        <v>36</v>
      </c>
      <c r="C276" t="s">
        <v>215</v>
      </c>
      <c r="D276" s="16"/>
      <c r="E276">
        <f>VLOOKUP(A276,home!$A$2:$E$405,3,FALSE)</f>
        <v>1.3333333333333299</v>
      </c>
      <c r="F276">
        <f>VLOOKUP(B276,home!$B$2:$E$405,3,FALSE)</f>
        <v>2.25</v>
      </c>
      <c r="G276">
        <f>VLOOKUP(C276,away!$B$2:$E$405,4,FALSE)</f>
        <v>1.88</v>
      </c>
      <c r="H276">
        <f>VLOOKUP(A276,away!$A$2:$E$405,3,FALSE)</f>
        <v>1.13333333333333</v>
      </c>
      <c r="I276">
        <f>VLOOKUP(C276,away!$B$2:$E$405,3,FALSE)</f>
        <v>0.75</v>
      </c>
      <c r="J276">
        <f>VLOOKUP(B276,home!$B$2:$E$405,4,FALSE)</f>
        <v>1.76</v>
      </c>
      <c r="K276" s="3">
        <f t="shared" si="448"/>
        <v>5.6399999999999855</v>
      </c>
      <c r="L276" s="3">
        <f t="shared" si="449"/>
        <v>1.4959999999999956</v>
      </c>
      <c r="M276" s="5">
        <f t="shared" si="450"/>
        <v>7.9592945533360677E-4</v>
      </c>
      <c r="N276" s="5">
        <f t="shared" si="451"/>
        <v>4.489042128081531E-3</v>
      </c>
      <c r="O276" s="5">
        <f t="shared" si="452"/>
        <v>1.1907104651790721E-3</v>
      </c>
      <c r="P276" s="5">
        <f t="shared" si="453"/>
        <v>6.7156070236099501E-3</v>
      </c>
      <c r="Q276" s="5">
        <f t="shared" si="454"/>
        <v>1.2659098801189884E-2</v>
      </c>
      <c r="R276" s="5">
        <f t="shared" si="455"/>
        <v>8.9065142795394345E-4</v>
      </c>
      <c r="S276" s="5">
        <f t="shared" si="456"/>
        <v>1.4165632831321809E-2</v>
      </c>
      <c r="T276" s="5">
        <f t="shared" si="457"/>
        <v>1.8938011806580012E-2</v>
      </c>
      <c r="U276" s="5">
        <f t="shared" si="458"/>
        <v>5.0232740536602285E-3</v>
      </c>
      <c r="V276" s="5">
        <f t="shared" si="459"/>
        <v>1.3280186341811918E-2</v>
      </c>
      <c r="W276" s="5">
        <f t="shared" si="460"/>
        <v>2.3799105746236927E-2</v>
      </c>
      <c r="X276" s="5">
        <f t="shared" si="461"/>
        <v>3.5603462196370339E-2</v>
      </c>
      <c r="Y276" s="5">
        <f t="shared" si="462"/>
        <v>2.6631389722884938E-2</v>
      </c>
      <c r="Z276" s="5">
        <f t="shared" si="463"/>
        <v>4.4413817873969851E-4</v>
      </c>
      <c r="AA276" s="5">
        <f t="shared" si="464"/>
        <v>2.5049393280918934E-3</v>
      </c>
      <c r="AB276" s="5">
        <f t="shared" si="465"/>
        <v>7.0639289052191216E-3</v>
      </c>
      <c r="AC276" s="5">
        <f t="shared" si="466"/>
        <v>7.003173465491056E-3</v>
      </c>
      <c r="AD276" s="5">
        <f t="shared" si="467"/>
        <v>3.3556739102193978E-2</v>
      </c>
      <c r="AE276" s="5">
        <f t="shared" si="468"/>
        <v>5.0200881696882048E-2</v>
      </c>
      <c r="AF276" s="5">
        <f t="shared" si="469"/>
        <v>3.7550259509267665E-2</v>
      </c>
      <c r="AG276" s="5">
        <f t="shared" si="470"/>
        <v>1.8725062741954755E-2</v>
      </c>
      <c r="AH276" s="5">
        <f t="shared" si="471"/>
        <v>1.661076788486467E-4</v>
      </c>
      <c r="AI276" s="5">
        <f t="shared" si="472"/>
        <v>9.3684730870636514E-4</v>
      </c>
      <c r="AJ276" s="5">
        <f t="shared" si="473"/>
        <v>2.6419094105519431E-3</v>
      </c>
      <c r="AK276" s="5">
        <f t="shared" si="474"/>
        <v>4.9667896918376411E-3</v>
      </c>
      <c r="AL276" s="5">
        <f t="shared" si="475"/>
        <v>2.3635542369869001E-3</v>
      </c>
      <c r="AM276" s="5">
        <f t="shared" si="476"/>
        <v>3.78520017072747E-2</v>
      </c>
      <c r="AN276" s="5">
        <f t="shared" si="477"/>
        <v>5.6626594554082789E-2</v>
      </c>
      <c r="AO276" s="5">
        <f t="shared" si="478"/>
        <v>4.2356692726453808E-2</v>
      </c>
      <c r="AP276" s="5">
        <f t="shared" si="479"/>
        <v>2.1121870772924906E-2</v>
      </c>
      <c r="AQ276" s="5">
        <f t="shared" si="480"/>
        <v>7.8995796690738886E-3</v>
      </c>
      <c r="AR276" s="5">
        <f t="shared" si="481"/>
        <v>4.9699417511514937E-5</v>
      </c>
      <c r="AS276" s="5">
        <f t="shared" si="482"/>
        <v>2.8030471476494357E-4</v>
      </c>
      <c r="AT276" s="5">
        <f t="shared" si="483"/>
        <v>7.9045929563713888E-4</v>
      </c>
      <c r="AU276" s="5">
        <f t="shared" si="484"/>
        <v>1.4860634757978175E-3</v>
      </c>
      <c r="AV276" s="5">
        <f t="shared" si="485"/>
        <v>2.0953495008749173E-3</v>
      </c>
      <c r="AW276" s="5">
        <f t="shared" si="486"/>
        <v>5.5395408503674149E-4</v>
      </c>
      <c r="AX276" s="5">
        <f t="shared" si="487"/>
        <v>3.5580881604838133E-2</v>
      </c>
      <c r="AY276" s="5">
        <f t="shared" si="488"/>
        <v>5.3228998880837687E-2</v>
      </c>
      <c r="AZ276" s="5">
        <f t="shared" si="489"/>
        <v>3.9815291162866473E-2</v>
      </c>
      <c r="BA276" s="5">
        <f t="shared" si="490"/>
        <v>1.9854558526549361E-2</v>
      </c>
      <c r="BB276" s="5">
        <f t="shared" si="491"/>
        <v>7.4256048889294367E-3</v>
      </c>
      <c r="BC276" s="5">
        <f t="shared" si="492"/>
        <v>2.2217409827676804E-3</v>
      </c>
      <c r="BD276" s="5">
        <f t="shared" si="493"/>
        <v>1.2391721432871054E-5</v>
      </c>
      <c r="BE276" s="5">
        <f t="shared" si="494"/>
        <v>6.9889308881392571E-5</v>
      </c>
      <c r="BF276" s="5">
        <f t="shared" si="495"/>
        <v>1.9708785104552654E-4</v>
      </c>
      <c r="BG276" s="5">
        <f t="shared" si="496"/>
        <v>3.7052515996558903E-4</v>
      </c>
      <c r="BH276" s="5">
        <f t="shared" si="497"/>
        <v>5.2244047555147916E-4</v>
      </c>
      <c r="BI276" s="5">
        <f t="shared" si="498"/>
        <v>5.8931285642206687E-4</v>
      </c>
      <c r="BJ276" s="8">
        <f t="shared" si="499"/>
        <v>0.58613686892824091</v>
      </c>
      <c r="BK276" s="8">
        <f t="shared" si="500"/>
        <v>9.7553082235392927E-2</v>
      </c>
      <c r="BL276" s="8">
        <f t="shared" si="501"/>
        <v>3.1848682047934118E-2</v>
      </c>
      <c r="BM276" s="8">
        <f t="shared" si="502"/>
        <v>0.63656668729315891</v>
      </c>
      <c r="BN276" s="8">
        <f t="shared" si="503"/>
        <v>2.6741039301347989E-2</v>
      </c>
    </row>
    <row r="277" spans="1:66" x14ac:dyDescent="0.25">
      <c r="A277" t="s">
        <v>35</v>
      </c>
      <c r="B277" t="s">
        <v>471</v>
      </c>
      <c r="C277" t="s">
        <v>216</v>
      </c>
      <c r="D277" s="16"/>
      <c r="E277">
        <f>VLOOKUP(A277,home!$A$2:$E$405,3,FALSE)</f>
        <v>1.3333333333333299</v>
      </c>
      <c r="F277">
        <f>VLOOKUP(B277,home!$B$2:$E$405,3,FALSE)</f>
        <v>1.1299999999999999</v>
      </c>
      <c r="G277">
        <f>VLOOKUP(C277,away!$B$2:$E$405,4,FALSE)</f>
        <v>1.1299999999999999</v>
      </c>
      <c r="H277">
        <f>VLOOKUP(A277,away!$A$2:$E$405,3,FALSE)</f>
        <v>1.13333333333333</v>
      </c>
      <c r="I277">
        <f>VLOOKUP(C277,away!$B$2:$E$405,3,FALSE)</f>
        <v>0.38</v>
      </c>
      <c r="J277">
        <f>VLOOKUP(B277,home!$B$2:$E$405,4,FALSE)</f>
        <v>0.88</v>
      </c>
      <c r="K277" s="3">
        <f t="shared" si="448"/>
        <v>1.7025333333333286</v>
      </c>
      <c r="L277" s="3">
        <f t="shared" si="449"/>
        <v>0.37898666666666558</v>
      </c>
      <c r="M277" s="5">
        <f t="shared" si="450"/>
        <v>0.1247404625223284</v>
      </c>
      <c r="N277" s="5">
        <f t="shared" si="451"/>
        <v>0.21237479545968085</v>
      </c>
      <c r="O277" s="5">
        <f t="shared" si="452"/>
        <v>4.7274972089795364E-2</v>
      </c>
      <c r="P277" s="5">
        <f t="shared" si="453"/>
        <v>8.0487215815279345E-2</v>
      </c>
      <c r="Q277" s="5">
        <f t="shared" si="454"/>
        <v>0.18078758421497723</v>
      </c>
      <c r="R277" s="5">
        <f t="shared" si="455"/>
        <v>8.9582920445355971E-3</v>
      </c>
      <c r="S277" s="5">
        <f t="shared" si="456"/>
        <v>1.2983341128256139E-2</v>
      </c>
      <c r="T277" s="5">
        <f t="shared" si="457"/>
        <v>6.8516083916353304E-2</v>
      </c>
      <c r="U277" s="5">
        <f t="shared" si="458"/>
        <v>1.5251790815556625E-2</v>
      </c>
      <c r="V277" s="5">
        <f t="shared" si="459"/>
        <v>9.3081529999074133E-4</v>
      </c>
      <c r="W277" s="5">
        <f t="shared" si="460"/>
        <v>0.102598962792935</v>
      </c>
      <c r="X277" s="5">
        <f t="shared" si="461"/>
        <v>3.8883638912351678E-2</v>
      </c>
      <c r="Y277" s="5">
        <f t="shared" si="462"/>
        <v>7.3681903496312061E-3</v>
      </c>
      <c r="Z277" s="5">
        <f t="shared" si="463"/>
        <v>1.1316910803283514E-3</v>
      </c>
      <c r="AA277" s="5">
        <f t="shared" si="464"/>
        <v>1.9267417872950233E-3</v>
      </c>
      <c r="AB277" s="5">
        <f t="shared" si="465"/>
        <v>1.6401710587980061E-3</v>
      </c>
      <c r="AC277" s="5">
        <f t="shared" si="466"/>
        <v>3.7537304666232743E-5</v>
      </c>
      <c r="AD277" s="5">
        <f t="shared" si="467"/>
        <v>4.3669538530099465E-2</v>
      </c>
      <c r="AE277" s="5">
        <f t="shared" si="468"/>
        <v>1.6550172842393913E-2</v>
      </c>
      <c r="AF277" s="5">
        <f t="shared" si="469"/>
        <v>3.1361474191480216E-3</v>
      </c>
      <c r="AG277" s="5">
        <f t="shared" si="470"/>
        <v>3.9618601885272491E-4</v>
      </c>
      <c r="AH277" s="5">
        <f t="shared" si="471"/>
        <v>1.072239575575099E-4</v>
      </c>
      <c r="AI277" s="5">
        <f t="shared" si="472"/>
        <v>1.8255236187357863E-4</v>
      </c>
      <c r="AJ277" s="5">
        <f t="shared" si="473"/>
        <v>1.5540074058424802E-4</v>
      </c>
      <c r="AK277" s="5">
        <f t="shared" si="474"/>
        <v>8.8191646956455865E-5</v>
      </c>
      <c r="AL277" s="5">
        <f t="shared" si="475"/>
        <v>9.6881896401631885E-7</v>
      </c>
      <c r="AM277" s="5">
        <f t="shared" si="476"/>
        <v>1.4869768999755683E-2</v>
      </c>
      <c r="AN277" s="5">
        <f t="shared" si="477"/>
        <v>5.6354441873207239E-3</v>
      </c>
      <c r="AO277" s="5">
        <f t="shared" si="478"/>
        <v>1.0678791038693587E-3</v>
      </c>
      <c r="AP277" s="5">
        <f t="shared" si="479"/>
        <v>1.3490398065947804E-4</v>
      </c>
      <c r="AQ277" s="5">
        <f t="shared" si="480"/>
        <v>1.278170248754998E-5</v>
      </c>
      <c r="AR277" s="5">
        <f t="shared" si="481"/>
        <v>8.1272900523057416E-6</v>
      </c>
      <c r="AS277" s="5">
        <f t="shared" si="482"/>
        <v>1.3836982223718892E-5</v>
      </c>
      <c r="AT277" s="5">
        <f t="shared" si="483"/>
        <v>1.1778961734311075E-5</v>
      </c>
      <c r="AU277" s="5">
        <f t="shared" si="484"/>
        <v>6.6846916615741188E-6</v>
      </c>
      <c r="AV277" s="5">
        <f t="shared" si="485"/>
        <v>2.8452275942213236E-6</v>
      </c>
      <c r="AW277" s="5">
        <f t="shared" si="486"/>
        <v>1.7364396146554421E-8</v>
      </c>
      <c r="AX277" s="5">
        <f t="shared" si="487"/>
        <v>4.2193795635084427E-3</v>
      </c>
      <c r="AY277" s="5">
        <f t="shared" si="488"/>
        <v>1.599088596175515E-3</v>
      </c>
      <c r="AZ277" s="5">
        <f t="shared" si="489"/>
        <v>3.0301662838461802E-4</v>
      </c>
      <c r="BA277" s="5">
        <f t="shared" si="490"/>
        <v>3.8279753978686035E-5</v>
      </c>
      <c r="BB277" s="5">
        <f t="shared" si="491"/>
        <v>3.626879090300563E-6</v>
      </c>
      <c r="BC277" s="5">
        <f t="shared" si="492"/>
        <v>2.7490776336720779E-7</v>
      </c>
      <c r="BD277" s="5">
        <f t="shared" si="493"/>
        <v>5.1335576099275031E-7</v>
      </c>
      <c r="BE277" s="5">
        <f t="shared" si="494"/>
        <v>8.7400529494885452E-7</v>
      </c>
      <c r="BF277" s="5">
        <f t="shared" si="495"/>
        <v>7.4401157408012651E-7</v>
      </c>
      <c r="BG277" s="5">
        <f t="shared" si="496"/>
        <v>4.2223483508573811E-7</v>
      </c>
      <c r="BH277" s="5">
        <f t="shared" si="497"/>
        <v>1.7971722030699256E-7</v>
      </c>
      <c r="BI277" s="5">
        <f t="shared" si="498"/>
        <v>6.1194911629332809E-8</v>
      </c>
      <c r="BJ277" s="8">
        <f t="shared" si="499"/>
        <v>0.70216574475941718</v>
      </c>
      <c r="BK277" s="8">
        <f t="shared" si="500"/>
        <v>0.2207794294856604</v>
      </c>
      <c r="BL277" s="8">
        <f t="shared" si="501"/>
        <v>7.5631404175815584E-2</v>
      </c>
      <c r="BM277" s="8">
        <f t="shared" si="502"/>
        <v>0.3434858761228452</v>
      </c>
      <c r="BN277" s="8">
        <f t="shared" si="503"/>
        <v>0.6546233221465968</v>
      </c>
    </row>
    <row r="278" spans="1:66" x14ac:dyDescent="0.25">
      <c r="A278" t="s">
        <v>35</v>
      </c>
      <c r="B278" t="s">
        <v>282</v>
      </c>
      <c r="C278" t="s">
        <v>296</v>
      </c>
      <c r="D278" s="16"/>
      <c r="E278">
        <f>VLOOKUP(A278,home!$A$2:$E$405,3,FALSE)</f>
        <v>1.3333333333333299</v>
      </c>
      <c r="F278">
        <f>VLOOKUP(B278,home!$B$2:$E$405,3,FALSE)</f>
        <v>2.25</v>
      </c>
      <c r="G278">
        <f>VLOOKUP(C278,away!$B$2:$E$405,4,FALSE)</f>
        <v>0.75</v>
      </c>
      <c r="H278">
        <f>VLOOKUP(A278,away!$A$2:$E$405,3,FALSE)</f>
        <v>1.13333333333333</v>
      </c>
      <c r="I278">
        <f>VLOOKUP(C278,away!$B$2:$E$405,3,FALSE)</f>
        <v>0.75</v>
      </c>
      <c r="J278">
        <f>VLOOKUP(B278,home!$B$2:$E$405,4,FALSE)</f>
        <v>0.44</v>
      </c>
      <c r="K278" s="3">
        <f t="shared" si="448"/>
        <v>2.2499999999999942</v>
      </c>
      <c r="L278" s="3">
        <f t="shared" si="449"/>
        <v>0.37399999999999889</v>
      </c>
      <c r="M278" s="5">
        <f t="shared" si="450"/>
        <v>7.2512233023241043E-2</v>
      </c>
      <c r="N278" s="5">
        <f t="shared" si="451"/>
        <v>0.16315252430229193</v>
      </c>
      <c r="O278" s="5">
        <f t="shared" si="452"/>
        <v>2.7119575150692063E-2</v>
      </c>
      <c r="P278" s="5">
        <f t="shared" si="453"/>
        <v>6.1019044089056985E-2</v>
      </c>
      <c r="Q278" s="5">
        <f t="shared" si="454"/>
        <v>0.18354658984007802</v>
      </c>
      <c r="R278" s="5">
        <f t="shared" si="455"/>
        <v>5.0713605531794012E-3</v>
      </c>
      <c r="S278" s="5">
        <f t="shared" si="456"/>
        <v>1.2836881400235296E-2</v>
      </c>
      <c r="T278" s="5">
        <f t="shared" si="457"/>
        <v>6.8646424600188952E-2</v>
      </c>
      <c r="U278" s="5">
        <f t="shared" si="458"/>
        <v>1.1410561244653622E-2</v>
      </c>
      <c r="V278" s="5">
        <f t="shared" si="459"/>
        <v>1.2002484109219934E-3</v>
      </c>
      <c r="W278" s="5">
        <f t="shared" si="460"/>
        <v>0.13765994238005813</v>
      </c>
      <c r="X278" s="5">
        <f t="shared" si="461"/>
        <v>5.1484818450141571E-2</v>
      </c>
      <c r="Y278" s="5">
        <f t="shared" si="462"/>
        <v>9.6276610501764455E-3</v>
      </c>
      <c r="Z278" s="5">
        <f t="shared" si="463"/>
        <v>6.3222961562969685E-4</v>
      </c>
      <c r="AA278" s="5">
        <f t="shared" si="464"/>
        <v>1.4225166351668141E-3</v>
      </c>
      <c r="AB278" s="5">
        <f t="shared" si="465"/>
        <v>1.6003312145626623E-3</v>
      </c>
      <c r="AC278" s="5">
        <f t="shared" si="466"/>
        <v>6.3125564861928231E-5</v>
      </c>
      <c r="AD278" s="5">
        <f t="shared" si="467"/>
        <v>7.7433717588782494E-2</v>
      </c>
      <c r="AE278" s="5">
        <f t="shared" si="468"/>
        <v>2.8960210378204558E-2</v>
      </c>
      <c r="AF278" s="5">
        <f t="shared" si="469"/>
        <v>5.4155593407242365E-3</v>
      </c>
      <c r="AG278" s="5">
        <f t="shared" si="470"/>
        <v>6.7513973114361955E-4</v>
      </c>
      <c r="AH278" s="5">
        <f t="shared" si="471"/>
        <v>5.9113469061376466E-5</v>
      </c>
      <c r="AI278" s="5">
        <f t="shared" si="472"/>
        <v>1.3300530538809671E-4</v>
      </c>
      <c r="AJ278" s="5">
        <f t="shared" si="473"/>
        <v>1.4963096856160846E-4</v>
      </c>
      <c r="AK278" s="5">
        <f t="shared" si="474"/>
        <v>1.1222322642120603E-4</v>
      </c>
      <c r="AL278" s="5">
        <f t="shared" si="475"/>
        <v>2.1248065132524914E-6</v>
      </c>
      <c r="AM278" s="5">
        <f t="shared" si="476"/>
        <v>3.4845172914952011E-2</v>
      </c>
      <c r="AN278" s="5">
        <f t="shared" si="477"/>
        <v>1.3032094670192011E-2</v>
      </c>
      <c r="AO278" s="5">
        <f t="shared" si="478"/>
        <v>2.4370017033258987E-3</v>
      </c>
      <c r="AP278" s="5">
        <f t="shared" si="479"/>
        <v>3.0381287901462783E-4</v>
      </c>
      <c r="AQ278" s="5">
        <f t="shared" si="480"/>
        <v>2.8406504187867616E-5</v>
      </c>
      <c r="AR278" s="5">
        <f t="shared" si="481"/>
        <v>4.4216874857909473E-6</v>
      </c>
      <c r="AS278" s="5">
        <f t="shared" si="482"/>
        <v>9.9487968430296047E-6</v>
      </c>
      <c r="AT278" s="5">
        <f t="shared" si="483"/>
        <v>1.119239644840828E-5</v>
      </c>
      <c r="AU278" s="5">
        <f t="shared" si="484"/>
        <v>8.3942973363061871E-6</v>
      </c>
      <c r="AV278" s="5">
        <f t="shared" si="485"/>
        <v>4.7217922516722174E-6</v>
      </c>
      <c r="AW278" s="5">
        <f t="shared" si="486"/>
        <v>4.9667352247276708E-8</v>
      </c>
      <c r="AX278" s="5">
        <f t="shared" si="487"/>
        <v>1.3066939843106976E-2</v>
      </c>
      <c r="AY278" s="5">
        <f t="shared" si="488"/>
        <v>4.8870355013219931E-3</v>
      </c>
      <c r="AZ278" s="5">
        <f t="shared" si="489"/>
        <v>9.1387563874720994E-4</v>
      </c>
      <c r="BA278" s="5">
        <f t="shared" si="490"/>
        <v>1.1392982963048519E-4</v>
      </c>
      <c r="BB278" s="5">
        <f t="shared" si="491"/>
        <v>1.065243907045033E-5</v>
      </c>
      <c r="BC278" s="5">
        <f t="shared" si="492"/>
        <v>7.9680244246968242E-7</v>
      </c>
      <c r="BD278" s="5">
        <f t="shared" si="493"/>
        <v>2.7561851994763474E-7</v>
      </c>
      <c r="BE278" s="5">
        <f t="shared" si="494"/>
        <v>6.2014166988217662E-7</v>
      </c>
      <c r="BF278" s="5">
        <f t="shared" si="495"/>
        <v>6.9765937861744714E-7</v>
      </c>
      <c r="BG278" s="5">
        <f t="shared" si="496"/>
        <v>5.2324453396308387E-7</v>
      </c>
      <c r="BH278" s="5">
        <f t="shared" si="497"/>
        <v>2.943250503542339E-7</v>
      </c>
      <c r="BI278" s="5">
        <f t="shared" si="498"/>
        <v>1.3244627265940485E-7</v>
      </c>
      <c r="BJ278" s="8">
        <f t="shared" si="499"/>
        <v>0.79624230638778204</v>
      </c>
      <c r="BK278" s="8">
        <f t="shared" si="500"/>
        <v>0.15252069279615252</v>
      </c>
      <c r="BL278" s="8">
        <f t="shared" si="501"/>
        <v>4.7119540173477477E-2</v>
      </c>
      <c r="BM278" s="8">
        <f t="shared" si="502"/>
        <v>0.47920645618053248</v>
      </c>
      <c r="BN278" s="8">
        <f t="shared" si="503"/>
        <v>0.51242132695853948</v>
      </c>
    </row>
    <row r="279" spans="1:66" x14ac:dyDescent="0.25">
      <c r="A279" t="s">
        <v>10</v>
      </c>
      <c r="B279" t="s">
        <v>223</v>
      </c>
      <c r="C279" t="s">
        <v>222</v>
      </c>
      <c r="D279" s="16"/>
      <c r="E279">
        <f>VLOOKUP(A279,home!$A$2:$E$405,3,FALSE)</f>
        <v>1.5192307692307701</v>
      </c>
      <c r="F279">
        <f>VLOOKUP(B279,home!$B$2:$E$405,3,FALSE)</f>
        <v>0</v>
      </c>
      <c r="G279">
        <f>VLOOKUP(C279,away!$B$2:$E$405,4,FALSE)</f>
        <v>1.1000000000000001</v>
      </c>
      <c r="H279">
        <f>VLOOKUP(A279,away!$A$2:$E$405,3,FALSE)</f>
        <v>1.5384615384615401</v>
      </c>
      <c r="I279">
        <f>VLOOKUP(C279,away!$B$2:$E$405,3,FALSE)</f>
        <v>0.66</v>
      </c>
      <c r="J279">
        <f>VLOOKUP(B279,home!$B$2:$E$405,4,FALSE)</f>
        <v>1.08</v>
      </c>
      <c r="K279" s="3">
        <f t="shared" si="448"/>
        <v>0</v>
      </c>
      <c r="L279" s="3">
        <f t="shared" si="449"/>
        <v>1.0966153846153859</v>
      </c>
      <c r="M279" s="5">
        <f t="shared" si="450"/>
        <v>0.3339996330644785</v>
      </c>
      <c r="N279" s="5">
        <f t="shared" si="451"/>
        <v>0</v>
      </c>
      <c r="O279" s="5">
        <f t="shared" si="452"/>
        <v>0.36626913607440081</v>
      </c>
      <c r="P279" s="5">
        <f t="shared" si="453"/>
        <v>0</v>
      </c>
      <c r="Q279" s="5">
        <f t="shared" si="454"/>
        <v>0</v>
      </c>
      <c r="R279" s="5">
        <f t="shared" si="455"/>
        <v>0.20082818476448711</v>
      </c>
      <c r="S279" s="5">
        <f t="shared" si="456"/>
        <v>0</v>
      </c>
      <c r="T279" s="5">
        <f t="shared" si="457"/>
        <v>0</v>
      </c>
      <c r="U279" s="5">
        <f t="shared" si="458"/>
        <v>0</v>
      </c>
      <c r="V279" s="5">
        <f t="shared" si="459"/>
        <v>0</v>
      </c>
      <c r="W279" s="5">
        <f t="shared" si="460"/>
        <v>0</v>
      </c>
      <c r="X279" s="5">
        <f t="shared" si="461"/>
        <v>0</v>
      </c>
      <c r="Y279" s="5">
        <f t="shared" si="462"/>
        <v>0</v>
      </c>
      <c r="Z279" s="5">
        <f t="shared" si="463"/>
        <v>7.3410425692372605E-2</v>
      </c>
      <c r="AA279" s="5">
        <f t="shared" si="464"/>
        <v>0</v>
      </c>
      <c r="AB279" s="5">
        <f t="shared" si="465"/>
        <v>0</v>
      </c>
      <c r="AC279" s="5">
        <f t="shared" si="466"/>
        <v>0</v>
      </c>
      <c r="AD279" s="5">
        <f t="shared" si="467"/>
        <v>0</v>
      </c>
      <c r="AE279" s="5">
        <f t="shared" si="468"/>
        <v>0</v>
      </c>
      <c r="AF279" s="5">
        <f t="shared" si="469"/>
        <v>0</v>
      </c>
      <c r="AG279" s="5">
        <f t="shared" si="470"/>
        <v>0</v>
      </c>
      <c r="AH279" s="5">
        <f t="shared" si="471"/>
        <v>2.0125750551355091E-2</v>
      </c>
      <c r="AI279" s="5">
        <f t="shared" si="472"/>
        <v>0</v>
      </c>
      <c r="AJ279" s="5">
        <f t="shared" si="473"/>
        <v>0</v>
      </c>
      <c r="AK279" s="5">
        <f t="shared" si="474"/>
        <v>0</v>
      </c>
      <c r="AL279" s="5">
        <f t="shared" si="475"/>
        <v>0</v>
      </c>
      <c r="AM279" s="5">
        <f t="shared" si="476"/>
        <v>0</v>
      </c>
      <c r="AN279" s="5">
        <f t="shared" si="477"/>
        <v>0</v>
      </c>
      <c r="AO279" s="5">
        <f t="shared" si="478"/>
        <v>0</v>
      </c>
      <c r="AP279" s="5">
        <f t="shared" si="479"/>
        <v>0</v>
      </c>
      <c r="AQ279" s="5">
        <f t="shared" si="480"/>
        <v>0</v>
      </c>
      <c r="AR279" s="5">
        <f t="shared" si="481"/>
        <v>4.4140415363095181E-3</v>
      </c>
      <c r="AS279" s="5">
        <f t="shared" si="482"/>
        <v>0</v>
      </c>
      <c r="AT279" s="5">
        <f t="shared" si="483"/>
        <v>0</v>
      </c>
      <c r="AU279" s="5">
        <f t="shared" si="484"/>
        <v>0</v>
      </c>
      <c r="AV279" s="5">
        <f t="shared" si="485"/>
        <v>0</v>
      </c>
      <c r="AW279" s="5">
        <f t="shared" si="486"/>
        <v>0</v>
      </c>
      <c r="AX279" s="5">
        <f t="shared" si="487"/>
        <v>0</v>
      </c>
      <c r="AY279" s="5">
        <f t="shared" si="488"/>
        <v>0</v>
      </c>
      <c r="AZ279" s="5">
        <f t="shared" si="489"/>
        <v>0</v>
      </c>
      <c r="BA279" s="5">
        <f t="shared" si="490"/>
        <v>0</v>
      </c>
      <c r="BB279" s="5">
        <f t="shared" si="491"/>
        <v>0</v>
      </c>
      <c r="BC279" s="5">
        <f t="shared" si="492"/>
        <v>0</v>
      </c>
      <c r="BD279" s="5">
        <f t="shared" si="493"/>
        <v>8.0675097617472478E-4</v>
      </c>
      <c r="BE279" s="5">
        <f t="shared" si="494"/>
        <v>0</v>
      </c>
      <c r="BF279" s="5">
        <f t="shared" si="495"/>
        <v>0</v>
      </c>
      <c r="BG279" s="5">
        <f t="shared" si="496"/>
        <v>0</v>
      </c>
      <c r="BH279" s="5">
        <f t="shared" si="497"/>
        <v>0</v>
      </c>
      <c r="BI279" s="5">
        <f t="shared" si="498"/>
        <v>0</v>
      </c>
      <c r="BJ279" s="8">
        <f t="shared" si="499"/>
        <v>0</v>
      </c>
      <c r="BK279" s="8">
        <f t="shared" si="500"/>
        <v>0.3339996330644785</v>
      </c>
      <c r="BL279" s="8">
        <f t="shared" si="501"/>
        <v>0.5924438639027273</v>
      </c>
      <c r="BM279" s="8">
        <f t="shared" si="502"/>
        <v>9.8756968756211941E-2</v>
      </c>
      <c r="BN279" s="8">
        <f t="shared" si="503"/>
        <v>0.90109695390336642</v>
      </c>
    </row>
    <row r="280" spans="1:66" x14ac:dyDescent="0.25">
      <c r="A280" t="s">
        <v>10</v>
      </c>
      <c r="B280" t="s">
        <v>219</v>
      </c>
      <c r="C280" t="s">
        <v>42</v>
      </c>
      <c r="D280" s="16"/>
      <c r="E280">
        <f>VLOOKUP(A280,home!$A$2:$E$405,3,FALSE)</f>
        <v>1.5192307692307701</v>
      </c>
      <c r="F280">
        <f>VLOOKUP(B280,home!$B$2:$E$405,3,FALSE)</f>
        <v>2.19</v>
      </c>
      <c r="G280">
        <f>VLOOKUP(C280,away!$B$2:$E$405,4,FALSE)</f>
        <v>1.1000000000000001</v>
      </c>
      <c r="H280">
        <f>VLOOKUP(A280,away!$A$2:$E$405,3,FALSE)</f>
        <v>1.5384615384615401</v>
      </c>
      <c r="I280">
        <f>VLOOKUP(C280,away!$B$2:$E$405,3,FALSE)</f>
        <v>0.44</v>
      </c>
      <c r="J280">
        <f>VLOOKUP(B280,home!$B$2:$E$405,4,FALSE)</f>
        <v>0.65</v>
      </c>
      <c r="K280" s="3">
        <f t="shared" si="448"/>
        <v>3.6598269230769254</v>
      </c>
      <c r="L280" s="3">
        <f t="shared" si="449"/>
        <v>0.44000000000000045</v>
      </c>
      <c r="M280" s="5">
        <f t="shared" si="450"/>
        <v>1.6575543997663606E-2</v>
      </c>
      <c r="N280" s="5">
        <f t="shared" si="451"/>
        <v>6.0663622187295402E-2</v>
      </c>
      <c r="O280" s="5">
        <f t="shared" si="452"/>
        <v>7.2932393589719945E-3</v>
      </c>
      <c r="P280" s="5">
        <f t="shared" si="453"/>
        <v>2.669199376241E-2</v>
      </c>
      <c r="Q280" s="5">
        <f t="shared" si="454"/>
        <v>0.11100917886621521</v>
      </c>
      <c r="R280" s="5">
        <f t="shared" si="455"/>
        <v>1.6045126589738403E-3</v>
      </c>
      <c r="S280" s="5">
        <f t="shared" si="456"/>
        <v>1.0745688514249653E-2</v>
      </c>
      <c r="T280" s="5">
        <f t="shared" si="457"/>
        <v>4.884403870113474E-2</v>
      </c>
      <c r="U280" s="5">
        <f t="shared" si="458"/>
        <v>5.8722386277302056E-3</v>
      </c>
      <c r="V280" s="5">
        <f t="shared" si="459"/>
        <v>1.9226709397597494E-3</v>
      </c>
      <c r="W280" s="5">
        <f t="shared" si="460"/>
        <v>0.13542479384107883</v>
      </c>
      <c r="X280" s="5">
        <f t="shared" si="461"/>
        <v>5.9586909290074742E-2</v>
      </c>
      <c r="Y280" s="5">
        <f t="shared" si="462"/>
        <v>1.3109120043816456E-2</v>
      </c>
      <c r="Z280" s="5">
        <f t="shared" si="463"/>
        <v>2.3532852331616355E-4</v>
      </c>
      <c r="AA280" s="5">
        <f t="shared" si="464"/>
        <v>8.6126166540043136E-4</v>
      </c>
      <c r="AB280" s="5">
        <f t="shared" si="465"/>
        <v>1.5760343154232845E-3</v>
      </c>
      <c r="AC280" s="5">
        <f t="shared" si="466"/>
        <v>1.9350767891263462E-4</v>
      </c>
      <c r="AD280" s="5">
        <f t="shared" si="467"/>
        <v>0.12390782663793064</v>
      </c>
      <c r="AE280" s="5">
        <f t="shared" si="468"/>
        <v>5.451944372068953E-2</v>
      </c>
      <c r="AF280" s="5">
        <f t="shared" si="469"/>
        <v>1.1994277618551707E-2</v>
      </c>
      <c r="AG280" s="5">
        <f t="shared" si="470"/>
        <v>1.7591607173875862E-3</v>
      </c>
      <c r="AH280" s="5">
        <f t="shared" si="471"/>
        <v>2.5886137564778009E-5</v>
      </c>
      <c r="AI280" s="5">
        <f t="shared" si="472"/>
        <v>9.4738783194047512E-5</v>
      </c>
      <c r="AJ280" s="5">
        <f t="shared" si="473"/>
        <v>1.733637746965614E-4</v>
      </c>
      <c r="AK280" s="5">
        <f t="shared" si="474"/>
        <v>2.1149380337357257E-4</v>
      </c>
      <c r="AL280" s="5">
        <f t="shared" si="475"/>
        <v>1.2464401190675908E-5</v>
      </c>
      <c r="AM280" s="5">
        <f t="shared" si="476"/>
        <v>9.0696239981889332E-2</v>
      </c>
      <c r="AN280" s="5">
        <f t="shared" si="477"/>
        <v>3.9906345592031343E-2</v>
      </c>
      <c r="AO280" s="5">
        <f t="shared" si="478"/>
        <v>8.779396030246904E-3</v>
      </c>
      <c r="AP280" s="5">
        <f t="shared" si="479"/>
        <v>1.287644751102881E-3</v>
      </c>
      <c r="AQ280" s="5">
        <f t="shared" si="480"/>
        <v>1.41640922621317E-4</v>
      </c>
      <c r="AR280" s="5">
        <f t="shared" si="481"/>
        <v>2.2779801057004668E-6</v>
      </c>
      <c r="AS280" s="5">
        <f t="shared" si="482"/>
        <v>8.3370129210761895E-6</v>
      </c>
      <c r="AT280" s="5">
        <f t="shared" si="483"/>
        <v>1.5256012173297419E-5</v>
      </c>
      <c r="AU280" s="5">
        <f t="shared" si="484"/>
        <v>1.8611454696874406E-5</v>
      </c>
      <c r="AV280" s="5">
        <f t="shared" si="485"/>
        <v>1.7028675744311863E-5</v>
      </c>
      <c r="AW280" s="5">
        <f t="shared" si="486"/>
        <v>5.5754784626038479E-7</v>
      </c>
      <c r="AX280" s="5">
        <f t="shared" si="487"/>
        <v>5.5322090151260758E-2</v>
      </c>
      <c r="AY280" s="5">
        <f t="shared" si="488"/>
        <v>2.4341719666554757E-2</v>
      </c>
      <c r="AZ280" s="5">
        <f t="shared" si="489"/>
        <v>5.3551783266420514E-3</v>
      </c>
      <c r="BA280" s="5">
        <f t="shared" si="490"/>
        <v>7.8542615457416866E-4</v>
      </c>
      <c r="BB280" s="5">
        <f t="shared" si="491"/>
        <v>8.6396877003158603E-5</v>
      </c>
      <c r="BC280" s="5">
        <f t="shared" si="492"/>
        <v>7.6029251762779652E-6</v>
      </c>
      <c r="BD280" s="5">
        <f t="shared" si="493"/>
        <v>1.6705187441803445E-7</v>
      </c>
      <c r="BE280" s="5">
        <f t="shared" si="494"/>
        <v>6.113809475455879E-7</v>
      </c>
      <c r="BF280" s="5">
        <f t="shared" si="495"/>
        <v>1.1187742260418122E-6</v>
      </c>
      <c r="BG280" s="5">
        <f t="shared" si="496"/>
        <v>1.3648400111041247E-6</v>
      </c>
      <c r="BH280" s="5">
        <f t="shared" si="497"/>
        <v>1.2487695545828714E-6</v>
      </c>
      <c r="BI280" s="5">
        <f t="shared" si="498"/>
        <v>9.1405608731623447E-7</v>
      </c>
      <c r="BJ280" s="8">
        <f t="shared" si="499"/>
        <v>0.84752805300327783</v>
      </c>
      <c r="BK280" s="8">
        <f t="shared" si="500"/>
        <v>8.0483588960741079E-2</v>
      </c>
      <c r="BL280" s="8">
        <f t="shared" si="501"/>
        <v>1.7779705133670987E-2</v>
      </c>
      <c r="BM280" s="8">
        <f t="shared" si="502"/>
        <v>0.69784742267076738</v>
      </c>
      <c r="BN280" s="8">
        <f t="shared" si="503"/>
        <v>0.22383809083153008</v>
      </c>
    </row>
    <row r="281" spans="1:66" x14ac:dyDescent="0.25">
      <c r="A281" t="s">
        <v>10</v>
      </c>
      <c r="B281" t="s">
        <v>221</v>
      </c>
      <c r="C281" t="s">
        <v>12</v>
      </c>
      <c r="D281" s="16"/>
      <c r="E281">
        <f>VLOOKUP(A281,home!$A$2:$E$405,3,FALSE)</f>
        <v>1.5192307692307701</v>
      </c>
      <c r="F281">
        <f>VLOOKUP(B281,home!$B$2:$E$405,3,FALSE)</f>
        <v>0.44</v>
      </c>
      <c r="G281">
        <f>VLOOKUP(C281,away!$B$2:$E$405,4,FALSE)</f>
        <v>0.66</v>
      </c>
      <c r="H281">
        <f>VLOOKUP(A281,away!$A$2:$E$405,3,FALSE)</f>
        <v>1.5384615384615401</v>
      </c>
      <c r="I281">
        <f>VLOOKUP(C281,away!$B$2:$E$405,3,FALSE)</f>
        <v>0.66</v>
      </c>
      <c r="J281">
        <f>VLOOKUP(B281,home!$B$2:$E$405,4,FALSE)</f>
        <v>0.87</v>
      </c>
      <c r="K281" s="3">
        <f t="shared" si="448"/>
        <v>0.44118461538461562</v>
      </c>
      <c r="L281" s="3">
        <f t="shared" si="449"/>
        <v>0.88338461538461632</v>
      </c>
      <c r="M281" s="5">
        <f t="shared" si="450"/>
        <v>0.26591748349017236</v>
      </c>
      <c r="N281" s="5">
        <f t="shared" si="451"/>
        <v>0.11731870267765658</v>
      </c>
      <c r="O281" s="5">
        <f t="shared" si="452"/>
        <v>0.23490741387701097</v>
      </c>
      <c r="P281" s="5">
        <f t="shared" si="453"/>
        <v>0.1036375370423238</v>
      </c>
      <c r="Q281" s="5">
        <f t="shared" si="454"/>
        <v>2.5879603359131989E-2</v>
      </c>
      <c r="R281" s="5">
        <f t="shared" si="455"/>
        <v>0.1037567977293691</v>
      </c>
      <c r="S281" s="5">
        <f t="shared" si="456"/>
        <v>1.0097812057359504E-2</v>
      </c>
      <c r="T281" s="5">
        <f t="shared" si="457"/>
        <v>2.2861643459713237E-2</v>
      </c>
      <c r="U281" s="5">
        <f t="shared" si="458"/>
        <v>4.577590289977107E-2</v>
      </c>
      <c r="V281" s="5">
        <f t="shared" si="459"/>
        <v>4.3727531872984042E-4</v>
      </c>
      <c r="W281" s="5">
        <f t="shared" si="460"/>
        <v>3.8058942847683519E-3</v>
      </c>
      <c r="X281" s="5">
        <f t="shared" si="461"/>
        <v>3.3620684589445999E-3</v>
      </c>
      <c r="Y281" s="5">
        <f t="shared" si="462"/>
        <v>1.4849997762507625E-3</v>
      </c>
      <c r="Z281" s="5">
        <f t="shared" si="463"/>
        <v>3.0552386285232724E-2</v>
      </c>
      <c r="AA281" s="5">
        <f t="shared" si="464"/>
        <v>1.3479242792332605E-2</v>
      </c>
      <c r="AB281" s="5">
        <f t="shared" si="465"/>
        <v>2.9734172735055558E-3</v>
      </c>
      <c r="AC281" s="5">
        <f t="shared" si="466"/>
        <v>1.0651362700882879E-5</v>
      </c>
      <c r="AD281" s="5">
        <f t="shared" si="467"/>
        <v>4.1977550155500797E-4</v>
      </c>
      <c r="AE281" s="5">
        <f t="shared" si="468"/>
        <v>3.7082321998905513E-4</v>
      </c>
      <c r="AF281" s="5">
        <f t="shared" si="469"/>
        <v>1.6378976378285821E-4</v>
      </c>
      <c r="AG281" s="5">
        <f t="shared" si="470"/>
        <v>4.8229785827752454E-5</v>
      </c>
      <c r="AH281" s="5">
        <f t="shared" si="471"/>
        <v>6.7473770019156323E-3</v>
      </c>
      <c r="AI281" s="5">
        <f t="shared" si="472"/>
        <v>2.9768389274451492E-3</v>
      </c>
      <c r="AJ281" s="5">
        <f t="shared" si="473"/>
        <v>6.5666776863341982E-4</v>
      </c>
      <c r="AK281" s="5">
        <f t="shared" si="474"/>
        <v>9.657057231333639E-5</v>
      </c>
      <c r="AL281" s="5">
        <f t="shared" si="475"/>
        <v>1.6604865268360936E-7</v>
      </c>
      <c r="AM281" s="5">
        <f t="shared" si="476"/>
        <v>3.7039698640286088E-5</v>
      </c>
      <c r="AN281" s="5">
        <f t="shared" si="477"/>
        <v>3.2720299937311219E-5</v>
      </c>
      <c r="AO281" s="5">
        <f t="shared" si="478"/>
        <v>1.4452304787695477E-5</v>
      </c>
      <c r="AP281" s="5">
        <f t="shared" si="479"/>
        <v>4.2556479020998735E-6</v>
      </c>
      <c r="AQ281" s="5">
        <f t="shared" si="480"/>
        <v>9.3984347130221132E-7</v>
      </c>
      <c r="AR281" s="5">
        <f t="shared" si="481"/>
        <v>1.1921058075384497E-3</v>
      </c>
      <c r="AS281" s="5">
        <f t="shared" si="482"/>
        <v>5.2593874219661752E-4</v>
      </c>
      <c r="AT281" s="5">
        <f t="shared" si="483"/>
        <v>1.1601804084594158E-4</v>
      </c>
      <c r="AU281" s="5">
        <f t="shared" si="484"/>
        <v>1.7061791576097792E-5</v>
      </c>
      <c r="AV281" s="5">
        <f t="shared" si="485"/>
        <v>1.8818499885682945E-6</v>
      </c>
      <c r="AW281" s="5">
        <f t="shared" si="486"/>
        <v>1.7976413384017867E-9</v>
      </c>
      <c r="AX281" s="5">
        <f t="shared" si="487"/>
        <v>2.7235575330961125E-6</v>
      </c>
      <c r="AY281" s="5">
        <f t="shared" si="488"/>
        <v>2.4059488238519837E-6</v>
      </c>
      <c r="AZ281" s="5">
        <f t="shared" si="489"/>
        <v>1.0626890881967772E-6</v>
      </c>
      <c r="BA281" s="5">
        <f t="shared" si="490"/>
        <v>3.1292106381671294E-7</v>
      </c>
      <c r="BB281" s="5">
        <f t="shared" si="491"/>
        <v>6.9107413401367966E-8</v>
      </c>
      <c r="BC281" s="5">
        <f t="shared" si="492"/>
        <v>1.2209685161558628E-8</v>
      </c>
      <c r="BD281" s="5">
        <f t="shared" si="493"/>
        <v>1.7551465504835338E-4</v>
      </c>
      <c r="BE281" s="5">
        <f t="shared" si="494"/>
        <v>7.7434365581871285E-5</v>
      </c>
      <c r="BF281" s="5">
        <f t="shared" si="495"/>
        <v>1.7081425398394795E-5</v>
      </c>
      <c r="BG281" s="5">
        <f t="shared" si="496"/>
        <v>2.5120206982039382E-6</v>
      </c>
      <c r="BH281" s="5">
        <f t="shared" si="497"/>
        <v>2.7706622139382446E-7</v>
      </c>
      <c r="BI281" s="5">
        <f t="shared" si="498"/>
        <v>2.4447470864340657E-8</v>
      </c>
      <c r="BJ281" s="8">
        <f t="shared" si="499"/>
        <v>0.17581152451596638</v>
      </c>
      <c r="BK281" s="8">
        <f t="shared" si="500"/>
        <v>0.38010333126876289</v>
      </c>
      <c r="BL281" s="8">
        <f t="shared" si="501"/>
        <v>0.41349607905486163</v>
      </c>
      <c r="BM281" s="8">
        <f t="shared" si="502"/>
        <v>0.14854337879797622</v>
      </c>
      <c r="BN281" s="8">
        <f t="shared" si="503"/>
        <v>0.85141753817566479</v>
      </c>
    </row>
    <row r="282" spans="1:66" x14ac:dyDescent="0.25">
      <c r="A282" t="s">
        <v>10</v>
      </c>
      <c r="B282" t="s">
        <v>40</v>
      </c>
      <c r="C282" t="s">
        <v>224</v>
      </c>
      <c r="D282" s="16"/>
      <c r="E282">
        <f>VLOOKUP(A282,home!$A$2:$E$405,3,FALSE)</f>
        <v>1.5192307692307701</v>
      </c>
      <c r="F282">
        <f>VLOOKUP(B282,home!$B$2:$E$405,3,FALSE)</f>
        <v>0.66</v>
      </c>
      <c r="G282">
        <f>VLOOKUP(C282,away!$B$2:$E$405,4,FALSE)</f>
        <v>1.32</v>
      </c>
      <c r="H282">
        <f>VLOOKUP(A282,away!$A$2:$E$405,3,FALSE)</f>
        <v>1.5384615384615401</v>
      </c>
      <c r="I282">
        <f>VLOOKUP(C282,away!$B$2:$E$405,3,FALSE)</f>
        <v>1.32</v>
      </c>
      <c r="J282">
        <f>VLOOKUP(B282,home!$B$2:$E$405,4,FALSE)</f>
        <v>1.73</v>
      </c>
      <c r="K282" s="3">
        <f t="shared" si="448"/>
        <v>1.323553846153847</v>
      </c>
      <c r="L282" s="3">
        <f t="shared" si="449"/>
        <v>3.5132307692307729</v>
      </c>
      <c r="M282" s="5">
        <f t="shared" si="450"/>
        <v>7.9325191897108831E-3</v>
      </c>
      <c r="N282" s="5">
        <f t="shared" si="451"/>
        <v>1.0499116283231039E-2</v>
      </c>
      <c r="O282" s="5">
        <f t="shared" si="452"/>
        <v>2.7868770494805833E-2</v>
      </c>
      <c r="P282" s="5">
        <f t="shared" si="453"/>
        <v>3.688581837597911E-2</v>
      </c>
      <c r="Q282" s="5">
        <f t="shared" si="454"/>
        <v>6.9480728689434636E-3</v>
      </c>
      <c r="R282" s="5">
        <f t="shared" si="455"/>
        <v>4.8954711001491298E-2</v>
      </c>
      <c r="S282" s="5">
        <f t="shared" si="456"/>
        <v>4.2879303684209162E-2</v>
      </c>
      <c r="T282" s="5">
        <f t="shared" si="457"/>
        <v>2.4410183390029705E-2</v>
      </c>
      <c r="U282" s="5">
        <f t="shared" si="458"/>
        <v>6.4794196033373858E-2</v>
      </c>
      <c r="V282" s="5">
        <f t="shared" si="459"/>
        <v>2.2154069147495244E-2</v>
      </c>
      <c r="W282" s="5">
        <f t="shared" si="460"/>
        <v>3.0653828563491042E-3</v>
      </c>
      <c r="X282" s="5">
        <f t="shared" si="461"/>
        <v>1.0769397370398186E-2</v>
      </c>
      <c r="Y282" s="5">
        <f t="shared" si="462"/>
        <v>1.8917689103877949E-2</v>
      </c>
      <c r="Z282" s="5">
        <f t="shared" si="463"/>
        <v>5.7329732329746481E-2</v>
      </c>
      <c r="AA282" s="5">
        <f t="shared" si="464"/>
        <v>7.5878987724006502E-2</v>
      </c>
      <c r="AB282" s="5">
        <f t="shared" si="465"/>
        <v>5.0214963022184686E-2</v>
      </c>
      <c r="AC282" s="5">
        <f t="shared" si="466"/>
        <v>6.4384572488911272E-3</v>
      </c>
      <c r="AD282" s="5">
        <f t="shared" si="467"/>
        <v>1.0142998173637307E-3</v>
      </c>
      <c r="AE282" s="5">
        <f t="shared" si="468"/>
        <v>3.5634693275874122E-3</v>
      </c>
      <c r="AF282" s="5">
        <f t="shared" si="469"/>
        <v>6.2596450434450968E-3</v>
      </c>
      <c r="AG282" s="5">
        <f t="shared" si="470"/>
        <v>7.3305258570314034E-3</v>
      </c>
      <c r="AH282" s="5">
        <f t="shared" si="471"/>
        <v>5.0353144903157385E-2</v>
      </c>
      <c r="AI282" s="5">
        <f t="shared" si="472"/>
        <v>6.664509860251594E-2</v>
      </c>
      <c r="AJ282" s="5">
        <f t="shared" si="473"/>
        <v>4.4104188291331184E-2</v>
      </c>
      <c r="AK282" s="5">
        <f t="shared" si="474"/>
        <v>1.9458089348161612E-2</v>
      </c>
      <c r="AL282" s="5">
        <f t="shared" si="475"/>
        <v>1.1975401963711348E-3</v>
      </c>
      <c r="AM282" s="5">
        <f t="shared" si="476"/>
        <v>2.6849608488498198E-4</v>
      </c>
      <c r="AN282" s="5">
        <f t="shared" si="477"/>
        <v>9.432887068359161E-4</v>
      </c>
      <c r="AO282" s="5">
        <f t="shared" si="478"/>
        <v>1.6569954545619238E-3</v>
      </c>
      <c r="AP282" s="5">
        <f t="shared" si="479"/>
        <v>1.9404691384808271E-3</v>
      </c>
      <c r="AQ282" s="5">
        <f t="shared" si="480"/>
        <v>1.7043289710133929E-3</v>
      </c>
      <c r="AR282" s="5">
        <f t="shared" si="481"/>
        <v>3.5380443600261637E-2</v>
      </c>
      <c r="AS282" s="5">
        <f t="shared" si="482"/>
        <v>4.6827922205755552E-2</v>
      </c>
      <c r="AT282" s="5">
        <f t="shared" si="483"/>
        <v>3.0989638271410457E-2</v>
      </c>
      <c r="AU282" s="5">
        <f t="shared" si="484"/>
        <v>1.3672151641680586E-2</v>
      </c>
      <c r="AV282" s="5">
        <f t="shared" si="485"/>
        <v>4.523957222636244E-3</v>
      </c>
      <c r="AW282" s="5">
        <f t="shared" si="486"/>
        <v>1.5468061534241591E-4</v>
      </c>
      <c r="AX282" s="5">
        <f t="shared" si="487"/>
        <v>5.9228170971127985E-5</v>
      </c>
      <c r="AY282" s="5">
        <f t="shared" si="488"/>
        <v>2.0808223266102768E-4</v>
      </c>
      <c r="AZ282" s="5">
        <f t="shared" si="489"/>
        <v>3.6552045115747958E-4</v>
      </c>
      <c r="BA282" s="5">
        <f t="shared" si="490"/>
        <v>4.2805256526319037E-4</v>
      </c>
      <c r="BB282" s="5">
        <f t="shared" si="491"/>
        <v>3.7596186078270099E-4</v>
      </c>
      <c r="BC282" s="5">
        <f t="shared" si="492"/>
        <v>2.6416815547180823E-4</v>
      </c>
      <c r="BD282" s="5">
        <f t="shared" si="493"/>
        <v>2.0716610514245531E-2</v>
      </c>
      <c r="BE282" s="5">
        <f t="shared" si="494"/>
        <v>2.7419549525400901E-2</v>
      </c>
      <c r="BF282" s="5">
        <f t="shared" si="495"/>
        <v>1.8145625117075129E-2</v>
      </c>
      <c r="BG282" s="5">
        <f t="shared" si="496"/>
        <v>8.0055706381902108E-3</v>
      </c>
      <c r="BH282" s="5">
        <f t="shared" si="497"/>
        <v>2.6489509522082408E-3</v>
      </c>
      <c r="BI282" s="5">
        <f t="shared" si="498"/>
        <v>7.0120584421362218E-4</v>
      </c>
      <c r="BJ282" s="8">
        <f t="shared" si="499"/>
        <v>0.10099237371034149</v>
      </c>
      <c r="BK282" s="8">
        <f t="shared" si="500"/>
        <v>0.11769579007531768</v>
      </c>
      <c r="BL282" s="8">
        <f t="shared" si="501"/>
        <v>0.65730377495410652</v>
      </c>
      <c r="BM282" s="8">
        <f t="shared" si="502"/>
        <v>0.79417926123803184</v>
      </c>
      <c r="BN282" s="8">
        <f t="shared" si="503"/>
        <v>0.13908900821416162</v>
      </c>
    </row>
    <row r="283" spans="1:66" x14ac:dyDescent="0.25">
      <c r="A283" t="s">
        <v>13</v>
      </c>
      <c r="B283" t="s">
        <v>44</v>
      </c>
      <c r="C283" t="s">
        <v>52</v>
      </c>
      <c r="D283" s="16"/>
      <c r="E283">
        <f>VLOOKUP(A283,home!$A$2:$E$405,3,FALSE)</f>
        <v>2.07407407407407</v>
      </c>
      <c r="F283">
        <f>VLOOKUP(B283,home!$B$2:$E$405,3,FALSE)</f>
        <v>0.96</v>
      </c>
      <c r="G283">
        <f>VLOOKUP(C283,away!$B$2:$E$405,4,FALSE)</f>
        <v>0.48</v>
      </c>
      <c r="H283">
        <f>VLOOKUP(A283,away!$A$2:$E$405,3,FALSE)</f>
        <v>1.1111111111111101</v>
      </c>
      <c r="I283">
        <f>VLOOKUP(C283,away!$B$2:$E$405,3,FALSE)</f>
        <v>0</v>
      </c>
      <c r="J283">
        <f>VLOOKUP(B283,home!$B$2:$E$405,4,FALSE)</f>
        <v>0</v>
      </c>
      <c r="K283" s="3">
        <f t="shared" si="448"/>
        <v>0.95573333333333133</v>
      </c>
      <c r="L283" s="3">
        <f t="shared" si="449"/>
        <v>0</v>
      </c>
      <c r="M283" s="5">
        <f t="shared" si="450"/>
        <v>0.38453005242672866</v>
      </c>
      <c r="N283" s="5">
        <f t="shared" si="451"/>
        <v>0.36750818877263802</v>
      </c>
      <c r="O283" s="5">
        <f t="shared" si="452"/>
        <v>0</v>
      </c>
      <c r="P283" s="5">
        <f t="shared" si="453"/>
        <v>0</v>
      </c>
      <c r="Q283" s="5">
        <f t="shared" si="454"/>
        <v>0.17561991314148426</v>
      </c>
      <c r="R283" s="5">
        <f t="shared" si="455"/>
        <v>0</v>
      </c>
      <c r="S283" s="5">
        <f t="shared" si="456"/>
        <v>0</v>
      </c>
      <c r="T283" s="5">
        <f t="shared" si="457"/>
        <v>0</v>
      </c>
      <c r="U283" s="5">
        <f t="shared" si="458"/>
        <v>0</v>
      </c>
      <c r="V283" s="5">
        <f t="shared" si="459"/>
        <v>0</v>
      </c>
      <c r="W283" s="5">
        <f t="shared" si="460"/>
        <v>5.5948601662140288E-2</v>
      </c>
      <c r="X283" s="5">
        <f t="shared" si="461"/>
        <v>0</v>
      </c>
      <c r="Y283" s="5">
        <f t="shared" si="462"/>
        <v>0</v>
      </c>
      <c r="Z283" s="5">
        <f t="shared" si="463"/>
        <v>0</v>
      </c>
      <c r="AA283" s="5">
        <f t="shared" si="464"/>
        <v>0</v>
      </c>
      <c r="AB283" s="5">
        <f t="shared" si="465"/>
        <v>0</v>
      </c>
      <c r="AC283" s="5">
        <f t="shared" si="466"/>
        <v>0</v>
      </c>
      <c r="AD283" s="5">
        <f t="shared" si="467"/>
        <v>1.3367985890474023E-2</v>
      </c>
      <c r="AE283" s="5">
        <f t="shared" si="468"/>
        <v>0</v>
      </c>
      <c r="AF283" s="5">
        <f t="shared" si="469"/>
        <v>0</v>
      </c>
      <c r="AG283" s="5">
        <f t="shared" si="470"/>
        <v>0</v>
      </c>
      <c r="AH283" s="5">
        <f t="shared" si="471"/>
        <v>0</v>
      </c>
      <c r="AI283" s="5">
        <f t="shared" si="472"/>
        <v>0</v>
      </c>
      <c r="AJ283" s="5">
        <f t="shared" si="473"/>
        <v>0</v>
      </c>
      <c r="AK283" s="5">
        <f t="shared" si="474"/>
        <v>0</v>
      </c>
      <c r="AL283" s="5">
        <f t="shared" si="475"/>
        <v>0</v>
      </c>
      <c r="AM283" s="5">
        <f t="shared" si="476"/>
        <v>2.5552459430111369E-3</v>
      </c>
      <c r="AN283" s="5">
        <f t="shared" si="477"/>
        <v>0</v>
      </c>
      <c r="AO283" s="5">
        <f t="shared" si="478"/>
        <v>0</v>
      </c>
      <c r="AP283" s="5">
        <f t="shared" si="479"/>
        <v>0</v>
      </c>
      <c r="AQ283" s="5">
        <f t="shared" si="480"/>
        <v>0</v>
      </c>
      <c r="AR283" s="5">
        <f t="shared" si="481"/>
        <v>0</v>
      </c>
      <c r="AS283" s="5">
        <f t="shared" si="482"/>
        <v>0</v>
      </c>
      <c r="AT283" s="5">
        <f t="shared" si="483"/>
        <v>0</v>
      </c>
      <c r="AU283" s="5">
        <f t="shared" si="484"/>
        <v>0</v>
      </c>
      <c r="AV283" s="5">
        <f t="shared" si="485"/>
        <v>0</v>
      </c>
      <c r="AW283" s="5">
        <f t="shared" si="486"/>
        <v>0</v>
      </c>
      <c r="AX283" s="5">
        <f t="shared" si="487"/>
        <v>4.0702228710008404E-4</v>
      </c>
      <c r="AY283" s="5">
        <f t="shared" si="488"/>
        <v>0</v>
      </c>
      <c r="AZ283" s="5">
        <f t="shared" si="489"/>
        <v>0</v>
      </c>
      <c r="BA283" s="5">
        <f t="shared" si="490"/>
        <v>0</v>
      </c>
      <c r="BB283" s="5">
        <f t="shared" si="491"/>
        <v>0</v>
      </c>
      <c r="BC283" s="5">
        <f t="shared" si="492"/>
        <v>0</v>
      </c>
      <c r="BD283" s="5">
        <f t="shared" si="493"/>
        <v>0</v>
      </c>
      <c r="BE283" s="5">
        <f t="shared" si="494"/>
        <v>0</v>
      </c>
      <c r="BF283" s="5">
        <f t="shared" si="495"/>
        <v>0</v>
      </c>
      <c r="BG283" s="5">
        <f t="shared" si="496"/>
        <v>0</v>
      </c>
      <c r="BH283" s="5">
        <f t="shared" si="497"/>
        <v>0</v>
      </c>
      <c r="BI283" s="5">
        <f t="shared" si="498"/>
        <v>0</v>
      </c>
      <c r="BJ283" s="8">
        <f t="shared" si="499"/>
        <v>0.61540695769684794</v>
      </c>
      <c r="BK283" s="8">
        <f t="shared" si="500"/>
        <v>0.38453005242672866</v>
      </c>
      <c r="BL283" s="8">
        <f t="shared" si="501"/>
        <v>0</v>
      </c>
      <c r="BM283" s="8">
        <f t="shared" si="502"/>
        <v>7.227885578272554E-2</v>
      </c>
      <c r="BN283" s="8">
        <f t="shared" si="503"/>
        <v>0.92765815434085097</v>
      </c>
    </row>
    <row r="284" spans="1:66" x14ac:dyDescent="0.25">
      <c r="A284" t="s">
        <v>13</v>
      </c>
      <c r="B284" t="s">
        <v>45</v>
      </c>
      <c r="C284" t="s">
        <v>46</v>
      </c>
      <c r="D284" s="16"/>
      <c r="E284">
        <f>VLOOKUP(A284,home!$A$2:$E$405,3,FALSE)</f>
        <v>2.07407407407407</v>
      </c>
      <c r="F284">
        <f>VLOOKUP(B284,home!$B$2:$E$405,3,FALSE)</f>
        <v>1.21</v>
      </c>
      <c r="G284">
        <f>VLOOKUP(C284,away!$B$2:$E$405,4,FALSE)</f>
        <v>1.93</v>
      </c>
      <c r="H284">
        <f>VLOOKUP(A284,away!$A$2:$E$405,3,FALSE)</f>
        <v>1.1111111111111101</v>
      </c>
      <c r="I284">
        <f>VLOOKUP(C284,away!$B$2:$E$405,3,FALSE)</f>
        <v>0.24</v>
      </c>
      <c r="J284">
        <f>VLOOKUP(B284,home!$B$2:$E$405,4,FALSE)</f>
        <v>0.9</v>
      </c>
      <c r="K284" s="3">
        <f t="shared" si="448"/>
        <v>4.8435851851851757</v>
      </c>
      <c r="L284" s="3">
        <f t="shared" si="449"/>
        <v>0.23999999999999974</v>
      </c>
      <c r="M284" s="5">
        <f t="shared" si="450"/>
        <v>6.1976494165214193E-3</v>
      </c>
      <c r="N284" s="5">
        <f t="shared" si="451"/>
        <v>3.0018842896834694E-2</v>
      </c>
      <c r="O284" s="5">
        <f t="shared" si="452"/>
        <v>1.4874358599651393E-3</v>
      </c>
      <c r="P284" s="5">
        <f t="shared" si="453"/>
        <v>7.2045222952403197E-3</v>
      </c>
      <c r="Q284" s="5">
        <f t="shared" si="454"/>
        <v>7.2699411365754876E-2</v>
      </c>
      <c r="R284" s="5">
        <f t="shared" si="455"/>
        <v>1.7849230319581653E-4</v>
      </c>
      <c r="S284" s="5">
        <f t="shared" si="456"/>
        <v>2.0937430473337362E-3</v>
      </c>
      <c r="T284" s="5">
        <f t="shared" si="457"/>
        <v>1.7447858727781155E-2</v>
      </c>
      <c r="U284" s="5">
        <f t="shared" si="458"/>
        <v>8.6454267542883747E-4</v>
      </c>
      <c r="V284" s="5">
        <f t="shared" si="459"/>
        <v>2.7043260815067042E-4</v>
      </c>
      <c r="W284" s="5">
        <f t="shared" si="460"/>
        <v>0.1173752639542844</v>
      </c>
      <c r="X284" s="5">
        <f t="shared" si="461"/>
        <v>2.8170063349028229E-2</v>
      </c>
      <c r="Y284" s="5">
        <f t="shared" si="462"/>
        <v>3.3804076018833836E-3</v>
      </c>
      <c r="Z284" s="5">
        <f t="shared" si="463"/>
        <v>1.4279384255665306E-5</v>
      </c>
      <c r="AA284" s="5">
        <f t="shared" si="464"/>
        <v>6.9163414034306922E-5</v>
      </c>
      <c r="AB284" s="5">
        <f t="shared" si="465"/>
        <v>1.6749944378669873E-4</v>
      </c>
      <c r="AC284" s="5">
        <f t="shared" si="466"/>
        <v>1.9647950616443605E-5</v>
      </c>
      <c r="AD284" s="5">
        <f t="shared" si="467"/>
        <v>0.14212927239904286</v>
      </c>
      <c r="AE284" s="5">
        <f t="shared" si="468"/>
        <v>3.4111025375770251E-2</v>
      </c>
      <c r="AF284" s="5">
        <f t="shared" si="469"/>
        <v>4.0933230450924257E-3</v>
      </c>
      <c r="AG284" s="5">
        <f t="shared" si="470"/>
        <v>3.2746584360739372E-4</v>
      </c>
      <c r="AH284" s="5">
        <f t="shared" si="471"/>
        <v>8.5676305533991752E-7</v>
      </c>
      <c r="AI284" s="5">
        <f t="shared" si="472"/>
        <v>4.1498048420584106E-6</v>
      </c>
      <c r="AJ284" s="5">
        <f t="shared" si="473"/>
        <v>1.0049966627201913E-5</v>
      </c>
      <c r="AK284" s="5">
        <f t="shared" si="474"/>
        <v>1.6225956489040208E-5</v>
      </c>
      <c r="AL284" s="5">
        <f t="shared" si="475"/>
        <v>9.1359861624053902E-7</v>
      </c>
      <c r="AM284" s="5">
        <f t="shared" si="476"/>
        <v>0.13768304763463043</v>
      </c>
      <c r="AN284" s="5">
        <f t="shared" si="477"/>
        <v>3.3043931432311276E-2</v>
      </c>
      <c r="AO284" s="5">
        <f t="shared" si="478"/>
        <v>3.9652717718773487E-3</v>
      </c>
      <c r="AP284" s="5">
        <f t="shared" si="479"/>
        <v>3.1722174175018755E-4</v>
      </c>
      <c r="AQ284" s="5">
        <f t="shared" si="480"/>
        <v>1.9033304505011232E-5</v>
      </c>
      <c r="AR284" s="5">
        <f t="shared" si="481"/>
        <v>4.1124626656316034E-8</v>
      </c>
      <c r="AS284" s="5">
        <f t="shared" si="482"/>
        <v>1.9919063241880368E-7</v>
      </c>
      <c r="AT284" s="5">
        <f t="shared" si="483"/>
        <v>4.8239839810569176E-7</v>
      </c>
      <c r="AU284" s="5">
        <f t="shared" si="484"/>
        <v>7.7884591147392982E-7</v>
      </c>
      <c r="AV284" s="5">
        <f t="shared" si="485"/>
        <v>9.4310162958929279E-7</v>
      </c>
      <c r="AW284" s="5">
        <f t="shared" si="486"/>
        <v>2.9500618152188949E-8</v>
      </c>
      <c r="AX284" s="5">
        <f t="shared" si="487"/>
        <v>0.11114659496237347</v>
      </c>
      <c r="AY284" s="5">
        <f t="shared" si="488"/>
        <v>2.6675182790969608E-2</v>
      </c>
      <c r="AZ284" s="5">
        <f t="shared" si="489"/>
        <v>3.2010219349163493E-3</v>
      </c>
      <c r="BA284" s="5">
        <f t="shared" si="490"/>
        <v>2.5608175479330768E-4</v>
      </c>
      <c r="BB284" s="5">
        <f t="shared" si="491"/>
        <v>1.5364905287598446E-5</v>
      </c>
      <c r="BC284" s="5">
        <f t="shared" si="492"/>
        <v>7.3751545380472521E-7</v>
      </c>
      <c r="BD284" s="5">
        <f t="shared" si="493"/>
        <v>1.644985066252638E-9</v>
      </c>
      <c r="BE284" s="5">
        <f t="shared" si="494"/>
        <v>7.9676252967521319E-9</v>
      </c>
      <c r="BF284" s="5">
        <f t="shared" si="495"/>
        <v>1.9295935924227631E-8</v>
      </c>
      <c r="BG284" s="5">
        <f t="shared" si="496"/>
        <v>3.1153836458957129E-8</v>
      </c>
      <c r="BH284" s="5">
        <f t="shared" si="497"/>
        <v>3.7724065183571632E-8</v>
      </c>
      <c r="BI284" s="5">
        <f t="shared" si="498"/>
        <v>3.6543944649621485E-8</v>
      </c>
      <c r="BJ284" s="8">
        <f t="shared" si="499"/>
        <v>0.76607642430794809</v>
      </c>
      <c r="BK284" s="8">
        <f t="shared" si="500"/>
        <v>4.2462091707448441E-2</v>
      </c>
      <c r="BL284" s="8">
        <f t="shared" si="501"/>
        <v>2.8009951790152628E-3</v>
      </c>
      <c r="BM284" s="8">
        <f t="shared" si="502"/>
        <v>0.66689228315080384</v>
      </c>
      <c r="BN284" s="8">
        <f t="shared" si="503"/>
        <v>0.11778635413751226</v>
      </c>
    </row>
    <row r="285" spans="1:66" x14ac:dyDescent="0.25">
      <c r="A285" t="s">
        <v>16</v>
      </c>
      <c r="B285" t="s">
        <v>232</v>
      </c>
      <c r="C285" t="s">
        <v>449</v>
      </c>
      <c r="D285" s="16"/>
      <c r="E285">
        <f>VLOOKUP(A285,home!$A$2:$E$405,3,FALSE)</f>
        <v>1.51111111111111</v>
      </c>
      <c r="F285">
        <f>VLOOKUP(B285,home!$B$2:$E$405,3,FALSE)</f>
        <v>2.21</v>
      </c>
      <c r="G285">
        <f>VLOOKUP(C285,away!$B$2:$E$405,4,FALSE)</f>
        <v>1.99</v>
      </c>
      <c r="H285">
        <f>VLOOKUP(A285,away!$A$2:$E$405,3,FALSE)</f>
        <v>1.24444444444444</v>
      </c>
      <c r="I285">
        <f>VLOOKUP(C285,away!$B$2:$E$405,3,FALSE)</f>
        <v>0.66</v>
      </c>
      <c r="J285">
        <f>VLOOKUP(B285,home!$B$2:$E$405,4,FALSE)</f>
        <v>0.8</v>
      </c>
      <c r="K285" s="3">
        <f t="shared" si="448"/>
        <v>6.64571555555555</v>
      </c>
      <c r="L285" s="3">
        <f t="shared" si="449"/>
        <v>0.65706666666666447</v>
      </c>
      <c r="M285" s="5">
        <f t="shared" si="450"/>
        <v>6.7366188837035751E-4</v>
      </c>
      <c r="N285" s="5">
        <f t="shared" si="451"/>
        <v>4.4769652907278119E-3</v>
      </c>
      <c r="O285" s="5">
        <f t="shared" si="452"/>
        <v>4.4264077145188149E-4</v>
      </c>
      <c r="P285" s="5">
        <f t="shared" si="453"/>
        <v>2.941664660360878E-3</v>
      </c>
      <c r="Q285" s="5">
        <f t="shared" si="454"/>
        <v>1.4876318937136049E-2</v>
      </c>
      <c r="R285" s="5">
        <f t="shared" si="455"/>
        <v>1.4542224811432428E-4</v>
      </c>
      <c r="S285" s="5">
        <f t="shared" si="456"/>
        <v>3.2113257122758304E-3</v>
      </c>
      <c r="T285" s="5">
        <f t="shared" si="457"/>
        <v>9.7747332962941601E-3</v>
      </c>
      <c r="U285" s="5">
        <f t="shared" si="458"/>
        <v>9.6643489641722372E-4</v>
      </c>
      <c r="V285" s="5">
        <f t="shared" si="459"/>
        <v>1.5580917641311504E-3</v>
      </c>
      <c r="W285" s="5">
        <f t="shared" si="460"/>
        <v>3.2954594723310214E-2</v>
      </c>
      <c r="X285" s="5">
        <f t="shared" si="461"/>
        <v>2.1653365706196293E-2</v>
      </c>
      <c r="Y285" s="5">
        <f t="shared" si="462"/>
        <v>7.1138524133423304E-3</v>
      </c>
      <c r="Z285" s="5">
        <f t="shared" si="463"/>
        <v>3.185070394255056E-5</v>
      </c>
      <c r="AA285" s="5">
        <f t="shared" si="464"/>
        <v>2.1167071864640276E-4</v>
      </c>
      <c r="AB285" s="5">
        <f t="shared" si="465"/>
        <v>7.0335169378201064E-4</v>
      </c>
      <c r="AC285" s="5">
        <f t="shared" si="466"/>
        <v>4.2523033060690109E-4</v>
      </c>
      <c r="AD285" s="5">
        <f t="shared" si="467"/>
        <v>5.4751715694932902E-2</v>
      </c>
      <c r="AE285" s="5">
        <f t="shared" si="468"/>
        <v>3.5975527325950461E-2</v>
      </c>
      <c r="AF285" s="5">
        <f t="shared" si="469"/>
        <v>1.1819159910818883E-2</v>
      </c>
      <c r="AG285" s="5">
        <f t="shared" si="470"/>
        <v>2.5886586684673446E-3</v>
      </c>
      <c r="AH285" s="5">
        <f t="shared" si="471"/>
        <v>5.2320089676296217E-6</v>
      </c>
      <c r="AI285" s="5">
        <f t="shared" si="472"/>
        <v>3.4770443382982308E-5</v>
      </c>
      <c r="AJ285" s="5">
        <f t="shared" si="473"/>
        <v>1.1553723823192455E-4</v>
      </c>
      <c r="AK285" s="5">
        <f t="shared" si="474"/>
        <v>2.5594254045460945E-4</v>
      </c>
      <c r="AL285" s="5">
        <f t="shared" si="475"/>
        <v>7.4273760036262982E-5</v>
      </c>
      <c r="AM285" s="5">
        <f t="shared" si="476"/>
        <v>7.2772865737434078E-2</v>
      </c>
      <c r="AN285" s="5">
        <f t="shared" si="477"/>
        <v>4.7816624313876531E-2</v>
      </c>
      <c r="AO285" s="5">
        <f t="shared" si="478"/>
        <v>1.5709354974585515E-2</v>
      </c>
      <c r="AP285" s="5">
        <f t="shared" si="479"/>
        <v>3.440697836211429E-3</v>
      </c>
      <c r="AQ285" s="5">
        <f t="shared" si="480"/>
        <v>5.6519196456166214E-4</v>
      </c>
      <c r="AR285" s="5">
        <f t="shared" si="481"/>
        <v>6.8755573846609835E-7</v>
      </c>
      <c r="AS285" s="5">
        <f t="shared" si="482"/>
        <v>4.5692998664356339E-6</v>
      </c>
      <c r="AT285" s="5">
        <f t="shared" si="483"/>
        <v>1.5183133600184594E-5</v>
      </c>
      <c r="AU285" s="5">
        <f t="shared" si="484"/>
        <v>3.3634262382941631E-5</v>
      </c>
      <c r="AV285" s="5">
        <f t="shared" si="485"/>
        <v>5.5880935179488041E-5</v>
      </c>
      <c r="AW285" s="5">
        <f t="shared" si="486"/>
        <v>9.0091557328781089E-6</v>
      </c>
      <c r="AX285" s="5">
        <f t="shared" si="487"/>
        <v>8.0604627642270193E-2</v>
      </c>
      <c r="AY285" s="5">
        <f t="shared" si="488"/>
        <v>5.2962614002814164E-2</v>
      </c>
      <c r="AZ285" s="5">
        <f t="shared" si="489"/>
        <v>1.7399984120391152E-2</v>
      </c>
      <c r="BA285" s="5">
        <f t="shared" si="490"/>
        <v>3.8109831886794358E-3</v>
      </c>
      <c r="BB285" s="5">
        <f t="shared" si="491"/>
        <v>6.2601750512707318E-4</v>
      </c>
      <c r="BC285" s="5">
        <f t="shared" si="492"/>
        <v>8.2267047073765503E-5</v>
      </c>
      <c r="BD285" s="5">
        <f t="shared" si="493"/>
        <v>7.529499287024268E-8</v>
      </c>
      <c r="BE285" s="5">
        <f t="shared" si="494"/>
        <v>5.0038910537321604E-7</v>
      </c>
      <c r="BF285" s="5">
        <f t="shared" si="495"/>
        <v>1.6627218307046535E-6</v>
      </c>
      <c r="BG285" s="5">
        <f t="shared" si="496"/>
        <v>3.6833254449585723E-6</v>
      </c>
      <c r="BH285" s="5">
        <f t="shared" si="497"/>
        <v>6.1195833014336903E-6</v>
      </c>
      <c r="BI285" s="5">
        <f t="shared" si="498"/>
        <v>8.1338019879711703E-6</v>
      </c>
      <c r="BJ285" s="8">
        <f t="shared" si="499"/>
        <v>0.49177612030020146</v>
      </c>
      <c r="BK285" s="8">
        <f t="shared" si="500"/>
        <v>6.1846862118595546E-2</v>
      </c>
      <c r="BL285" s="8">
        <f t="shared" si="501"/>
        <v>3.0111328628798168E-3</v>
      </c>
      <c r="BM285" s="8">
        <f t="shared" si="502"/>
        <v>0.48015568734237685</v>
      </c>
      <c r="BN285" s="8">
        <f t="shared" si="503"/>
        <v>2.35566737961613E-2</v>
      </c>
    </row>
    <row r="286" spans="1:66" x14ac:dyDescent="0.25">
      <c r="A286" t="s">
        <v>16</v>
      </c>
      <c r="B286" t="s">
        <v>231</v>
      </c>
      <c r="C286" t="s">
        <v>450</v>
      </c>
      <c r="D286" s="16"/>
      <c r="E286">
        <f>VLOOKUP(A286,home!$A$2:$E$405,3,FALSE)</f>
        <v>1.51111111111111</v>
      </c>
      <c r="F286">
        <f>VLOOKUP(B286,home!$B$2:$E$405,3,FALSE)</f>
        <v>0.22</v>
      </c>
      <c r="G286">
        <f>VLOOKUP(C286,away!$B$2:$E$405,4,FALSE)</f>
        <v>0.88</v>
      </c>
      <c r="H286">
        <f>VLOOKUP(A286,away!$A$2:$E$405,3,FALSE)</f>
        <v>1.24444444444444</v>
      </c>
      <c r="I286">
        <f>VLOOKUP(C286,away!$B$2:$E$405,3,FALSE)</f>
        <v>0.88</v>
      </c>
      <c r="J286">
        <f>VLOOKUP(B286,home!$B$2:$E$405,4,FALSE)</f>
        <v>0.27</v>
      </c>
      <c r="K286" s="3">
        <f t="shared" si="448"/>
        <v>0.29255111111111093</v>
      </c>
      <c r="L286" s="3">
        <f t="shared" si="449"/>
        <v>0.29567999999999894</v>
      </c>
      <c r="M286" s="5">
        <f t="shared" si="450"/>
        <v>0.55530869585699727</v>
      </c>
      <c r="N286" s="5">
        <f t="shared" si="451"/>
        <v>0.16245617598262652</v>
      </c>
      <c r="O286" s="5">
        <f t="shared" si="452"/>
        <v>0.16419367519099634</v>
      </c>
      <c r="P286" s="5">
        <f t="shared" si="453"/>
        <v>4.8035042114542834E-2</v>
      </c>
      <c r="Q286" s="5">
        <f t="shared" si="454"/>
        <v>2.3763367395289781E-2</v>
      </c>
      <c r="R286" s="5">
        <f t="shared" si="455"/>
        <v>2.4274392940236807E-2</v>
      </c>
      <c r="S286" s="5">
        <f t="shared" si="456"/>
        <v>1.0387759493775757E-3</v>
      </c>
      <c r="T286" s="5">
        <f t="shared" si="457"/>
        <v>7.0263524714392562E-3</v>
      </c>
      <c r="U286" s="5">
        <f t="shared" si="458"/>
        <v>7.1015006262139854E-3</v>
      </c>
      <c r="V286" s="5">
        <f t="shared" si="459"/>
        <v>9.9839656449343594E-6</v>
      </c>
      <c r="W286" s="5">
        <f t="shared" si="460"/>
        <v>2.3173331784111916E-3</v>
      </c>
      <c r="X286" s="5">
        <f t="shared" si="461"/>
        <v>6.8518907419261852E-4</v>
      </c>
      <c r="Y286" s="5">
        <f t="shared" si="462"/>
        <v>1.0129835272863634E-4</v>
      </c>
      <c r="Z286" s="5">
        <f t="shared" si="463"/>
        <v>2.3924841681897302E-3</v>
      </c>
      <c r="AA286" s="5">
        <f t="shared" si="464"/>
        <v>6.9992390171964771E-4</v>
      </c>
      <c r="AB286" s="5">
        <f t="shared" si="465"/>
        <v>1.0238175757065347E-4</v>
      </c>
      <c r="AC286" s="5">
        <f t="shared" si="466"/>
        <v>5.3976758085478439E-8</v>
      </c>
      <c r="AD286" s="5">
        <f t="shared" si="467"/>
        <v>1.6948459903970902E-4</v>
      </c>
      <c r="AE286" s="5">
        <f t="shared" si="468"/>
        <v>5.011320624406098E-5</v>
      </c>
      <c r="AF286" s="5">
        <f t="shared" si="469"/>
        <v>7.4087364111219473E-6</v>
      </c>
      <c r="AG286" s="5">
        <f t="shared" si="470"/>
        <v>7.302050606801763E-7</v>
      </c>
      <c r="AH286" s="5">
        <f t="shared" si="471"/>
        <v>1.7685242971258425E-4</v>
      </c>
      <c r="AI286" s="5">
        <f t="shared" si="472"/>
        <v>5.1738374815116171E-5</v>
      </c>
      <c r="AJ286" s="5">
        <f t="shared" si="473"/>
        <v>7.5680595196226774E-6</v>
      </c>
      <c r="AK286" s="5">
        <f t="shared" si="474"/>
        <v>7.3801474047354517E-7</v>
      </c>
      <c r="AL286" s="5">
        <f t="shared" si="475"/>
        <v>1.8676284864158791E-10</v>
      </c>
      <c r="AM286" s="5">
        <f t="shared" si="476"/>
        <v>9.916581553057602E-6</v>
      </c>
      <c r="AN286" s="5">
        <f t="shared" si="477"/>
        <v>2.9321348336080607E-6</v>
      </c>
      <c r="AO286" s="5">
        <f t="shared" si="478"/>
        <v>4.3348681380061409E-7</v>
      </c>
      <c r="AP286" s="5">
        <f t="shared" si="479"/>
        <v>4.2724460368188361E-8</v>
      </c>
      <c r="AQ286" s="5">
        <f t="shared" si="480"/>
        <v>3.1581921104164721E-9</v>
      </c>
      <c r="AR286" s="5">
        <f t="shared" si="481"/>
        <v>1.045834528348335E-5</v>
      </c>
      <c r="AS286" s="5">
        <f t="shared" si="482"/>
        <v>3.0596005330667005E-6</v>
      </c>
      <c r="AT286" s="5">
        <f t="shared" si="483"/>
        <v>4.4754476775240526E-7</v>
      </c>
      <c r="AU286" s="5">
        <f t="shared" si="484"/>
        <v>4.3643239692643434E-8</v>
      </c>
      <c r="AV286" s="5">
        <f t="shared" si="485"/>
        <v>3.1919695661428432E-9</v>
      </c>
      <c r="AW286" s="5">
        <f t="shared" si="486"/>
        <v>4.4875746923697982E-13</v>
      </c>
      <c r="AX286" s="5">
        <f t="shared" si="487"/>
        <v>4.8351782529515803E-7</v>
      </c>
      <c r="AY286" s="5">
        <f t="shared" si="488"/>
        <v>1.4296655058327181E-7</v>
      </c>
      <c r="AZ286" s="5">
        <f t="shared" si="489"/>
        <v>2.1136174838230823E-8</v>
      </c>
      <c r="BA286" s="5">
        <f t="shared" si="490"/>
        <v>2.083181392056022E-9</v>
      </c>
      <c r="BB286" s="5">
        <f t="shared" si="491"/>
        <v>1.5398876850078059E-10</v>
      </c>
      <c r="BC286" s="5">
        <f t="shared" si="492"/>
        <v>9.1062798140621327E-12</v>
      </c>
      <c r="BD286" s="5">
        <f t="shared" si="493"/>
        <v>5.1538725557005699E-7</v>
      </c>
      <c r="BE286" s="5">
        <f t="shared" si="494"/>
        <v>1.507771142695263E-7</v>
      </c>
      <c r="BF286" s="5">
        <f t="shared" si="495"/>
        <v>2.2055006154838427E-8</v>
      </c>
      <c r="BG286" s="5">
        <f t="shared" si="496"/>
        <v>2.1507388520534585E-9</v>
      </c>
      <c r="BH286" s="5">
        <f t="shared" si="497"/>
        <v>1.5730026021951857E-10</v>
      </c>
      <c r="BI286" s="5">
        <f t="shared" si="498"/>
        <v>9.2036731810574092E-12</v>
      </c>
      <c r="BJ286" s="8">
        <f t="shared" si="499"/>
        <v>0.19659143115412361</v>
      </c>
      <c r="BK286" s="8">
        <f t="shared" si="500"/>
        <v>0.60439269501663406</v>
      </c>
      <c r="BL286" s="8">
        <f t="shared" si="501"/>
        <v>0.19662347415793757</v>
      </c>
      <c r="BM286" s="8">
        <f t="shared" si="502"/>
        <v>2.1968592050093733E-2</v>
      </c>
      <c r="BN286" s="8">
        <f t="shared" si="503"/>
        <v>0.97803134948068948</v>
      </c>
    </row>
    <row r="287" spans="1:66" x14ac:dyDescent="0.25">
      <c r="A287" t="s">
        <v>16</v>
      </c>
      <c r="B287" t="s">
        <v>49</v>
      </c>
      <c r="C287" t="s">
        <v>18</v>
      </c>
      <c r="D287" s="16"/>
      <c r="E287">
        <f>VLOOKUP(A287,home!$A$2:$E$405,3,FALSE)</f>
        <v>1.51111111111111</v>
      </c>
      <c r="F287">
        <f>VLOOKUP(B287,home!$B$2:$E$405,3,FALSE)</f>
        <v>1.1000000000000001</v>
      </c>
      <c r="G287">
        <f>VLOOKUP(C287,away!$B$2:$E$405,4,FALSE)</f>
        <v>0.22</v>
      </c>
      <c r="H287">
        <f>VLOOKUP(A287,away!$A$2:$E$405,3,FALSE)</f>
        <v>1.24444444444444</v>
      </c>
      <c r="I287">
        <f>VLOOKUP(C287,away!$B$2:$E$405,3,FALSE)</f>
        <v>1.54</v>
      </c>
      <c r="J287">
        <f>VLOOKUP(B287,home!$B$2:$E$405,4,FALSE)</f>
        <v>1.34</v>
      </c>
      <c r="K287" s="3">
        <f t="shared" si="448"/>
        <v>0.36568888888888867</v>
      </c>
      <c r="L287" s="3">
        <f t="shared" si="449"/>
        <v>2.5680355555555465</v>
      </c>
      <c r="M287" s="5">
        <f t="shared" si="450"/>
        <v>5.3198533731920079E-2</v>
      </c>
      <c r="N287" s="5">
        <f t="shared" si="451"/>
        <v>1.9454112690943916E-2</v>
      </c>
      <c r="O287" s="5">
        <f t="shared" si="452"/>
        <v>0.13661572612699185</v>
      </c>
      <c r="P287" s="5">
        <f t="shared" si="453"/>
        <v>4.9958853092128365E-2</v>
      </c>
      <c r="Q287" s="5">
        <f t="shared" si="454"/>
        <v>3.557076427135254E-3</v>
      </c>
      <c r="R287" s="5">
        <f t="shared" si="455"/>
        <v>0.17541702107107701</v>
      </c>
      <c r="S287" s="5">
        <f t="shared" si="456"/>
        <v>1.1729115575150183E-2</v>
      </c>
      <c r="T287" s="5">
        <f t="shared" si="457"/>
        <v>9.134698738711821E-3</v>
      </c>
      <c r="U287" s="5">
        <f t="shared" si="458"/>
        <v>6.4148055527680908E-2</v>
      </c>
      <c r="V287" s="5">
        <f t="shared" si="459"/>
        <v>1.2238707448266222E-3</v>
      </c>
      <c r="W287" s="5">
        <f t="shared" si="460"/>
        <v>4.3359444211064983E-4</v>
      </c>
      <c r="X287" s="5">
        <f t="shared" si="461"/>
        <v>1.1134859440314199E-3</v>
      </c>
      <c r="Y287" s="5">
        <f t="shared" si="462"/>
        <v>1.4297357474420101E-3</v>
      </c>
      <c r="Z287" s="5">
        <f t="shared" si="463"/>
        <v>0.15015904905338742</v>
      </c>
      <c r="AA287" s="5">
        <f t="shared" si="464"/>
        <v>5.4911495804945365E-2</v>
      </c>
      <c r="AB287" s="5">
        <f t="shared" si="465"/>
        <v>1.004026194406867E-2</v>
      </c>
      <c r="AC287" s="5">
        <f t="shared" si="466"/>
        <v>7.1833721786231195E-5</v>
      </c>
      <c r="AD287" s="5">
        <f t="shared" si="467"/>
        <v>3.964016744096026E-5</v>
      </c>
      <c r="AE287" s="5">
        <f t="shared" si="468"/>
        <v>1.0179735941656127E-4</v>
      </c>
      <c r="AF287" s="5">
        <f t="shared" si="469"/>
        <v>1.3070961922169832E-4</v>
      </c>
      <c r="AG287" s="5">
        <f t="shared" si="470"/>
        <v>1.1188898320481598E-4</v>
      </c>
      <c r="AH287" s="5">
        <f t="shared" si="471"/>
        <v>9.6403444239377065E-2</v>
      </c>
      <c r="AI287" s="5">
        <f t="shared" si="472"/>
        <v>3.5253668408959729E-2</v>
      </c>
      <c r="AJ287" s="5">
        <f t="shared" si="473"/>
        <v>6.4459374148648991E-3</v>
      </c>
      <c r="AK287" s="5">
        <f t="shared" si="474"/>
        <v>7.8573589702975383E-4</v>
      </c>
      <c r="AL287" s="5">
        <f t="shared" si="475"/>
        <v>2.6983678699594271E-6</v>
      </c>
      <c r="AM287" s="5">
        <f t="shared" si="476"/>
        <v>2.8991937573708524E-6</v>
      </c>
      <c r="AN287" s="5">
        <f t="shared" si="477"/>
        <v>7.4452326513730293E-6</v>
      </c>
      <c r="AO287" s="5">
        <f t="shared" si="478"/>
        <v>9.5598110840545179E-6</v>
      </c>
      <c r="AP287" s="5">
        <f t="shared" si="479"/>
        <v>8.1833115894153389E-6</v>
      </c>
      <c r="AQ287" s="5">
        <f t="shared" si="480"/>
        <v>5.25375878095209E-6</v>
      </c>
      <c r="AR287" s="5">
        <f t="shared" si="481"/>
        <v>4.9513494496947384E-2</v>
      </c>
      <c r="AS287" s="5">
        <f t="shared" si="482"/>
        <v>1.8106534787594792E-2</v>
      </c>
      <c r="AT287" s="5">
        <f t="shared" si="483"/>
        <v>3.3106792940517742E-3</v>
      </c>
      <c r="AU287" s="5">
        <f t="shared" si="484"/>
        <v>4.0355954416974806E-4</v>
      </c>
      <c r="AV287" s="5">
        <f t="shared" si="485"/>
        <v>3.6894310326985371E-5</v>
      </c>
      <c r="AW287" s="5">
        <f t="shared" si="486"/>
        <v>7.0390079150984542E-8</v>
      </c>
      <c r="AX287" s="5">
        <f t="shared" si="487"/>
        <v>1.7670049063442494E-7</v>
      </c>
      <c r="AY287" s="5">
        <f t="shared" si="488"/>
        <v>4.5377314263331307E-7</v>
      </c>
      <c r="AZ287" s="5">
        <f t="shared" si="489"/>
        <v>5.8265278221926335E-7</v>
      </c>
      <c r="BA287" s="5">
        <f t="shared" si="490"/>
        <v>4.9875768709414361E-7</v>
      </c>
      <c r="BB287" s="5">
        <f t="shared" si="491"/>
        <v>3.2020686851610205E-7</v>
      </c>
      <c r="BC287" s="5">
        <f t="shared" si="492"/>
        <v>1.6446052469649007E-7</v>
      </c>
      <c r="BD287" s="5">
        <f t="shared" si="493"/>
        <v>2.1192069057994117E-2</v>
      </c>
      <c r="BE287" s="5">
        <f t="shared" si="494"/>
        <v>7.7497041870744649E-3</v>
      </c>
      <c r="BF287" s="5">
        <f t="shared" si="495"/>
        <v>1.4169903566944146E-3</v>
      </c>
      <c r="BG287" s="5">
        <f t="shared" si="496"/>
        <v>1.727258763686169E-4</v>
      </c>
      <c r="BH287" s="5">
        <f t="shared" si="497"/>
        <v>1.5790983452899761E-5</v>
      </c>
      <c r="BI287" s="5">
        <f t="shared" si="498"/>
        <v>1.1549174386707483E-6</v>
      </c>
      <c r="BJ287" s="8">
        <f t="shared" si="499"/>
        <v>3.5542277979018058E-2</v>
      </c>
      <c r="BK287" s="8">
        <f t="shared" si="500"/>
        <v>0.11618535900682407</v>
      </c>
      <c r="BL287" s="8">
        <f t="shared" si="501"/>
        <v>0.68194094424710905</v>
      </c>
      <c r="BM287" s="8">
        <f t="shared" si="502"/>
        <v>0.5456259237630785</v>
      </c>
      <c r="BN287" s="8">
        <f t="shared" si="503"/>
        <v>0.43820132314019655</v>
      </c>
    </row>
    <row r="288" spans="1:66" x14ac:dyDescent="0.25">
      <c r="A288" t="s">
        <v>61</v>
      </c>
      <c r="B288" t="s">
        <v>289</v>
      </c>
      <c r="C288" t="s">
        <v>66</v>
      </c>
      <c r="D288" s="16"/>
      <c r="E288">
        <f>VLOOKUP(A288,home!$A$2:$E$405,3,FALSE)</f>
        <v>1.7666666666666699</v>
      </c>
      <c r="F288">
        <f>VLOOKUP(B288,home!$B$2:$E$405,3,FALSE)</f>
        <v>1.1299999999999999</v>
      </c>
      <c r="G288">
        <f>VLOOKUP(C288,away!$B$2:$E$405,4,FALSE)</f>
        <v>1.1299999999999999</v>
      </c>
      <c r="H288">
        <f>VLOOKUP(A288,away!$A$2:$E$405,3,FALSE)</f>
        <v>1.06666666666667</v>
      </c>
      <c r="I288">
        <f>VLOOKUP(C288,away!$B$2:$E$405,3,FALSE)</f>
        <v>2.2599999999999998</v>
      </c>
      <c r="J288">
        <f>VLOOKUP(B288,home!$B$2:$E$405,4,FALSE)</f>
        <v>2.81</v>
      </c>
      <c r="K288" s="3">
        <f t="shared" si="448"/>
        <v>2.2558566666666704</v>
      </c>
      <c r="L288" s="3">
        <f t="shared" si="449"/>
        <v>6.7739733333333536</v>
      </c>
      <c r="M288" s="5">
        <f t="shared" si="450"/>
        <v>1.1978285452651705E-4</v>
      </c>
      <c r="N288" s="5">
        <f t="shared" si="451"/>
        <v>2.7021295093600749E-4</v>
      </c>
      <c r="O288" s="5">
        <f t="shared" si="452"/>
        <v>8.1140586235317505E-4</v>
      </c>
      <c r="P288" s="5">
        <f t="shared" si="453"/>
        <v>1.8304153239618287E-3</v>
      </c>
      <c r="Q288" s="5">
        <f t="shared" si="454"/>
        <v>3.0478084339433321E-4</v>
      </c>
      <c r="R288" s="5">
        <f t="shared" si="455"/>
        <v>2.7482208370453805E-3</v>
      </c>
      <c r="S288" s="5">
        <f t="shared" si="456"/>
        <v>6.9926958065867906E-3</v>
      </c>
      <c r="T288" s="5">
        <f t="shared" si="457"/>
        <v>2.0645773056640624E-3</v>
      </c>
      <c r="U288" s="5">
        <f t="shared" si="458"/>
        <v>6.1995922967210786E-3</v>
      </c>
      <c r="V288" s="5">
        <f t="shared" si="459"/>
        <v>1.187290823583749E-2</v>
      </c>
      <c r="W288" s="5">
        <f t="shared" si="460"/>
        <v>2.2918063248113233E-4</v>
      </c>
      <c r="X288" s="5">
        <f t="shared" si="461"/>
        <v>1.5524634929436623E-3</v>
      </c>
      <c r="Y288" s="5">
        <f t="shared" si="462"/>
        <v>5.2581731510869603E-3</v>
      </c>
      <c r="Z288" s="5">
        <f t="shared" si="463"/>
        <v>6.2054582214188221E-3</v>
      </c>
      <c r="AA288" s="5">
        <f t="shared" si="464"/>
        <v>1.3998624298509151E-2</v>
      </c>
      <c r="AB288" s="5">
        <f t="shared" si="465"/>
        <v>1.5789444973976954E-2</v>
      </c>
      <c r="AC288" s="5">
        <f t="shared" si="466"/>
        <v>1.1339453203034651E-2</v>
      </c>
      <c r="AD288" s="5">
        <f t="shared" si="467"/>
        <v>1.2924966441336166E-4</v>
      </c>
      <c r="AE288" s="5">
        <f t="shared" si="468"/>
        <v>8.7553378007839691E-4</v>
      </c>
      <c r="AF288" s="5">
        <f t="shared" si="469"/>
        <v>2.9654212393418048E-3</v>
      </c>
      <c r="AG288" s="5">
        <f t="shared" si="470"/>
        <v>6.6958947991339075E-3</v>
      </c>
      <c r="AH288" s="5">
        <f t="shared" si="471"/>
        <v>1.0508902128251335E-2</v>
      </c>
      <c r="AI288" s="5">
        <f t="shared" si="472"/>
        <v>2.3706576925363338E-2</v>
      </c>
      <c r="AJ288" s="5">
        <f t="shared" si="473"/>
        <v>2.6739319800463575E-2</v>
      </c>
      <c r="AK288" s="5">
        <f t="shared" si="474"/>
        <v>2.0106690944669287E-2</v>
      </c>
      <c r="AL288" s="5">
        <f t="shared" si="475"/>
        <v>6.9311785865272743E-3</v>
      </c>
      <c r="AM288" s="5">
        <f t="shared" si="476"/>
        <v>5.8313743426262373E-5</v>
      </c>
      <c r="AN288" s="5">
        <f t="shared" si="477"/>
        <v>3.9501574293634447E-4</v>
      </c>
      <c r="AO288" s="5">
        <f t="shared" si="478"/>
        <v>1.3379130544488302E-3</v>
      </c>
      <c r="AP288" s="5">
        <f t="shared" si="479"/>
        <v>3.0209957843849826E-3</v>
      </c>
      <c r="AQ288" s="5">
        <f t="shared" si="480"/>
        <v>5.1160362208840897E-3</v>
      </c>
      <c r="AR288" s="5">
        <f t="shared" si="481"/>
        <v>1.4237404555876935E-2</v>
      </c>
      <c r="AS288" s="5">
        <f t="shared" si="482"/>
        <v>3.2117543983405411E-2</v>
      </c>
      <c r="AT288" s="5">
        <f t="shared" si="483"/>
        <v>3.6226287855962554E-2</v>
      </c>
      <c r="AU288" s="5">
        <f t="shared" si="484"/>
        <v>2.7240437656152992E-2</v>
      </c>
      <c r="AV288" s="5">
        <f t="shared" si="485"/>
        <v>1.536263072238764E-2</v>
      </c>
      <c r="AW288" s="5">
        <f t="shared" si="486"/>
        <v>2.9421145149244056E-3</v>
      </c>
      <c r="AX288" s="5">
        <f t="shared" si="487"/>
        <v>2.1924574477737267E-5</v>
      </c>
      <c r="AY288" s="5">
        <f t="shared" si="488"/>
        <v>1.4851648285687331E-4</v>
      </c>
      <c r="AZ288" s="5">
        <f t="shared" si="489"/>
        <v>5.0302334721645991E-4</v>
      </c>
      <c r="BA288" s="5">
        <f t="shared" si="490"/>
        <v>1.1358222466961276E-3</v>
      </c>
      <c r="BB288" s="5">
        <f t="shared" si="491"/>
        <v>1.9235074026315874E-3</v>
      </c>
      <c r="BC288" s="5">
        <f t="shared" si="492"/>
        <v>2.6059575703791349E-3</v>
      </c>
      <c r="BD288" s="5">
        <f t="shared" si="493"/>
        <v>1.6073966466231524E-2</v>
      </c>
      <c r="BE288" s="5">
        <f t="shared" si="494"/>
        <v>3.6260564412624888E-2</v>
      </c>
      <c r="BF288" s="5">
        <f t="shared" si="495"/>
        <v>4.0899317983658041E-2</v>
      </c>
      <c r="BG288" s="5">
        <f t="shared" si="496"/>
        <v>3.075433304518501E-2</v>
      </c>
      <c r="BH288" s="5">
        <f t="shared" si="497"/>
        <v>1.7344341807216931E-2</v>
      </c>
      <c r="BI288" s="5">
        <f t="shared" si="498"/>
        <v>7.8252698189511527E-3</v>
      </c>
      <c r="BJ288" s="8">
        <f t="shared" si="499"/>
        <v>3.6612514029812047E-2</v>
      </c>
      <c r="BK288" s="8">
        <f t="shared" si="500"/>
        <v>3.9234950493331422E-2</v>
      </c>
      <c r="BL288" s="8">
        <f t="shared" si="501"/>
        <v>0.39495087637500631</v>
      </c>
      <c r="BM288" s="8">
        <f t="shared" si="502"/>
        <v>0.47371257847941894</v>
      </c>
      <c r="BN288" s="8">
        <f t="shared" si="503"/>
        <v>6.0848186722172425E-3</v>
      </c>
    </row>
    <row r="289" spans="1:66" x14ac:dyDescent="0.25">
      <c r="A289" t="s">
        <v>61</v>
      </c>
      <c r="B289" t="s">
        <v>238</v>
      </c>
      <c r="C289" t="s">
        <v>241</v>
      </c>
      <c r="D289" s="16"/>
      <c r="E289">
        <f>VLOOKUP(A289,home!$A$2:$E$405,3,FALSE)</f>
        <v>1.7666666666666699</v>
      </c>
      <c r="F289">
        <f>VLOOKUP(B289,home!$B$2:$E$405,3,FALSE)</f>
        <v>0.56999999999999995</v>
      </c>
      <c r="G289">
        <f>VLOOKUP(C289,away!$B$2:$E$405,4,FALSE)</f>
        <v>0.56999999999999995</v>
      </c>
      <c r="H289">
        <f>VLOOKUP(A289,away!$A$2:$E$405,3,FALSE)</f>
        <v>1.06666666666667</v>
      </c>
      <c r="I289">
        <f>VLOOKUP(C289,away!$B$2:$E$405,3,FALSE)</f>
        <v>0</v>
      </c>
      <c r="J289">
        <f>VLOOKUP(B289,home!$B$2:$E$405,4,FALSE)</f>
        <v>0</v>
      </c>
      <c r="K289" s="3">
        <f t="shared" si="448"/>
        <v>0.57399000000000089</v>
      </c>
      <c r="L289" s="3">
        <f t="shared" si="449"/>
        <v>0</v>
      </c>
      <c r="M289" s="5">
        <f t="shared" si="450"/>
        <v>0.56327348782871889</v>
      </c>
      <c r="N289" s="5">
        <f t="shared" si="451"/>
        <v>0.32331334927880678</v>
      </c>
      <c r="O289" s="5">
        <f t="shared" si="452"/>
        <v>0</v>
      </c>
      <c r="P289" s="5">
        <f t="shared" si="453"/>
        <v>0</v>
      </c>
      <c r="Q289" s="5">
        <f t="shared" si="454"/>
        <v>9.2789314676271301E-2</v>
      </c>
      <c r="R289" s="5">
        <f t="shared" si="455"/>
        <v>0</v>
      </c>
      <c r="S289" s="5">
        <f t="shared" si="456"/>
        <v>0</v>
      </c>
      <c r="T289" s="5">
        <f t="shared" si="457"/>
        <v>0</v>
      </c>
      <c r="U289" s="5">
        <f t="shared" si="458"/>
        <v>0</v>
      </c>
      <c r="V289" s="5">
        <f t="shared" si="459"/>
        <v>0</v>
      </c>
      <c r="W289" s="5">
        <f t="shared" si="460"/>
        <v>1.7753379577011015E-2</v>
      </c>
      <c r="X289" s="5">
        <f t="shared" si="461"/>
        <v>0</v>
      </c>
      <c r="Y289" s="5">
        <f t="shared" si="462"/>
        <v>0</v>
      </c>
      <c r="Z289" s="5">
        <f t="shared" si="463"/>
        <v>0</v>
      </c>
      <c r="AA289" s="5">
        <f t="shared" si="464"/>
        <v>0</v>
      </c>
      <c r="AB289" s="5">
        <f t="shared" si="465"/>
        <v>0</v>
      </c>
      <c r="AC289" s="5">
        <f t="shared" si="466"/>
        <v>0</v>
      </c>
      <c r="AD289" s="5">
        <f t="shared" si="467"/>
        <v>2.5475655858521419E-3</v>
      </c>
      <c r="AE289" s="5">
        <f t="shared" si="468"/>
        <v>0</v>
      </c>
      <c r="AF289" s="5">
        <f t="shared" si="469"/>
        <v>0</v>
      </c>
      <c r="AG289" s="5">
        <f t="shared" si="470"/>
        <v>0</v>
      </c>
      <c r="AH289" s="5">
        <f t="shared" si="471"/>
        <v>0</v>
      </c>
      <c r="AI289" s="5">
        <f t="shared" si="472"/>
        <v>0</v>
      </c>
      <c r="AJ289" s="5">
        <f t="shared" si="473"/>
        <v>0</v>
      </c>
      <c r="AK289" s="5">
        <f t="shared" si="474"/>
        <v>0</v>
      </c>
      <c r="AL289" s="5">
        <f t="shared" si="475"/>
        <v>0</v>
      </c>
      <c r="AM289" s="5">
        <f t="shared" si="476"/>
        <v>2.9245543412465474E-4</v>
      </c>
      <c r="AN289" s="5">
        <f t="shared" si="477"/>
        <v>0</v>
      </c>
      <c r="AO289" s="5">
        <f t="shared" si="478"/>
        <v>0</v>
      </c>
      <c r="AP289" s="5">
        <f t="shared" si="479"/>
        <v>0</v>
      </c>
      <c r="AQ289" s="5">
        <f t="shared" si="480"/>
        <v>0</v>
      </c>
      <c r="AR289" s="5">
        <f t="shared" si="481"/>
        <v>0</v>
      </c>
      <c r="AS289" s="5">
        <f t="shared" si="482"/>
        <v>0</v>
      </c>
      <c r="AT289" s="5">
        <f t="shared" si="483"/>
        <v>0</v>
      </c>
      <c r="AU289" s="5">
        <f t="shared" si="484"/>
        <v>0</v>
      </c>
      <c r="AV289" s="5">
        <f t="shared" si="485"/>
        <v>0</v>
      </c>
      <c r="AW289" s="5">
        <f t="shared" si="486"/>
        <v>0</v>
      </c>
      <c r="AX289" s="5">
        <f t="shared" si="487"/>
        <v>2.7977749105535117E-5</v>
      </c>
      <c r="AY289" s="5">
        <f t="shared" si="488"/>
        <v>0</v>
      </c>
      <c r="AZ289" s="5">
        <f t="shared" si="489"/>
        <v>0</v>
      </c>
      <c r="BA289" s="5">
        <f t="shared" si="490"/>
        <v>0</v>
      </c>
      <c r="BB289" s="5">
        <f t="shared" si="491"/>
        <v>0</v>
      </c>
      <c r="BC289" s="5">
        <f t="shared" si="492"/>
        <v>0</v>
      </c>
      <c r="BD289" s="5">
        <f t="shared" si="493"/>
        <v>0</v>
      </c>
      <c r="BE289" s="5">
        <f t="shared" si="494"/>
        <v>0</v>
      </c>
      <c r="BF289" s="5">
        <f t="shared" si="495"/>
        <v>0</v>
      </c>
      <c r="BG289" s="5">
        <f t="shared" si="496"/>
        <v>0</v>
      </c>
      <c r="BH289" s="5">
        <f t="shared" si="497"/>
        <v>0</v>
      </c>
      <c r="BI289" s="5">
        <f t="shared" si="498"/>
        <v>0</v>
      </c>
      <c r="BJ289" s="8">
        <f t="shared" si="499"/>
        <v>0.4367240423011714</v>
      </c>
      <c r="BK289" s="8">
        <f t="shared" si="500"/>
        <v>0.56327348782871889</v>
      </c>
      <c r="BL289" s="8">
        <f t="shared" si="501"/>
        <v>0</v>
      </c>
      <c r="BM289" s="8">
        <f t="shared" si="502"/>
        <v>2.0621378346093348E-2</v>
      </c>
      <c r="BN289" s="8">
        <f t="shared" si="503"/>
        <v>0.97937615178379689</v>
      </c>
    </row>
    <row r="290" spans="1:66" x14ac:dyDescent="0.25">
      <c r="A290" t="s">
        <v>19</v>
      </c>
      <c r="B290" t="s">
        <v>141</v>
      </c>
      <c r="C290" t="s">
        <v>253</v>
      </c>
      <c r="D290" s="16"/>
      <c r="E290">
        <f>VLOOKUP(A290,home!$A$2:$E$405,3,FALSE)</f>
        <v>1.5897435897435901</v>
      </c>
      <c r="F290">
        <f>VLOOKUP(B290,home!$B$2:$E$405,3,FALSE)</f>
        <v>1.57</v>
      </c>
      <c r="G290">
        <f>VLOOKUP(C290,away!$B$2:$E$405,4,FALSE)</f>
        <v>0.94</v>
      </c>
      <c r="H290">
        <f>VLOOKUP(A290,away!$A$2:$E$405,3,FALSE)</f>
        <v>1.4358974358974399</v>
      </c>
      <c r="I290">
        <f>VLOOKUP(C290,away!$B$2:$E$405,3,FALSE)</f>
        <v>0.31</v>
      </c>
      <c r="J290">
        <f>VLOOKUP(B290,home!$B$2:$E$405,4,FALSE)</f>
        <v>0</v>
      </c>
      <c r="K290" s="3">
        <f t="shared" si="448"/>
        <v>2.3461435897435905</v>
      </c>
      <c r="L290" s="3">
        <f t="shared" si="449"/>
        <v>0</v>
      </c>
      <c r="M290" s="5">
        <f t="shared" si="450"/>
        <v>9.5737654903671698E-2</v>
      </c>
      <c r="N290" s="5">
        <f t="shared" si="451"/>
        <v>0.22461428534933336</v>
      </c>
      <c r="O290" s="5">
        <f t="shared" si="452"/>
        <v>0</v>
      </c>
      <c r="P290" s="5">
        <f t="shared" si="453"/>
        <v>0</v>
      </c>
      <c r="Q290" s="5">
        <f t="shared" si="454"/>
        <v>0.26348868286858812</v>
      </c>
      <c r="R290" s="5">
        <f t="shared" si="455"/>
        <v>0</v>
      </c>
      <c r="S290" s="5">
        <f t="shared" si="456"/>
        <v>0</v>
      </c>
      <c r="T290" s="5">
        <f t="shared" si="457"/>
        <v>0</v>
      </c>
      <c r="U290" s="5">
        <f t="shared" si="458"/>
        <v>0</v>
      </c>
      <c r="V290" s="5">
        <f t="shared" si="459"/>
        <v>0</v>
      </c>
      <c r="W290" s="5">
        <f t="shared" si="460"/>
        <v>0.20606076142737328</v>
      </c>
      <c r="X290" s="5">
        <f t="shared" si="461"/>
        <v>0</v>
      </c>
      <c r="Y290" s="5">
        <f t="shared" si="462"/>
        <v>0</v>
      </c>
      <c r="Z290" s="5">
        <f t="shared" si="463"/>
        <v>0</v>
      </c>
      <c r="AA290" s="5">
        <f t="shared" si="464"/>
        <v>0</v>
      </c>
      <c r="AB290" s="5">
        <f t="shared" si="465"/>
        <v>0</v>
      </c>
      <c r="AC290" s="5">
        <f t="shared" si="466"/>
        <v>0</v>
      </c>
      <c r="AD290" s="5">
        <f t="shared" si="467"/>
        <v>0.12086203363012876</v>
      </c>
      <c r="AE290" s="5">
        <f t="shared" si="468"/>
        <v>0</v>
      </c>
      <c r="AF290" s="5">
        <f t="shared" si="469"/>
        <v>0</v>
      </c>
      <c r="AG290" s="5">
        <f t="shared" si="470"/>
        <v>0</v>
      </c>
      <c r="AH290" s="5">
        <f t="shared" si="471"/>
        <v>0</v>
      </c>
      <c r="AI290" s="5">
        <f t="shared" si="472"/>
        <v>0</v>
      </c>
      <c r="AJ290" s="5">
        <f t="shared" si="473"/>
        <v>0</v>
      </c>
      <c r="AK290" s="5">
        <f t="shared" si="474"/>
        <v>0</v>
      </c>
      <c r="AL290" s="5">
        <f t="shared" si="475"/>
        <v>0</v>
      </c>
      <c r="AM290" s="5">
        <f t="shared" si="476"/>
        <v>5.6711937088940158E-2</v>
      </c>
      <c r="AN290" s="5">
        <f t="shared" si="477"/>
        <v>0</v>
      </c>
      <c r="AO290" s="5">
        <f t="shared" si="478"/>
        <v>0</v>
      </c>
      <c r="AP290" s="5">
        <f t="shared" si="479"/>
        <v>0</v>
      </c>
      <c r="AQ290" s="5">
        <f t="shared" si="480"/>
        <v>0</v>
      </c>
      <c r="AR290" s="5">
        <f t="shared" si="481"/>
        <v>0</v>
      </c>
      <c r="AS290" s="5">
        <f t="shared" si="482"/>
        <v>0</v>
      </c>
      <c r="AT290" s="5">
        <f t="shared" si="483"/>
        <v>0</v>
      </c>
      <c r="AU290" s="5">
        <f t="shared" si="484"/>
        <v>0</v>
      </c>
      <c r="AV290" s="5">
        <f t="shared" si="485"/>
        <v>0</v>
      </c>
      <c r="AW290" s="5">
        <f t="shared" si="486"/>
        <v>0</v>
      </c>
      <c r="AX290" s="5">
        <f t="shared" si="487"/>
        <v>2.2175724610526446E-2</v>
      </c>
      <c r="AY290" s="5">
        <f t="shared" si="488"/>
        <v>0</v>
      </c>
      <c r="AZ290" s="5">
        <f t="shared" si="489"/>
        <v>0</v>
      </c>
      <c r="BA290" s="5">
        <f t="shared" si="490"/>
        <v>0</v>
      </c>
      <c r="BB290" s="5">
        <f t="shared" si="491"/>
        <v>0</v>
      </c>
      <c r="BC290" s="5">
        <f t="shared" si="492"/>
        <v>0</v>
      </c>
      <c r="BD290" s="5">
        <f t="shared" si="493"/>
        <v>0</v>
      </c>
      <c r="BE290" s="5">
        <f t="shared" si="494"/>
        <v>0</v>
      </c>
      <c r="BF290" s="5">
        <f t="shared" si="495"/>
        <v>0</v>
      </c>
      <c r="BG290" s="5">
        <f t="shared" si="496"/>
        <v>0</v>
      </c>
      <c r="BH290" s="5">
        <f t="shared" si="497"/>
        <v>0</v>
      </c>
      <c r="BI290" s="5">
        <f t="shared" si="498"/>
        <v>0</v>
      </c>
      <c r="BJ290" s="8">
        <f t="shared" si="499"/>
        <v>0.89391342497489001</v>
      </c>
      <c r="BK290" s="8">
        <f t="shared" si="500"/>
        <v>9.5737654903671698E-2</v>
      </c>
      <c r="BL290" s="8">
        <f t="shared" si="501"/>
        <v>0</v>
      </c>
      <c r="BM290" s="8">
        <f t="shared" si="502"/>
        <v>0.4058104567569687</v>
      </c>
      <c r="BN290" s="8">
        <f t="shared" si="503"/>
        <v>0.58384062312159313</v>
      </c>
    </row>
    <row r="291" spans="1:66" x14ac:dyDescent="0.25">
      <c r="A291" t="s">
        <v>19</v>
      </c>
      <c r="B291" t="s">
        <v>243</v>
      </c>
      <c r="C291" t="s">
        <v>244</v>
      </c>
      <c r="D291" s="16"/>
      <c r="E291">
        <f>VLOOKUP(A291,home!$A$2:$E$405,3,FALSE)</f>
        <v>1.5897435897435901</v>
      </c>
      <c r="F291">
        <f>VLOOKUP(B291,home!$B$2:$E$405,3,FALSE)</f>
        <v>0.94</v>
      </c>
      <c r="G291">
        <f>VLOOKUP(C291,away!$B$2:$E$405,4,FALSE)</f>
        <v>0.94</v>
      </c>
      <c r="H291">
        <f>VLOOKUP(A291,away!$A$2:$E$405,3,FALSE)</f>
        <v>1.4358974358974399</v>
      </c>
      <c r="I291">
        <f>VLOOKUP(C291,away!$B$2:$E$405,3,FALSE)</f>
        <v>0.31</v>
      </c>
      <c r="J291">
        <f>VLOOKUP(B291,home!$B$2:$E$405,4,FALSE)</f>
        <v>1.74</v>
      </c>
      <c r="K291" s="3">
        <f t="shared" si="448"/>
        <v>1.4046974358974362</v>
      </c>
      <c r="L291" s="3">
        <f t="shared" si="449"/>
        <v>0.77452307692307909</v>
      </c>
      <c r="M291" s="5">
        <f t="shared" si="450"/>
        <v>0.11312967941529008</v>
      </c>
      <c r="N291" s="5">
        <f t="shared" si="451"/>
        <v>0.15891297059855694</v>
      </c>
      <c r="O291" s="5">
        <f t="shared" si="452"/>
        <v>8.762154739205201E-2</v>
      </c>
      <c r="P291" s="5">
        <f t="shared" si="453"/>
        <v>0.12308176295098114</v>
      </c>
      <c r="Q291" s="5">
        <f t="shared" si="454"/>
        <v>0.11161232116531884</v>
      </c>
      <c r="R291" s="5">
        <f t="shared" si="455"/>
        <v>3.3932455245426749E-2</v>
      </c>
      <c r="S291" s="5">
        <f t="shared" si="456"/>
        <v>3.3477334262369589E-2</v>
      </c>
      <c r="T291" s="5">
        <f t="shared" si="457"/>
        <v>8.644631841148967E-2</v>
      </c>
      <c r="U291" s="5">
        <f t="shared" si="458"/>
        <v>4.7664832876955457E-2</v>
      </c>
      <c r="V291" s="5">
        <f t="shared" si="459"/>
        <v>4.0469283089874745E-3</v>
      </c>
      <c r="W291" s="5">
        <f t="shared" si="460"/>
        <v>5.2260513785161528E-2</v>
      </c>
      <c r="X291" s="5">
        <f t="shared" si="461"/>
        <v>4.0476973938464306E-2</v>
      </c>
      <c r="Y291" s="5">
        <f t="shared" si="462"/>
        <v>1.5675175199677323E-2</v>
      </c>
      <c r="Z291" s="5">
        <f t="shared" si="463"/>
        <v>8.7604898814142018E-3</v>
      </c>
      <c r="AA291" s="5">
        <f t="shared" si="464"/>
        <v>1.2305837673627964E-2</v>
      </c>
      <c r="AB291" s="5">
        <f t="shared" si="465"/>
        <v>8.6429893133576404E-3</v>
      </c>
      <c r="AC291" s="5">
        <f t="shared" si="466"/>
        <v>2.7518368377160902E-4</v>
      </c>
      <c r="AD291" s="5">
        <f t="shared" si="467"/>
        <v>1.835255242817475E-2</v>
      </c>
      <c r="AE291" s="5">
        <f t="shared" si="468"/>
        <v>1.4214475376062035E-2</v>
      </c>
      <c r="AF291" s="5">
        <f t="shared" si="469"/>
        <v>5.5047196025574526E-3</v>
      </c>
      <c r="AG291" s="5">
        <f t="shared" si="470"/>
        <v>1.4211774547238628E-3</v>
      </c>
      <c r="AH291" s="5">
        <f t="shared" si="471"/>
        <v>1.6963003945766068E-3</v>
      </c>
      <c r="AI291" s="5">
        <f t="shared" si="472"/>
        <v>2.3827888147735688E-3</v>
      </c>
      <c r="AJ291" s="5">
        <f t="shared" si="473"/>
        <v>1.6735486691987621E-3</v>
      </c>
      <c r="AK291" s="5">
        <f t="shared" si="474"/>
        <v>7.8360984149102291E-4</v>
      </c>
      <c r="AL291" s="5">
        <f t="shared" si="475"/>
        <v>1.1975670083752472E-5</v>
      </c>
      <c r="AM291" s="5">
        <f t="shared" si="476"/>
        <v>5.1559566676060648E-3</v>
      </c>
      <c r="AN291" s="5">
        <f t="shared" si="477"/>
        <v>3.9934074226763159E-3</v>
      </c>
      <c r="AO291" s="5">
        <f t="shared" si="478"/>
        <v>1.5464931022093609E-3</v>
      </c>
      <c r="AP291" s="5">
        <f t="shared" si="479"/>
        <v>3.9926486532117081E-4</v>
      </c>
      <c r="AQ291" s="5">
        <f t="shared" si="480"/>
        <v>7.7309962998957989E-5</v>
      </c>
      <c r="AR291" s="5">
        <f t="shared" si="481"/>
        <v>2.6276476019866147E-4</v>
      </c>
      <c r="AS291" s="5">
        <f t="shared" si="482"/>
        <v>3.6910498489526445E-4</v>
      </c>
      <c r="AT291" s="5">
        <f t="shared" si="483"/>
        <v>2.5924041292967005E-4</v>
      </c>
      <c r="AU291" s="5">
        <f t="shared" si="484"/>
        <v>1.2138478110776674E-4</v>
      </c>
      <c r="AV291" s="5">
        <f t="shared" si="485"/>
        <v>4.2627222694762862E-5</v>
      </c>
      <c r="AW291" s="5">
        <f t="shared" si="486"/>
        <v>3.6192157581308148E-7</v>
      </c>
      <c r="AX291" s="5">
        <f t="shared" si="487"/>
        <v>1.2070931850974222E-3</v>
      </c>
      <c r="AY291" s="5">
        <f t="shared" si="488"/>
        <v>9.3492152785453549E-4</v>
      </c>
      <c r="AZ291" s="5">
        <f t="shared" si="489"/>
        <v>3.6205914921776041E-4</v>
      </c>
      <c r="BA291" s="5">
        <f t="shared" si="490"/>
        <v>9.3474388760097363E-5</v>
      </c>
      <c r="BB291" s="5">
        <f t="shared" si="491"/>
        <v>1.8099517798993668E-5</v>
      </c>
      <c r="BC291" s="5">
        <f t="shared" si="492"/>
        <v>2.8036988433001242E-6</v>
      </c>
      <c r="BD291" s="5">
        <f t="shared" si="493"/>
        <v>3.3919561762670369E-5</v>
      </c>
      <c r="BE291" s="5">
        <f t="shared" si="494"/>
        <v>4.7646721434787782E-5</v>
      </c>
      <c r="BF291" s="5">
        <f t="shared" si="495"/>
        <v>3.3464613714182918E-5</v>
      </c>
      <c r="BG291" s="5">
        <f t="shared" si="496"/>
        <v>1.5669219025870315E-5</v>
      </c>
      <c r="BH291" s="5">
        <f t="shared" si="497"/>
        <v>5.5026279470388368E-6</v>
      </c>
      <c r="BI291" s="5">
        <f t="shared" si="498"/>
        <v>1.5459054735806048E-6</v>
      </c>
      <c r="BJ291" s="8">
        <f t="shared" si="499"/>
        <v>0.51866808144857035</v>
      </c>
      <c r="BK291" s="8">
        <f t="shared" si="500"/>
        <v>0.27495778581933816</v>
      </c>
      <c r="BL291" s="8">
        <f t="shared" si="501"/>
        <v>0.19789678103264402</v>
      </c>
      <c r="BM291" s="8">
        <f t="shared" si="502"/>
        <v>0.37105784180806278</v>
      </c>
      <c r="BN291" s="8">
        <f t="shared" si="503"/>
        <v>0.62829073676762581</v>
      </c>
    </row>
    <row r="292" spans="1:66" x14ac:dyDescent="0.25">
      <c r="A292" t="s">
        <v>19</v>
      </c>
      <c r="B292" t="s">
        <v>154</v>
      </c>
      <c r="C292" t="s">
        <v>146</v>
      </c>
      <c r="D292" s="16"/>
      <c r="E292">
        <f>VLOOKUP(A292,home!$A$2:$E$405,3,FALSE)</f>
        <v>1.5897435897435901</v>
      </c>
      <c r="F292">
        <f>VLOOKUP(B292,home!$B$2:$E$405,3,FALSE)</f>
        <v>1.26</v>
      </c>
      <c r="G292">
        <f>VLOOKUP(C292,away!$B$2:$E$405,4,FALSE)</f>
        <v>0.94</v>
      </c>
      <c r="H292">
        <f>VLOOKUP(A292,away!$A$2:$E$405,3,FALSE)</f>
        <v>1.4358974358974399</v>
      </c>
      <c r="I292">
        <f>VLOOKUP(C292,away!$B$2:$E$405,3,FALSE)</f>
        <v>0.31</v>
      </c>
      <c r="J292">
        <f>VLOOKUP(B292,home!$B$2:$E$405,4,FALSE)</f>
        <v>0.7</v>
      </c>
      <c r="K292" s="3">
        <f t="shared" si="448"/>
        <v>1.8828923076923079</v>
      </c>
      <c r="L292" s="3">
        <f t="shared" si="449"/>
        <v>0.31158974358974445</v>
      </c>
      <c r="M292" s="5">
        <f t="shared" si="450"/>
        <v>0.11141625446878513</v>
      </c>
      <c r="N292" s="5">
        <f t="shared" si="451"/>
        <v>0.20978480849116418</v>
      </c>
      <c r="O292" s="5">
        <f t="shared" si="452"/>
        <v>3.4716162161658473E-2</v>
      </c>
      <c r="P292" s="5">
        <f t="shared" si="453"/>
        <v>6.5366794686785482E-2</v>
      </c>
      <c r="Q292" s="5">
        <f t="shared" si="454"/>
        <v>0.19750110108935856</v>
      </c>
      <c r="R292" s="5">
        <f t="shared" si="455"/>
        <v>5.4086000331855753E-3</v>
      </c>
      <c r="S292" s="5">
        <f t="shared" si="456"/>
        <v>9.587510072018848E-3</v>
      </c>
      <c r="T292" s="5">
        <f t="shared" si="457"/>
        <v>6.153931744712543E-2</v>
      </c>
      <c r="U292" s="5">
        <f t="shared" si="458"/>
        <v>1.0183811397869478E-2</v>
      </c>
      <c r="V292" s="5">
        <f t="shared" si="459"/>
        <v>6.2498840289723775E-4</v>
      </c>
      <c r="W292" s="5">
        <f t="shared" si="460"/>
        <v>0.12395776800063804</v>
      </c>
      <c r="X292" s="5">
        <f t="shared" si="461"/>
        <v>3.8623969147275831E-2</v>
      </c>
      <c r="Y292" s="5">
        <f t="shared" si="462"/>
        <v>6.0174163215089369E-3</v>
      </c>
      <c r="Z292" s="5">
        <f t="shared" si="463"/>
        <v>5.6175476583992569E-4</v>
      </c>
      <c r="AA292" s="5">
        <f t="shared" si="464"/>
        <v>1.0577237274094894E-3</v>
      </c>
      <c r="AB292" s="5">
        <f t="shared" si="465"/>
        <v>9.957899350014818E-4</v>
      </c>
      <c r="AC292" s="5">
        <f t="shared" si="466"/>
        <v>2.291715019982308E-5</v>
      </c>
      <c r="AD292" s="5">
        <f t="shared" si="467"/>
        <v>5.8349781961777286E-2</v>
      </c>
      <c r="AE292" s="5">
        <f t="shared" si="468"/>
        <v>1.8181193599987679E-2</v>
      </c>
      <c r="AF292" s="5">
        <f t="shared" si="469"/>
        <v>2.8325367259878311E-3</v>
      </c>
      <c r="AG292" s="5">
        <f t="shared" si="470"/>
        <v>2.9419646405302755E-4</v>
      </c>
      <c r="AH292" s="5">
        <f t="shared" si="471"/>
        <v>4.3759255862094836E-5</v>
      </c>
      <c r="AI292" s="5">
        <f t="shared" si="472"/>
        <v>8.2393966253077871E-5</v>
      </c>
      <c r="AJ292" s="5">
        <f t="shared" si="473"/>
        <v>7.7569482629090002E-5</v>
      </c>
      <c r="AK292" s="5">
        <f t="shared" si="474"/>
        <v>4.8684994051328546E-5</v>
      </c>
      <c r="AL292" s="5">
        <f t="shared" si="475"/>
        <v>5.3781045110891008E-7</v>
      </c>
      <c r="AM292" s="5">
        <f t="shared" si="476"/>
        <v>2.1973271122270769E-2</v>
      </c>
      <c r="AN292" s="5">
        <f t="shared" si="477"/>
        <v>6.8466459148162845E-3</v>
      </c>
      <c r="AO292" s="5">
        <f t="shared" si="478"/>
        <v>1.0666723225236884E-3</v>
      </c>
      <c r="AP292" s="5">
        <f t="shared" si="479"/>
        <v>1.1078805182314445E-4</v>
      </c>
      <c r="AQ292" s="5">
        <f t="shared" si="480"/>
        <v>8.6301051650952232E-6</v>
      </c>
      <c r="AR292" s="5">
        <f t="shared" si="481"/>
        <v>2.7269870627496307E-6</v>
      </c>
      <c r="AS292" s="5">
        <f t="shared" si="482"/>
        <v>5.1346229636277195E-6</v>
      </c>
      <c r="AT292" s="5">
        <f t="shared" si="483"/>
        <v>4.8339710405574584E-6</v>
      </c>
      <c r="AU292" s="5">
        <f t="shared" si="484"/>
        <v>3.0339489626243398E-6</v>
      </c>
      <c r="AV292" s="5">
        <f t="shared" si="485"/>
        <v>1.4281497909141071E-6</v>
      </c>
      <c r="AW292" s="5">
        <f t="shared" si="486"/>
        <v>8.7646660179524121E-9</v>
      </c>
      <c r="AX292" s="5">
        <f t="shared" si="487"/>
        <v>6.8955505284935209E-3</v>
      </c>
      <c r="AY292" s="5">
        <f t="shared" si="488"/>
        <v>2.1485828210834226E-3</v>
      </c>
      <c r="AZ292" s="5">
        <f t="shared" si="489"/>
        <v>3.3473818515135665E-4</v>
      </c>
      <c r="BA292" s="5">
        <f t="shared" si="490"/>
        <v>3.4766995093669214E-5</v>
      </c>
      <c r="BB292" s="5">
        <f t="shared" si="491"/>
        <v>2.7082597716555728E-6</v>
      </c>
      <c r="BC292" s="5">
        <f t="shared" si="492"/>
        <v>1.6877319356491601E-7</v>
      </c>
      <c r="BD292" s="5">
        <f t="shared" si="493"/>
        <v>1.4161686660911794E-7</v>
      </c>
      <c r="BE292" s="5">
        <f t="shared" si="494"/>
        <v>2.6664930877779573E-7</v>
      </c>
      <c r="BF292" s="5">
        <f t="shared" si="495"/>
        <v>2.5103596617459137E-7</v>
      </c>
      <c r="BG292" s="5">
        <f t="shared" si="496"/>
        <v>1.5755789655474814E-7</v>
      </c>
      <c r="BH292" s="5">
        <f t="shared" si="497"/>
        <v>7.4166137859778938E-8</v>
      </c>
      <c r="BI292" s="5">
        <f t="shared" si="498"/>
        <v>2.7929370093485005E-8</v>
      </c>
      <c r="BJ292" s="8">
        <f t="shared" si="499"/>
        <v>0.75650461232826316</v>
      </c>
      <c r="BK292" s="8">
        <f t="shared" si="500"/>
        <v>0.18916758541222109</v>
      </c>
      <c r="BL292" s="8">
        <f t="shared" si="501"/>
        <v>5.2632571589286636E-2</v>
      </c>
      <c r="BM292" s="8">
        <f t="shared" si="502"/>
        <v>0.37252422910825572</v>
      </c>
      <c r="BN292" s="8">
        <f t="shared" si="503"/>
        <v>0.62419372093093739</v>
      </c>
    </row>
    <row r="293" spans="1:66" x14ac:dyDescent="0.25">
      <c r="A293" t="s">
        <v>19</v>
      </c>
      <c r="B293" t="s">
        <v>245</v>
      </c>
      <c r="C293" t="s">
        <v>254</v>
      </c>
      <c r="D293" s="16"/>
      <c r="E293">
        <f>VLOOKUP(A293,home!$A$2:$E$405,3,FALSE)</f>
        <v>1.5897435897435901</v>
      </c>
      <c r="F293">
        <f>VLOOKUP(B293,home!$B$2:$E$405,3,FALSE)</f>
        <v>0.63</v>
      </c>
      <c r="G293">
        <f>VLOOKUP(C293,away!$B$2:$E$405,4,FALSE)</f>
        <v>1.26</v>
      </c>
      <c r="H293">
        <f>VLOOKUP(A293,away!$A$2:$E$405,3,FALSE)</f>
        <v>1.4358974358974399</v>
      </c>
      <c r="I293">
        <f>VLOOKUP(C293,away!$B$2:$E$405,3,FALSE)</f>
        <v>0.63</v>
      </c>
      <c r="J293">
        <f>VLOOKUP(B293,home!$B$2:$E$405,4,FALSE)</f>
        <v>0.35</v>
      </c>
      <c r="K293" s="3">
        <f t="shared" si="448"/>
        <v>1.2619384615384617</v>
      </c>
      <c r="L293" s="3">
        <f t="shared" si="449"/>
        <v>0.31661538461538546</v>
      </c>
      <c r="M293" s="5">
        <f t="shared" si="450"/>
        <v>0.20627318537336611</v>
      </c>
      <c r="N293" s="5">
        <f t="shared" si="451"/>
        <v>0.26030406620670354</v>
      </c>
      <c r="O293" s="5">
        <f t="shared" si="452"/>
        <v>6.5309263922829014E-2</v>
      </c>
      <c r="P293" s="5">
        <f t="shared" si="453"/>
        <v>8.2416272038984217E-2</v>
      </c>
      <c r="Q293" s="5">
        <f t="shared" si="454"/>
        <v>0.1642438564205467</v>
      </c>
      <c r="R293" s="5">
        <f t="shared" si="455"/>
        <v>1.0338958857937113E-2</v>
      </c>
      <c r="S293" s="5">
        <f t="shared" si="456"/>
        <v>8.2323374757959297E-3</v>
      </c>
      <c r="T293" s="5">
        <f t="shared" si="457"/>
        <v>5.2002131771305547E-2</v>
      </c>
      <c r="U293" s="5">
        <f t="shared" si="458"/>
        <v>1.3047129835094611E-2</v>
      </c>
      <c r="V293" s="5">
        <f t="shared" si="459"/>
        <v>3.6546925416938264E-4</v>
      </c>
      <c r="W293" s="5">
        <f t="shared" si="460"/>
        <v>6.9088546496162903E-2</v>
      </c>
      <c r="X293" s="5">
        <f t="shared" si="461"/>
        <v>2.1874496721400561E-2</v>
      </c>
      <c r="Y293" s="5">
        <f t="shared" si="462"/>
        <v>3.4629010963571133E-3</v>
      </c>
      <c r="Z293" s="5">
        <f t="shared" si="463"/>
        <v>1.0911578117761356E-3</v>
      </c>
      <c r="AA293" s="5">
        <f t="shared" si="464"/>
        <v>1.3769740102884511E-3</v>
      </c>
      <c r="AB293" s="5">
        <f t="shared" si="465"/>
        <v>8.6882823206092699E-4</v>
      </c>
      <c r="AC293" s="5">
        <f t="shared" si="466"/>
        <v>9.1264326901568927E-6</v>
      </c>
      <c r="AD293" s="5">
        <f t="shared" si="467"/>
        <v>2.1796373518824082E-2</v>
      </c>
      <c r="AE293" s="5">
        <f t="shared" si="468"/>
        <v>6.9010671848830901E-3</v>
      </c>
      <c r="AF293" s="5">
        <f t="shared" si="469"/>
        <v>1.0924920204991872E-3</v>
      </c>
      <c r="AG293" s="5">
        <f t="shared" si="470"/>
        <v>1.1529992708652998E-4</v>
      </c>
      <c r="AH293" s="5">
        <f t="shared" si="471"/>
        <v>8.6369337562895848E-5</v>
      </c>
      <c r="AI293" s="5">
        <f t="shared" si="472"/>
        <v>1.0899278896821687E-4</v>
      </c>
      <c r="AJ293" s="5">
        <f t="shared" si="473"/>
        <v>6.8771096214668918E-5</v>
      </c>
      <c r="AK293" s="5">
        <f t="shared" si="474"/>
        <v>2.8928297118484274E-5</v>
      </c>
      <c r="AL293" s="5">
        <f t="shared" si="475"/>
        <v>1.4585833015105368E-7</v>
      </c>
      <c r="AM293" s="5">
        <f t="shared" si="476"/>
        <v>5.5011364130924997E-3</v>
      </c>
      <c r="AN293" s="5">
        <f t="shared" si="477"/>
        <v>1.741744421252984E-3</v>
      </c>
      <c r="AO293" s="5">
        <f t="shared" si="478"/>
        <v>2.7573153991835772E-4</v>
      </c>
      <c r="AP293" s="5">
        <f t="shared" si="479"/>
        <v>2.910028252061446E-5</v>
      </c>
      <c r="AQ293" s="5">
        <f t="shared" si="480"/>
        <v>2.3033992856701802E-6</v>
      </c>
      <c r="AR293" s="5">
        <f t="shared" si="481"/>
        <v>5.4691722062904673E-6</v>
      </c>
      <c r="AS293" s="5">
        <f t="shared" si="482"/>
        <v>6.901758759895106E-6</v>
      </c>
      <c r="AT293" s="5">
        <f t="shared" si="483"/>
        <v>4.354797415685817E-6</v>
      </c>
      <c r="AU293" s="5">
        <f t="shared" si="484"/>
        <v>1.8318287836874095E-6</v>
      </c>
      <c r="AV293" s="5">
        <f t="shared" si="485"/>
        <v>5.7791379927209047E-7</v>
      </c>
      <c r="AW293" s="5">
        <f t="shared" si="486"/>
        <v>1.618821364266999E-9</v>
      </c>
      <c r="AX293" s="5">
        <f t="shared" si="487"/>
        <v>1.1570159369751953E-3</v>
      </c>
      <c r="AY293" s="5">
        <f t="shared" si="488"/>
        <v>3.6632904589153209E-4</v>
      </c>
      <c r="AZ293" s="5">
        <f t="shared" si="489"/>
        <v>5.7992705880367304E-5</v>
      </c>
      <c r="BA293" s="5">
        <f t="shared" si="490"/>
        <v>6.1204609590664765E-6</v>
      </c>
      <c r="BB293" s="5">
        <f t="shared" si="491"/>
        <v>4.844580251445706E-7</v>
      </c>
      <c r="BC293" s="5">
        <f t="shared" si="492"/>
        <v>3.0677372792231666E-8</v>
      </c>
      <c r="BD293" s="5">
        <f t="shared" si="493"/>
        <v>2.8860401027040555E-7</v>
      </c>
      <c r="BE293" s="5">
        <f t="shared" si="494"/>
        <v>3.6420050071446594E-7</v>
      </c>
      <c r="BF293" s="5">
        <f t="shared" si="495"/>
        <v>2.2979930978157534E-7</v>
      </c>
      <c r="BG293" s="5">
        <f t="shared" si="496"/>
        <v>9.666419581612051E-8</v>
      </c>
      <c r="BH293" s="5">
        <f t="shared" si="497"/>
        <v>3.0496066638511943E-8</v>
      </c>
      <c r="BI293" s="5">
        <f t="shared" si="498"/>
        <v>7.696831883355626E-9</v>
      </c>
      <c r="BJ293" s="8">
        <f t="shared" si="499"/>
        <v>0.61001922070494319</v>
      </c>
      <c r="BK293" s="8">
        <f t="shared" si="500"/>
        <v>0.29766286547922738</v>
      </c>
      <c r="BL293" s="8">
        <f t="shared" si="501"/>
        <v>9.1254369309954314E-2</v>
      </c>
      <c r="BM293" s="8">
        <f t="shared" si="502"/>
        <v>0.21077568305846453</v>
      </c>
      <c r="BN293" s="8">
        <f t="shared" si="503"/>
        <v>0.78888560282036679</v>
      </c>
    </row>
    <row r="294" spans="1:66" x14ac:dyDescent="0.25">
      <c r="A294" t="s">
        <v>19</v>
      </c>
      <c r="B294" t="s">
        <v>252</v>
      </c>
      <c r="C294" t="s">
        <v>20</v>
      </c>
      <c r="D294" s="16"/>
      <c r="E294">
        <f>VLOOKUP(A294,home!$A$2:$E$405,3,FALSE)</f>
        <v>1.5897435897435901</v>
      </c>
      <c r="F294">
        <f>VLOOKUP(B294,home!$B$2:$E$405,3,FALSE)</f>
        <v>0.94</v>
      </c>
      <c r="G294">
        <f>VLOOKUP(C294,away!$B$2:$E$405,4,FALSE)</f>
        <v>1.57</v>
      </c>
      <c r="H294">
        <f>VLOOKUP(A294,away!$A$2:$E$405,3,FALSE)</f>
        <v>1.4358974358974399</v>
      </c>
      <c r="I294">
        <f>VLOOKUP(C294,away!$B$2:$E$405,3,FALSE)</f>
        <v>1.26</v>
      </c>
      <c r="J294">
        <f>VLOOKUP(B294,home!$B$2:$E$405,4,FALSE)</f>
        <v>1.74</v>
      </c>
      <c r="K294" s="3">
        <f t="shared" si="448"/>
        <v>2.3461435897435905</v>
      </c>
      <c r="L294" s="3">
        <f t="shared" si="449"/>
        <v>3.1480615384615471</v>
      </c>
      <c r="M294" s="5">
        <f t="shared" si="450"/>
        <v>4.110522505735353E-3</v>
      </c>
      <c r="N294" s="5">
        <f t="shared" si="451"/>
        <v>9.643876027327759E-3</v>
      </c>
      <c r="O294" s="5">
        <f t="shared" si="452"/>
        <v>1.2940177803286049E-2</v>
      </c>
      <c r="P294" s="5">
        <f t="shared" si="453"/>
        <v>3.0359515203321859E-2</v>
      </c>
      <c r="Q294" s="5">
        <f t="shared" si="454"/>
        <v>1.1312958960898454E-2</v>
      </c>
      <c r="R294" s="5">
        <f t="shared" si="455"/>
        <v>2.0368238021689324E-2</v>
      </c>
      <c r="S294" s="5">
        <f t="shared" si="456"/>
        <v>5.6057360231862037E-2</v>
      </c>
      <c r="T294" s="5">
        <f t="shared" si="457"/>
        <v>3.5613890990998334E-2</v>
      </c>
      <c r="U294" s="5">
        <f t="shared" si="458"/>
        <v>4.7786811068958081E-2</v>
      </c>
      <c r="V294" s="5">
        <f t="shared" si="459"/>
        <v>4.6003188641473867E-2</v>
      </c>
      <c r="W294" s="5">
        <f t="shared" si="460"/>
        <v>8.847275382381406E-3</v>
      </c>
      <c r="X294" s="5">
        <f t="shared" si="461"/>
        <v>2.7851767351452585E-2</v>
      </c>
      <c r="Y294" s="5">
        <f t="shared" si="462"/>
        <v>4.383953878864346E-2</v>
      </c>
      <c r="Z294" s="5">
        <f t="shared" si="463"/>
        <v>2.1373488907436757E-2</v>
      </c>
      <c r="AA294" s="5">
        <f t="shared" si="464"/>
        <v>5.0145273990638478E-2</v>
      </c>
      <c r="AB294" s="5">
        <f t="shared" si="465"/>
        <v>5.8824006564536242E-2</v>
      </c>
      <c r="AC294" s="5">
        <f t="shared" si="466"/>
        <v>2.1235659563556171E-2</v>
      </c>
      <c r="AD294" s="5">
        <f t="shared" si="467"/>
        <v>5.1892446062676012E-3</v>
      </c>
      <c r="AE294" s="5">
        <f t="shared" si="468"/>
        <v>1.6336061358660073E-2</v>
      </c>
      <c r="AF294" s="5">
        <f t="shared" si="469"/>
        <v>2.5713463226572832E-2</v>
      </c>
      <c r="AG294" s="5">
        <f t="shared" si="470"/>
        <v>2.6982521534739762E-2</v>
      </c>
      <c r="AH294" s="5">
        <f t="shared" si="471"/>
        <v>1.6821264593059045E-2</v>
      </c>
      <c r="AI294" s="5">
        <f t="shared" si="472"/>
        <v>3.9465102096386297E-2</v>
      </c>
      <c r="AJ294" s="5">
        <f t="shared" si="473"/>
        <v>4.6295398151006535E-2</v>
      </c>
      <c r="AK294" s="5">
        <f t="shared" si="474"/>
        <v>3.6205217202203752E-2</v>
      </c>
      <c r="AL294" s="5">
        <f t="shared" si="475"/>
        <v>6.2736971124503415E-3</v>
      </c>
      <c r="AM294" s="5">
        <f t="shared" si="476"/>
        <v>2.4349425937212465E-3</v>
      </c>
      <c r="AN294" s="5">
        <f t="shared" si="477"/>
        <v>7.6653491276556579E-3</v>
      </c>
      <c r="AO294" s="5">
        <f t="shared" si="478"/>
        <v>1.2065495383826275E-2</v>
      </c>
      <c r="AP294" s="5">
        <f t="shared" si="479"/>
        <v>1.2660973986769613E-2</v>
      </c>
      <c r="AQ294" s="5">
        <f t="shared" si="480"/>
        <v>9.9643813118028956E-3</v>
      </c>
      <c r="AR294" s="5">
        <f t="shared" si="481"/>
        <v>1.0590875218738839E-2</v>
      </c>
      <c r="AS294" s="5">
        <f t="shared" si="482"/>
        <v>2.4847714004218376E-2</v>
      </c>
      <c r="AT294" s="5">
        <f t="shared" si="483"/>
        <v>2.9148152465389494E-2</v>
      </c>
      <c r="AU294" s="5">
        <f t="shared" si="484"/>
        <v>2.27952503531808E-2</v>
      </c>
      <c r="AV294" s="5">
        <f t="shared" si="485"/>
        <v>1.337023262317886E-2</v>
      </c>
      <c r="AW294" s="5">
        <f t="shared" si="486"/>
        <v>1.2871194369026039E-3</v>
      </c>
      <c r="AX294" s="5">
        <f t="shared" si="487"/>
        <v>9.5212082627545538E-4</v>
      </c>
      <c r="AY294" s="5">
        <f t="shared" si="488"/>
        <v>2.9973349531659896E-3</v>
      </c>
      <c r="AZ294" s="5">
        <f t="shared" si="489"/>
        <v>4.7178974419741478E-3</v>
      </c>
      <c r="BA294" s="5">
        <f t="shared" si="490"/>
        <v>4.950743826494978E-3</v>
      </c>
      <c r="BB294" s="5">
        <f t="shared" si="491"/>
        <v>3.8963115567411969E-3</v>
      </c>
      <c r="BC294" s="5">
        <f t="shared" si="492"/>
        <v>2.4531657107280396E-3</v>
      </c>
      <c r="BD294" s="5">
        <f t="shared" si="493"/>
        <v>5.5567878224595428E-3</v>
      </c>
      <c r="BE294" s="5">
        <f t="shared" si="494"/>
        <v>1.3037022129228699E-2</v>
      </c>
      <c r="BF294" s="5">
        <f t="shared" si="495"/>
        <v>1.5293362948917628E-2</v>
      </c>
      <c r="BG294" s="5">
        <f t="shared" si="496"/>
        <v>1.1960141816075076E-2</v>
      </c>
      <c r="BH294" s="5">
        <f t="shared" si="497"/>
        <v>7.0150525135521998E-3</v>
      </c>
      <c r="BI294" s="5">
        <f t="shared" si="498"/>
        <v>3.2916640972770303E-3</v>
      </c>
      <c r="BJ294" s="8">
        <f t="shared" si="499"/>
        <v>0.27608931494709776</v>
      </c>
      <c r="BK294" s="8">
        <f t="shared" si="500"/>
        <v>0.16703727821156561</v>
      </c>
      <c r="BL294" s="8">
        <f t="shared" si="501"/>
        <v>0.48575774548398043</v>
      </c>
      <c r="BM294" s="8">
        <f t="shared" si="502"/>
        <v>0.85981232351155801</v>
      </c>
      <c r="BN294" s="8">
        <f t="shared" si="503"/>
        <v>8.8735288522258801E-2</v>
      </c>
    </row>
    <row r="295" spans="1:66" s="15" customFormat="1" x14ac:dyDescent="0.25">
      <c r="A295" t="s">
        <v>19</v>
      </c>
      <c r="B295" t="s">
        <v>246</v>
      </c>
      <c r="C295" t="s">
        <v>250</v>
      </c>
      <c r="D295" s="16"/>
      <c r="E295">
        <f>VLOOKUP(A295,home!$A$2:$E$405,3,FALSE)</f>
        <v>1.5897435897435901</v>
      </c>
      <c r="F295">
        <f>VLOOKUP(B295,home!$B$2:$E$405,3,FALSE)</f>
        <v>1.26</v>
      </c>
      <c r="G295">
        <f>VLOOKUP(C295,away!$B$2:$E$405,4,FALSE)</f>
        <v>1.57</v>
      </c>
      <c r="H295">
        <f>VLOOKUP(A295,away!$A$2:$E$405,3,FALSE)</f>
        <v>1.4358974358974399</v>
      </c>
      <c r="I295">
        <f>VLOOKUP(C295,away!$B$2:$E$405,3,FALSE)</f>
        <v>0.94</v>
      </c>
      <c r="J295">
        <f>VLOOKUP(B295,home!$B$2:$E$405,4,FALSE)</f>
        <v>1.39</v>
      </c>
      <c r="K295" s="3">
        <f t="shared" si="448"/>
        <v>3.14483076923077</v>
      </c>
      <c r="L295" s="3">
        <f t="shared" si="449"/>
        <v>1.8761435897435947</v>
      </c>
      <c r="M295" s="5">
        <f t="shared" si="450"/>
        <v>6.5980946635138E-3</v>
      </c>
      <c r="N295" s="5">
        <f t="shared" si="451"/>
        <v>2.0749891116115544E-2</v>
      </c>
      <c r="O295" s="5">
        <f t="shared" si="452"/>
        <v>1.2378973007472836E-2</v>
      </c>
      <c r="P295" s="5">
        <f t="shared" si="453"/>
        <v>3.8929775205377735E-2</v>
      </c>
      <c r="Q295" s="5">
        <f t="shared" si="454"/>
        <v>3.2627448020074189E-2</v>
      </c>
      <c r="R295" s="5">
        <f t="shared" si="455"/>
        <v>1.1612365427789578E-2</v>
      </c>
      <c r="S295" s="5">
        <f t="shared" si="456"/>
        <v>5.7422918085800592E-2</v>
      </c>
      <c r="T295" s="5">
        <f t="shared" si="457"/>
        <v>6.1213777452554519E-2</v>
      </c>
      <c r="U295" s="5">
        <f t="shared" si="458"/>
        <v>3.6518924100864297E-2</v>
      </c>
      <c r="V295" s="5">
        <f t="shared" si="459"/>
        <v>3.7644896102080799E-2</v>
      </c>
      <c r="W295" s="5">
        <f t="shared" si="460"/>
        <v>3.4202600818335614E-2</v>
      </c>
      <c r="X295" s="5">
        <f t="shared" si="461"/>
        <v>6.4168990277879395E-2</v>
      </c>
      <c r="Y295" s="5">
        <f t="shared" si="462"/>
        <v>6.019511988508125E-2</v>
      </c>
      <c r="Z295" s="5">
        <f t="shared" si="463"/>
        <v>7.2621549863691849E-3</v>
      </c>
      <c r="AA295" s="5">
        <f t="shared" si="464"/>
        <v>2.2838248452056478E-2</v>
      </c>
      <c r="AB295" s="5">
        <f t="shared" si="465"/>
        <v>3.5911213223682112E-2</v>
      </c>
      <c r="AC295" s="5">
        <f t="shared" si="466"/>
        <v>1.3881917978039374E-2</v>
      </c>
      <c r="AD295" s="5">
        <f t="shared" si="467"/>
        <v>2.6890347860304843E-2</v>
      </c>
      <c r="AE295" s="5">
        <f t="shared" si="468"/>
        <v>5.045015376408632E-2</v>
      </c>
      <c r="AF295" s="5">
        <f t="shared" si="469"/>
        <v>4.7325866293034625E-2</v>
      </c>
      <c r="AG295" s="5">
        <f t="shared" si="470"/>
        <v>2.95967068915798E-2</v>
      </c>
      <c r="AH295" s="5">
        <f t="shared" si="471"/>
        <v>3.4062113813502562E-3</v>
      </c>
      <c r="AI295" s="5">
        <f t="shared" si="472"/>
        <v>1.0711958358574331E-2</v>
      </c>
      <c r="AJ295" s="5">
        <f t="shared" si="473"/>
        <v>1.6843648122381646E-2</v>
      </c>
      <c r="AK295" s="5">
        <f t="shared" si="474"/>
        <v>1.7656807627120626E-2</v>
      </c>
      <c r="AL295" s="5">
        <f t="shared" si="475"/>
        <v>3.2762182045855378E-3</v>
      </c>
      <c r="AM295" s="5">
        <f t="shared" si="476"/>
        <v>1.6913118669281097E-2</v>
      </c>
      <c r="AN295" s="5">
        <f t="shared" si="477"/>
        <v>3.1731439173944442E-2</v>
      </c>
      <c r="AO295" s="5">
        <f t="shared" si="478"/>
        <v>2.9766368099767335E-2</v>
      </c>
      <c r="AP295" s="5">
        <f t="shared" si="479"/>
        <v>1.8615326900108906E-2</v>
      </c>
      <c r="AQ295" s="5">
        <f t="shared" si="480"/>
        <v>8.7312565586552034E-3</v>
      </c>
      <c r="AR295" s="5">
        <f t="shared" si="481"/>
        <v>1.2781083296863924E-3</v>
      </c>
      <c r="AS295" s="5">
        <f t="shared" si="482"/>
        <v>4.0194344016079124E-3</v>
      </c>
      <c r="AT295" s="5">
        <f t="shared" si="483"/>
        <v>6.3202204905406156E-3</v>
      </c>
      <c r="AU295" s="5">
        <f t="shared" si="484"/>
        <v>6.6253412889916386E-3</v>
      </c>
      <c r="AV295" s="5">
        <f t="shared" si="485"/>
        <v>5.2088942855689898E-3</v>
      </c>
      <c r="AW295" s="5">
        <f t="shared" si="486"/>
        <v>5.369497842964275E-4</v>
      </c>
      <c r="AX295" s="5">
        <f t="shared" si="487"/>
        <v>8.8648159991344243E-3</v>
      </c>
      <c r="AY295" s="5">
        <f t="shared" si="488"/>
        <v>1.663166771103251E-2</v>
      </c>
      <c r="AZ295" s="5">
        <f t="shared" si="489"/>
        <v>1.5601698381399588E-2</v>
      </c>
      <c r="BA295" s="5">
        <f t="shared" si="490"/>
        <v>9.7570088024586197E-3</v>
      </c>
      <c r="BB295" s="5">
        <f t="shared" si="491"/>
        <v>4.5763873799511403E-3</v>
      </c>
      <c r="BC295" s="5">
        <f t="shared" si="492"/>
        <v>1.7171919694157643E-3</v>
      </c>
      <c r="BD295" s="5">
        <f t="shared" si="493"/>
        <v>3.9965245828983627E-4</v>
      </c>
      <c r="BE295" s="5">
        <f t="shared" si="494"/>
        <v>1.2568393478285941E-3</v>
      </c>
      <c r="BF295" s="5">
        <f t="shared" si="495"/>
        <v>1.9762735265156485E-3</v>
      </c>
      <c r="BG295" s="5">
        <f t="shared" si="496"/>
        <v>2.0716819315342045E-3</v>
      </c>
      <c r="BH295" s="5">
        <f t="shared" si="497"/>
        <v>1.6287722705870501E-3</v>
      </c>
      <c r="BI295" s="5">
        <f t="shared" si="498"/>
        <v>1.0244426305224042E-3</v>
      </c>
      <c r="BJ295" s="8">
        <f t="shared" si="499"/>
        <v>0.59032718202419532</v>
      </c>
      <c r="BK295" s="8">
        <f t="shared" si="500"/>
        <v>0.17438548795043032</v>
      </c>
      <c r="BL295" s="8">
        <f t="shared" si="501"/>
        <v>0.1996880106629654</v>
      </c>
      <c r="BM295" s="8">
        <f t="shared" si="502"/>
        <v>0.83267157025688032</v>
      </c>
      <c r="BN295" s="8">
        <f t="shared" si="503"/>
        <v>0.12289654744034369</v>
      </c>
    </row>
    <row r="296" spans="1:66" s="10" customFormat="1" x14ac:dyDescent="0.25">
      <c r="A296" t="s">
        <v>19</v>
      </c>
      <c r="B296" t="s">
        <v>139</v>
      </c>
      <c r="C296" t="s">
        <v>248</v>
      </c>
      <c r="D296" s="16"/>
      <c r="E296">
        <f>VLOOKUP(A296,home!$A$2:$E$405,3,FALSE)</f>
        <v>1.5897435897435901</v>
      </c>
      <c r="F296">
        <f>VLOOKUP(B296,home!$B$2:$E$405,3,FALSE)</f>
        <v>1.57</v>
      </c>
      <c r="G296">
        <f>VLOOKUP(C296,away!$B$2:$E$405,4,FALSE)</f>
        <v>1.89</v>
      </c>
      <c r="H296">
        <f>VLOOKUP(A296,away!$A$2:$E$405,3,FALSE)</f>
        <v>1.4358974358974399</v>
      </c>
      <c r="I296">
        <f>VLOOKUP(C296,away!$B$2:$E$405,3,FALSE)</f>
        <v>0.63</v>
      </c>
      <c r="J296">
        <f>VLOOKUP(B296,home!$B$2:$E$405,4,FALSE)</f>
        <v>1.04</v>
      </c>
      <c r="K296" s="3">
        <f t="shared" si="448"/>
        <v>4.7172461538461548</v>
      </c>
      <c r="L296" s="3">
        <f t="shared" si="449"/>
        <v>0.94080000000000263</v>
      </c>
      <c r="M296" s="5">
        <f t="shared" si="450"/>
        <v>3.4893278520701839E-3</v>
      </c>
      <c r="N296" s="5">
        <f t="shared" si="451"/>
        <v>1.6460018389686339E-2</v>
      </c>
      <c r="O296" s="5">
        <f t="shared" si="452"/>
        <v>3.2827596432276384E-3</v>
      </c>
      <c r="P296" s="5">
        <f t="shared" si="453"/>
        <v>1.5485585301016951E-2</v>
      </c>
      <c r="Q296" s="5">
        <f t="shared" si="454"/>
        <v>3.8822979220492423E-2</v>
      </c>
      <c r="R296" s="5">
        <f t="shared" si="455"/>
        <v>1.544210136174285E-3</v>
      </c>
      <c r="S296" s="5">
        <f t="shared" si="456"/>
        <v>1.7181199523340809E-2</v>
      </c>
      <c r="T296" s="5">
        <f t="shared" si="457"/>
        <v>3.652465885063938E-2</v>
      </c>
      <c r="U296" s="5">
        <f t="shared" si="458"/>
        <v>7.2844193255983923E-3</v>
      </c>
      <c r="V296" s="5">
        <f t="shared" si="459"/>
        <v>8.4722120984047147E-3</v>
      </c>
      <c r="W296" s="5">
        <f t="shared" si="460"/>
        <v>6.1045849802905693E-2</v>
      </c>
      <c r="X296" s="5">
        <f t="shared" si="461"/>
        <v>5.7431935494573837E-2</v>
      </c>
      <c r="Y296" s="5">
        <f t="shared" si="462"/>
        <v>2.7015982456647603E-2</v>
      </c>
      <c r="Z296" s="5">
        <f t="shared" si="463"/>
        <v>4.8426429870425728E-4</v>
      </c>
      <c r="AA296" s="5">
        <f t="shared" si="464"/>
        <v>2.2843939005076628E-3</v>
      </c>
      <c r="AB296" s="5">
        <f t="shared" si="465"/>
        <v>5.3880241705196938E-3</v>
      </c>
      <c r="AC296" s="5">
        <f t="shared" si="466"/>
        <v>2.3499719842231944E-3</v>
      </c>
      <c r="AD296" s="5">
        <f t="shared" si="467"/>
        <v>7.1992075047756746E-2</v>
      </c>
      <c r="AE296" s="5">
        <f t="shared" si="468"/>
        <v>6.7730144204929732E-2</v>
      </c>
      <c r="AF296" s="5">
        <f t="shared" si="469"/>
        <v>3.1860259833999031E-2</v>
      </c>
      <c r="AG296" s="5">
        <f t="shared" si="470"/>
        <v>9.9913774839421269E-3</v>
      </c>
      <c r="AH296" s="5">
        <f t="shared" si="471"/>
        <v>1.1389896305524161E-4</v>
      </c>
      <c r="AI296" s="5">
        <f t="shared" si="472"/>
        <v>5.372894453994037E-4</v>
      </c>
      <c r="AJ296" s="5">
        <f t="shared" si="473"/>
        <v>1.2672632849062353E-3</v>
      </c>
      <c r="AK296" s="5">
        <f t="shared" si="474"/>
        <v>1.9926642855447939E-3</v>
      </c>
      <c r="AL296" s="5">
        <f t="shared" si="475"/>
        <v>4.1716563372052413E-4</v>
      </c>
      <c r="AM296" s="5">
        <f t="shared" si="476"/>
        <v>6.7920867825286835E-2</v>
      </c>
      <c r="AN296" s="5">
        <f t="shared" si="477"/>
        <v>6.3899952450030037E-2</v>
      </c>
      <c r="AO296" s="5">
        <f t="shared" si="478"/>
        <v>3.005853763249421E-2</v>
      </c>
      <c r="AP296" s="5">
        <f t="shared" si="479"/>
        <v>9.426357401550213E-3</v>
      </c>
      <c r="AQ296" s="5">
        <f t="shared" si="480"/>
        <v>2.2170792608446157E-3</v>
      </c>
      <c r="AR296" s="5">
        <f t="shared" si="481"/>
        <v>2.1431228888474325E-5</v>
      </c>
      <c r="AS296" s="5">
        <f t="shared" si="482"/>
        <v>1.010963820463521E-4</v>
      </c>
      <c r="AT296" s="5">
        <f t="shared" si="483"/>
        <v>2.3844825968795792E-4</v>
      </c>
      <c r="AU296" s="5">
        <f t="shared" si="484"/>
        <v>3.7493971196810955E-4</v>
      </c>
      <c r="AV296" s="5">
        <f t="shared" si="485"/>
        <v>4.4217072855143753E-4</v>
      </c>
      <c r="AW296" s="5">
        <f t="shared" si="486"/>
        <v>5.1427080574966472E-5</v>
      </c>
      <c r="AX296" s="5">
        <f t="shared" si="487"/>
        <v>5.3399908752454567E-2</v>
      </c>
      <c r="AY296" s="5">
        <f t="shared" si="488"/>
        <v>5.0238634154309403E-2</v>
      </c>
      <c r="AZ296" s="5">
        <f t="shared" si="489"/>
        <v>2.3632253506187202E-2</v>
      </c>
      <c r="BA296" s="5">
        <f t="shared" si="490"/>
        <v>7.4110746995403294E-3</v>
      </c>
      <c r="BB296" s="5">
        <f t="shared" si="491"/>
        <v>1.7430847693318901E-3</v>
      </c>
      <c r="BC296" s="5">
        <f t="shared" si="492"/>
        <v>3.279788301974894E-4</v>
      </c>
      <c r="BD296" s="5">
        <f t="shared" si="493"/>
        <v>3.3604166897127824E-6</v>
      </c>
      <c r="BE296" s="5">
        <f t="shared" si="494"/>
        <v>1.5851912704868051E-5</v>
      </c>
      <c r="BF296" s="5">
        <f t="shared" si="495"/>
        <v>3.7388687119071902E-5</v>
      </c>
      <c r="BG296" s="5">
        <f t="shared" si="496"/>
        <v>5.8790546836599729E-5</v>
      </c>
      <c r="BH296" s="5">
        <f t="shared" si="497"/>
        <v>6.9332370236865586E-5</v>
      </c>
      <c r="BI296" s="5">
        <f t="shared" si="498"/>
        <v>6.5411571367378352E-5</v>
      </c>
      <c r="BJ296" s="8">
        <f t="shared" si="499"/>
        <v>0.72915101006779981</v>
      </c>
      <c r="BK296" s="8">
        <f t="shared" si="500"/>
        <v>9.7634096547085783E-2</v>
      </c>
      <c r="BL296" s="8">
        <f t="shared" si="501"/>
        <v>2.5123144971030173E-2</v>
      </c>
      <c r="BM296" s="8">
        <f t="shared" si="502"/>
        <v>0.72312042826821776</v>
      </c>
      <c r="BN296" s="8">
        <f t="shared" si="503"/>
        <v>7.9084880542667824E-2</v>
      </c>
    </row>
    <row r="297" spans="1:66" x14ac:dyDescent="0.25">
      <c r="A297" t="s">
        <v>178</v>
      </c>
      <c r="B297" t="s">
        <v>472</v>
      </c>
      <c r="C297" t="s">
        <v>270</v>
      </c>
      <c r="D297" s="16"/>
      <c r="E297">
        <f>VLOOKUP(A297,home!$A$2:$E$405,3,FALSE)</f>
        <v>1.8076923076923099</v>
      </c>
      <c r="F297">
        <f>VLOOKUP(B297,home!$B$2:$E$405,3,FALSE)</f>
        <v>0.83</v>
      </c>
      <c r="G297">
        <f>VLOOKUP(C297,away!$B$2:$E$405,4,FALSE)</f>
        <v>1.66</v>
      </c>
      <c r="H297">
        <f>VLOOKUP(A297,away!$A$2:$E$405,3,FALSE)</f>
        <v>1.07692307692308</v>
      </c>
      <c r="I297">
        <f>VLOOKUP(C297,away!$B$2:$E$405,3,FALSE)</f>
        <v>1.1100000000000001</v>
      </c>
      <c r="J297">
        <f>VLOOKUP(B297,home!$B$2:$E$405,4,FALSE)</f>
        <v>0.93</v>
      </c>
      <c r="K297" s="3">
        <f t="shared" si="448"/>
        <v>2.4906384615384645</v>
      </c>
      <c r="L297" s="3">
        <f t="shared" si="449"/>
        <v>1.1117076923076956</v>
      </c>
      <c r="M297" s="5">
        <f t="shared" si="450"/>
        <v>2.7259691932871272E-2</v>
      </c>
      <c r="N297" s="5">
        <f t="shared" si="451"/>
        <v>6.7894037177698999E-2</v>
      </c>
      <c r="O297" s="5">
        <f t="shared" si="452"/>
        <v>3.0304809211711026E-2</v>
      </c>
      <c r="P297" s="5">
        <f t="shared" si="453"/>
        <v>7.5478323392272645E-2</v>
      </c>
      <c r="Q297" s="5">
        <f t="shared" si="454"/>
        <v>8.4549750151949779E-2</v>
      </c>
      <c r="R297" s="5">
        <f t="shared" si="455"/>
        <v>1.6845044757288135E-2</v>
      </c>
      <c r="S297" s="5">
        <f t="shared" si="456"/>
        <v>5.2247264166976497E-2</v>
      </c>
      <c r="T297" s="5">
        <f t="shared" si="457"/>
        <v>9.3994607626616322E-2</v>
      </c>
      <c r="U297" s="5">
        <f t="shared" si="458"/>
        <v>4.1954916358838697E-2</v>
      </c>
      <c r="V297" s="5">
        <f t="shared" si="459"/>
        <v>1.6073940115063818E-2</v>
      </c>
      <c r="W297" s="5">
        <f t="shared" si="460"/>
        <v>7.0194286547304585E-2</v>
      </c>
      <c r="X297" s="5">
        <f t="shared" si="461"/>
        <v>7.8035528310689106E-2</v>
      </c>
      <c r="Y297" s="5">
        <f t="shared" si="462"/>
        <v>4.3376348548144025E-2</v>
      </c>
      <c r="Z297" s="5">
        <f t="shared" si="463"/>
        <v>6.2422552779815461E-3</v>
      </c>
      <c r="AA297" s="5">
        <f t="shared" si="464"/>
        <v>1.5547201082082318E-2</v>
      </c>
      <c r="AB297" s="5">
        <f t="shared" si="465"/>
        <v>1.936122849215333E-2</v>
      </c>
      <c r="AC297" s="5">
        <f t="shared" si="466"/>
        <v>2.7816575595857717E-3</v>
      </c>
      <c r="AD297" s="5">
        <f t="shared" si="467"/>
        <v>4.3707147463742206E-2</v>
      </c>
      <c r="AE297" s="5">
        <f t="shared" si="468"/>
        <v>4.8589572044268996E-2</v>
      </c>
      <c r="AF297" s="5">
        <f t="shared" si="469"/>
        <v>2.700870050377641E-2</v>
      </c>
      <c r="AG297" s="5">
        <f t="shared" si="470"/>
        <v>1.0008593369760989E-2</v>
      </c>
      <c r="AH297" s="5">
        <f t="shared" si="471"/>
        <v>1.7348908024700986E-3</v>
      </c>
      <c r="AI297" s="5">
        <f t="shared" si="472"/>
        <v>4.3209857592013592E-3</v>
      </c>
      <c r="AJ297" s="5">
        <f t="shared" si="473"/>
        <v>5.3810066618134441E-3</v>
      </c>
      <c r="AK297" s="5">
        <f t="shared" si="474"/>
        <v>4.4673807179024215E-3</v>
      </c>
      <c r="AL297" s="5">
        <f t="shared" si="475"/>
        <v>3.0808102947898613E-4</v>
      </c>
      <c r="AM297" s="5">
        <f t="shared" si="476"/>
        <v>2.177174050346594E-2</v>
      </c>
      <c r="AN297" s="5">
        <f t="shared" si="477"/>
        <v>2.4203811392630108E-2</v>
      </c>
      <c r="AO297" s="5">
        <f t="shared" si="478"/>
        <v>1.3453781654175767E-2</v>
      </c>
      <c r="AP297" s="5">
        <f t="shared" si="479"/>
        <v>4.9855575185251176E-3</v>
      </c>
      <c r="AQ297" s="5">
        <f t="shared" si="480"/>
        <v>1.3856206609467094E-3</v>
      </c>
      <c r="AR297" s="5">
        <f t="shared" si="481"/>
        <v>3.8573829008397599E-4</v>
      </c>
      <c r="AS297" s="5">
        <f t="shared" si="482"/>
        <v>9.6073462137123201E-4</v>
      </c>
      <c r="AT297" s="5">
        <f t="shared" si="483"/>
        <v>1.1964212996593924E-3</v>
      </c>
      <c r="AU297" s="5">
        <f t="shared" si="484"/>
        <v>9.9328430171183963E-4</v>
      </c>
      <c r="AV297" s="5">
        <f t="shared" si="485"/>
        <v>6.1847802127147102E-4</v>
      </c>
      <c r="AW297" s="5">
        <f t="shared" si="486"/>
        <v>2.3695384329627987E-5</v>
      </c>
      <c r="AX297" s="5">
        <f t="shared" si="487"/>
        <v>9.0375890454278459E-3</v>
      </c>
      <c r="AY297" s="5">
        <f t="shared" si="488"/>
        <v>1.00471572617179E-2</v>
      </c>
      <c r="AZ297" s="5">
        <f t="shared" si="489"/>
        <v>5.5847510068384575E-3</v>
      </c>
      <c r="BA297" s="5">
        <f t="shared" si="490"/>
        <v>2.0695368846418206E-3</v>
      </c>
      <c r="BB297" s="5">
        <f t="shared" si="491"/>
        <v>5.7518001854270373E-4</v>
      </c>
      <c r="BC297" s="5">
        <f t="shared" si="492"/>
        <v>1.2788641021512138E-4</v>
      </c>
      <c r="BD297" s="5">
        <f t="shared" si="493"/>
        <v>7.1471370717328926E-5</v>
      </c>
      <c r="BE297" s="5">
        <f t="shared" si="494"/>
        <v>1.7800934480745339E-4</v>
      </c>
      <c r="BF297" s="5">
        <f t="shared" si="495"/>
        <v>2.216784603453529E-4</v>
      </c>
      <c r="BG297" s="5">
        <f t="shared" si="496"/>
        <v>1.8404029981025508E-4</v>
      </c>
      <c r="BH297" s="5">
        <f t="shared" si="497"/>
        <v>1.1459446229512286E-4</v>
      </c>
      <c r="BI297" s="5">
        <f t="shared" si="498"/>
        <v>5.7082675054310485E-5</v>
      </c>
      <c r="BJ297" s="8">
        <f t="shared" si="499"/>
        <v>0.66060118410107904</v>
      </c>
      <c r="BK297" s="8">
        <f t="shared" si="500"/>
        <v>0.18419611545796688</v>
      </c>
      <c r="BL297" s="8">
        <f t="shared" si="501"/>
        <v>0.14489899699058856</v>
      </c>
      <c r="BM297" s="8">
        <f t="shared" si="502"/>
        <v>0.68358343332643579</v>
      </c>
      <c r="BN297" s="8">
        <f t="shared" si="503"/>
        <v>0.30233165662379186</v>
      </c>
    </row>
    <row r="298" spans="1:66" x14ac:dyDescent="0.25">
      <c r="A298" t="s">
        <v>178</v>
      </c>
      <c r="B298" t="s">
        <v>182</v>
      </c>
      <c r="C298" t="s">
        <v>180</v>
      </c>
      <c r="D298" s="16"/>
      <c r="E298">
        <f>VLOOKUP(A298,home!$A$2:$E$405,3,FALSE)</f>
        <v>1.8076923076923099</v>
      </c>
      <c r="F298">
        <f>VLOOKUP(B298,home!$B$2:$E$405,3,FALSE)</f>
        <v>1.94</v>
      </c>
      <c r="G298">
        <f>VLOOKUP(C298,away!$B$2:$E$405,4,FALSE)</f>
        <v>1.66</v>
      </c>
      <c r="H298">
        <f>VLOOKUP(A298,away!$A$2:$E$405,3,FALSE)</f>
        <v>1.07692307692308</v>
      </c>
      <c r="I298">
        <f>VLOOKUP(C298,away!$B$2:$E$405,3,FALSE)</f>
        <v>0</v>
      </c>
      <c r="J298">
        <f>VLOOKUP(B298,home!$B$2:$E$405,4,FALSE)</f>
        <v>0.46</v>
      </c>
      <c r="K298" s="3">
        <f t="shared" si="448"/>
        <v>5.8214923076923144</v>
      </c>
      <c r="L298" s="3">
        <f t="shared" si="449"/>
        <v>0</v>
      </c>
      <c r="M298" s="5">
        <f t="shared" si="450"/>
        <v>2.9631798675545107E-3</v>
      </c>
      <c r="N298" s="5">
        <f t="shared" si="451"/>
        <v>1.7250128805277314E-2</v>
      </c>
      <c r="O298" s="5">
        <f t="shared" si="452"/>
        <v>0</v>
      </c>
      <c r="P298" s="5">
        <f t="shared" si="453"/>
        <v>0</v>
      </c>
      <c r="Q298" s="5">
        <f t="shared" si="454"/>
        <v>5.0210746073311746E-2</v>
      </c>
      <c r="R298" s="5">
        <f t="shared" si="455"/>
        <v>0</v>
      </c>
      <c r="S298" s="5">
        <f t="shared" si="456"/>
        <v>0</v>
      </c>
      <c r="T298" s="5">
        <f t="shared" si="457"/>
        <v>0</v>
      </c>
      <c r="U298" s="5">
        <f t="shared" si="458"/>
        <v>0</v>
      </c>
      <c r="V298" s="5">
        <f t="shared" si="459"/>
        <v>0</v>
      </c>
      <c r="W298" s="5">
        <f t="shared" si="460"/>
        <v>9.7433824009758821E-2</v>
      </c>
      <c r="X298" s="5">
        <f t="shared" si="461"/>
        <v>0</v>
      </c>
      <c r="Y298" s="5">
        <f t="shared" si="462"/>
        <v>0</v>
      </c>
      <c r="Z298" s="5">
        <f t="shared" si="463"/>
        <v>0</v>
      </c>
      <c r="AA298" s="5">
        <f t="shared" si="464"/>
        <v>0</v>
      </c>
      <c r="AB298" s="5">
        <f t="shared" si="465"/>
        <v>0</v>
      </c>
      <c r="AC298" s="5">
        <f t="shared" si="466"/>
        <v>0</v>
      </c>
      <c r="AD298" s="5">
        <f t="shared" si="467"/>
        <v>0.14180256424546442</v>
      </c>
      <c r="AE298" s="5">
        <f t="shared" si="468"/>
        <v>0</v>
      </c>
      <c r="AF298" s="5">
        <f t="shared" si="469"/>
        <v>0</v>
      </c>
      <c r="AG298" s="5">
        <f t="shared" si="470"/>
        <v>0</v>
      </c>
      <c r="AH298" s="5">
        <f t="shared" si="471"/>
        <v>0</v>
      </c>
      <c r="AI298" s="5">
        <f t="shared" si="472"/>
        <v>0</v>
      </c>
      <c r="AJ298" s="5">
        <f t="shared" si="473"/>
        <v>0</v>
      </c>
      <c r="AK298" s="5">
        <f t="shared" si="474"/>
        <v>0</v>
      </c>
      <c r="AL298" s="5">
        <f t="shared" si="475"/>
        <v>0</v>
      </c>
      <c r="AM298" s="5">
        <f t="shared" si="476"/>
        <v>0.16510050739320326</v>
      </c>
      <c r="AN298" s="5">
        <f t="shared" si="477"/>
        <v>0</v>
      </c>
      <c r="AO298" s="5">
        <f t="shared" si="478"/>
        <v>0</v>
      </c>
      <c r="AP298" s="5">
        <f t="shared" si="479"/>
        <v>0</v>
      </c>
      <c r="AQ298" s="5">
        <f t="shared" si="480"/>
        <v>0</v>
      </c>
      <c r="AR298" s="5">
        <f t="shared" si="481"/>
        <v>0</v>
      </c>
      <c r="AS298" s="5">
        <f t="shared" si="482"/>
        <v>0</v>
      </c>
      <c r="AT298" s="5">
        <f t="shared" si="483"/>
        <v>0</v>
      </c>
      <c r="AU298" s="5">
        <f t="shared" si="484"/>
        <v>0</v>
      </c>
      <c r="AV298" s="5">
        <f t="shared" si="485"/>
        <v>0</v>
      </c>
      <c r="AW298" s="5">
        <f t="shared" si="486"/>
        <v>0</v>
      </c>
      <c r="AX298" s="5">
        <f t="shared" si="487"/>
        <v>0.16018855563093848</v>
      </c>
      <c r="AY298" s="5">
        <f t="shared" si="488"/>
        <v>0</v>
      </c>
      <c r="AZ298" s="5">
        <f t="shared" si="489"/>
        <v>0</v>
      </c>
      <c r="BA298" s="5">
        <f t="shared" si="490"/>
        <v>0</v>
      </c>
      <c r="BB298" s="5">
        <f t="shared" si="491"/>
        <v>0</v>
      </c>
      <c r="BC298" s="5">
        <f t="shared" si="492"/>
        <v>0</v>
      </c>
      <c r="BD298" s="5">
        <f t="shared" si="493"/>
        <v>0</v>
      </c>
      <c r="BE298" s="5">
        <f t="shared" si="494"/>
        <v>0</v>
      </c>
      <c r="BF298" s="5">
        <f t="shared" si="495"/>
        <v>0</v>
      </c>
      <c r="BG298" s="5">
        <f t="shared" si="496"/>
        <v>0</v>
      </c>
      <c r="BH298" s="5">
        <f t="shared" si="497"/>
        <v>0</v>
      </c>
      <c r="BI298" s="5">
        <f t="shared" si="498"/>
        <v>0</v>
      </c>
      <c r="BJ298" s="8">
        <f t="shared" si="499"/>
        <v>0.63198632615795403</v>
      </c>
      <c r="BK298" s="8">
        <f t="shared" si="500"/>
        <v>2.9631798675545107E-3</v>
      </c>
      <c r="BL298" s="8">
        <f t="shared" si="501"/>
        <v>0</v>
      </c>
      <c r="BM298" s="8">
        <f t="shared" si="502"/>
        <v>0.56452545127936493</v>
      </c>
      <c r="BN298" s="8">
        <f t="shared" si="503"/>
        <v>7.0424054746143577E-2</v>
      </c>
    </row>
    <row r="299" spans="1:66" x14ac:dyDescent="0.25">
      <c r="A299" t="s">
        <v>178</v>
      </c>
      <c r="B299" t="s">
        <v>184</v>
      </c>
      <c r="C299" t="s">
        <v>179</v>
      </c>
      <c r="D299" s="16"/>
      <c r="E299">
        <f>VLOOKUP(A299,home!$A$2:$E$405,3,FALSE)</f>
        <v>1.8076923076923099</v>
      </c>
      <c r="F299">
        <f>VLOOKUP(B299,home!$B$2:$E$405,3,FALSE)</f>
        <v>0</v>
      </c>
      <c r="G299">
        <f>VLOOKUP(C299,away!$B$2:$E$405,4,FALSE)</f>
        <v>1.38</v>
      </c>
      <c r="H299">
        <f>VLOOKUP(A299,away!$A$2:$E$405,3,FALSE)</f>
        <v>1.07692307692308</v>
      </c>
      <c r="I299">
        <f>VLOOKUP(C299,away!$B$2:$E$405,3,FALSE)</f>
        <v>0.28000000000000003</v>
      </c>
      <c r="J299">
        <f>VLOOKUP(B299,home!$B$2:$E$405,4,FALSE)</f>
        <v>0.93</v>
      </c>
      <c r="K299" s="3">
        <f t="shared" si="448"/>
        <v>0</v>
      </c>
      <c r="L299" s="3">
        <f t="shared" si="449"/>
        <v>0.28043076923077009</v>
      </c>
      <c r="M299" s="5">
        <f t="shared" si="450"/>
        <v>0.75545824318714283</v>
      </c>
      <c r="N299" s="5">
        <f t="shared" si="451"/>
        <v>0</v>
      </c>
      <c r="O299" s="5">
        <f t="shared" si="452"/>
        <v>0.21185373625869663</v>
      </c>
      <c r="P299" s="5">
        <f t="shared" si="453"/>
        <v>0</v>
      </c>
      <c r="Q299" s="5">
        <f t="shared" si="454"/>
        <v>0</v>
      </c>
      <c r="R299" s="5">
        <f t="shared" si="455"/>
        <v>2.9705153111719493E-2</v>
      </c>
      <c r="S299" s="5">
        <f t="shared" si="456"/>
        <v>0</v>
      </c>
      <c r="T299" s="5">
        <f t="shared" si="457"/>
        <v>0</v>
      </c>
      <c r="U299" s="5">
        <f t="shared" si="458"/>
        <v>0</v>
      </c>
      <c r="V299" s="5">
        <f t="shared" si="459"/>
        <v>0</v>
      </c>
      <c r="W299" s="5">
        <f t="shared" si="460"/>
        <v>0</v>
      </c>
      <c r="X299" s="5">
        <f t="shared" si="461"/>
        <v>0</v>
      </c>
      <c r="Y299" s="5">
        <f t="shared" si="462"/>
        <v>0</v>
      </c>
      <c r="Z299" s="5">
        <f t="shared" si="463"/>
        <v>2.7767463124124341E-3</v>
      </c>
      <c r="AA299" s="5">
        <f t="shared" si="464"/>
        <v>0</v>
      </c>
      <c r="AB299" s="5">
        <f t="shared" si="465"/>
        <v>0</v>
      </c>
      <c r="AC299" s="5">
        <f t="shared" si="466"/>
        <v>0</v>
      </c>
      <c r="AD299" s="5">
        <f t="shared" si="467"/>
        <v>0</v>
      </c>
      <c r="AE299" s="5">
        <f t="shared" si="468"/>
        <v>0</v>
      </c>
      <c r="AF299" s="5">
        <f t="shared" si="469"/>
        <v>0</v>
      </c>
      <c r="AG299" s="5">
        <f t="shared" si="470"/>
        <v>0</v>
      </c>
      <c r="AH299" s="5">
        <f t="shared" si="471"/>
        <v>1.9467127608713077E-4</v>
      </c>
      <c r="AI299" s="5">
        <f t="shared" si="472"/>
        <v>0</v>
      </c>
      <c r="AJ299" s="5">
        <f t="shared" si="473"/>
        <v>0</v>
      </c>
      <c r="AK299" s="5">
        <f t="shared" si="474"/>
        <v>0</v>
      </c>
      <c r="AL299" s="5">
        <f t="shared" si="475"/>
        <v>0</v>
      </c>
      <c r="AM299" s="5">
        <f t="shared" si="476"/>
        <v>0</v>
      </c>
      <c r="AN299" s="5">
        <f t="shared" si="477"/>
        <v>0</v>
      </c>
      <c r="AO299" s="5">
        <f t="shared" si="478"/>
        <v>0</v>
      </c>
      <c r="AP299" s="5">
        <f t="shared" si="479"/>
        <v>0</v>
      </c>
      <c r="AQ299" s="5">
        <f t="shared" si="480"/>
        <v>0</v>
      </c>
      <c r="AR299" s="5">
        <f t="shared" si="481"/>
        <v>1.0918363140049945E-5</v>
      </c>
      <c r="AS299" s="5">
        <f t="shared" si="482"/>
        <v>0</v>
      </c>
      <c r="AT299" s="5">
        <f t="shared" si="483"/>
        <v>0</v>
      </c>
      <c r="AU299" s="5">
        <f t="shared" si="484"/>
        <v>0</v>
      </c>
      <c r="AV299" s="5">
        <f t="shared" si="485"/>
        <v>0</v>
      </c>
      <c r="AW299" s="5">
        <f t="shared" si="486"/>
        <v>0</v>
      </c>
      <c r="AX299" s="5">
        <f t="shared" si="487"/>
        <v>0</v>
      </c>
      <c r="AY299" s="5">
        <f t="shared" si="488"/>
        <v>0</v>
      </c>
      <c r="AZ299" s="5">
        <f t="shared" si="489"/>
        <v>0</v>
      </c>
      <c r="BA299" s="5">
        <f t="shared" si="490"/>
        <v>0</v>
      </c>
      <c r="BB299" s="5">
        <f t="shared" si="491"/>
        <v>0</v>
      </c>
      <c r="BC299" s="5">
        <f t="shared" si="492"/>
        <v>0</v>
      </c>
      <c r="BD299" s="5">
        <f t="shared" si="493"/>
        <v>5.1030749568418196E-7</v>
      </c>
      <c r="BE299" s="5">
        <f t="shared" si="494"/>
        <v>0</v>
      </c>
      <c r="BF299" s="5">
        <f t="shared" si="495"/>
        <v>0</v>
      </c>
      <c r="BG299" s="5">
        <f t="shared" si="496"/>
        <v>0</v>
      </c>
      <c r="BH299" s="5">
        <f t="shared" si="497"/>
        <v>0</v>
      </c>
      <c r="BI299" s="5">
        <f t="shared" si="498"/>
        <v>0</v>
      </c>
      <c r="BJ299" s="8">
        <f t="shared" si="499"/>
        <v>0</v>
      </c>
      <c r="BK299" s="8">
        <f t="shared" si="500"/>
        <v>0.75545824318714283</v>
      </c>
      <c r="BL299" s="8">
        <f t="shared" si="501"/>
        <v>0.241764989317139</v>
      </c>
      <c r="BM299" s="8">
        <f t="shared" si="502"/>
        <v>2.9828462591352991E-3</v>
      </c>
      <c r="BN299" s="8">
        <f t="shared" si="503"/>
        <v>0.99701713255755897</v>
      </c>
    </row>
    <row r="300" spans="1:66" x14ac:dyDescent="0.25">
      <c r="A300" t="s">
        <v>178</v>
      </c>
      <c r="B300" t="s">
        <v>269</v>
      </c>
      <c r="C300" t="s">
        <v>274</v>
      </c>
      <c r="D300" s="16"/>
      <c r="E300">
        <f>VLOOKUP(A300,home!$A$2:$E$405,3,FALSE)</f>
        <v>1.8076923076923099</v>
      </c>
      <c r="F300">
        <f>VLOOKUP(B300,home!$B$2:$E$405,3,FALSE)</f>
        <v>0.28000000000000003</v>
      </c>
      <c r="G300">
        <f>VLOOKUP(C300,away!$B$2:$E$405,4,FALSE)</f>
        <v>0.83</v>
      </c>
      <c r="H300">
        <f>VLOOKUP(A300,away!$A$2:$E$405,3,FALSE)</f>
        <v>1.07692307692308</v>
      </c>
      <c r="I300">
        <f>VLOOKUP(C300,away!$B$2:$E$405,3,FALSE)</f>
        <v>1.38</v>
      </c>
      <c r="J300">
        <f>VLOOKUP(B300,home!$B$2:$E$405,4,FALSE)</f>
        <v>1.86</v>
      </c>
      <c r="K300" s="3">
        <f t="shared" si="448"/>
        <v>0.42010769230769285</v>
      </c>
      <c r="L300" s="3">
        <f t="shared" si="449"/>
        <v>2.7642461538461616</v>
      </c>
      <c r="M300" s="5">
        <f t="shared" si="450"/>
        <v>4.1404991153517097E-2</v>
      </c>
      <c r="N300" s="5">
        <f t="shared" si="451"/>
        <v>1.7394555283524502E-2</v>
      </c>
      <c r="O300" s="5">
        <f t="shared" si="452"/>
        <v>0.11445358754614397</v>
      </c>
      <c r="P300" s="5">
        <f t="shared" si="453"/>
        <v>4.808283254034703E-2</v>
      </c>
      <c r="Q300" s="5">
        <f t="shared" si="454"/>
        <v>3.6537932394400327E-3</v>
      </c>
      <c r="R300" s="5">
        <f t="shared" si="455"/>
        <v>0.15818894458416174</v>
      </c>
      <c r="S300" s="5">
        <f t="shared" si="456"/>
        <v>1.3959420837279119E-2</v>
      </c>
      <c r="T300" s="5">
        <f t="shared" si="457"/>
        <v>1.0099983909071217E-2</v>
      </c>
      <c r="U300" s="5">
        <f t="shared" si="458"/>
        <v>6.6456392457841698E-2</v>
      </c>
      <c r="V300" s="5">
        <f t="shared" si="459"/>
        <v>1.8012012448517679E-3</v>
      </c>
      <c r="W300" s="5">
        <f t="shared" si="460"/>
        <v>5.1166221533020058E-4</v>
      </c>
      <c r="X300" s="5">
        <f t="shared" si="461"/>
        <v>1.4143603107949134E-3</v>
      </c>
      <c r="Y300" s="5">
        <f t="shared" si="462"/>
        <v>1.9548200246337511E-3</v>
      </c>
      <c r="Z300" s="5">
        <f t="shared" si="463"/>
        <v>0.14575772721591754</v>
      </c>
      <c r="AA300" s="5">
        <f t="shared" si="464"/>
        <v>6.1233942416693304E-2</v>
      </c>
      <c r="AB300" s="5">
        <f t="shared" si="465"/>
        <v>1.2862425119789586E-2</v>
      </c>
      <c r="AC300" s="5">
        <f t="shared" si="466"/>
        <v>1.3073130710643125E-4</v>
      </c>
      <c r="AD300" s="5">
        <f t="shared" si="467"/>
        <v>5.3738308130853094E-5</v>
      </c>
      <c r="AE300" s="5">
        <f t="shared" si="468"/>
        <v>1.4854591156491056E-4</v>
      </c>
      <c r="AF300" s="5">
        <f t="shared" si="469"/>
        <v>2.053087323564381E-4</v>
      </c>
      <c r="AG300" s="5">
        <f t="shared" si="470"/>
        <v>1.8917462458910495E-4</v>
      </c>
      <c r="AH300" s="5">
        <f t="shared" si="471"/>
        <v>0.10072755921248953</v>
      </c>
      <c r="AI300" s="5">
        <f t="shared" si="472"/>
        <v>4.2316422452545459E-2</v>
      </c>
      <c r="AJ300" s="5">
        <f t="shared" si="473"/>
        <v>8.8887272916281564E-3</v>
      </c>
      <c r="AK300" s="5">
        <f t="shared" si="474"/>
        <v>1.2447409033461048E-3</v>
      </c>
      <c r="AL300" s="5">
        <f t="shared" si="475"/>
        <v>6.0726317018862673E-6</v>
      </c>
      <c r="AM300" s="5">
        <f t="shared" si="476"/>
        <v>4.5151753234744832E-6</v>
      </c>
      <c r="AN300" s="5">
        <f t="shared" si="477"/>
        <v>1.2481056021855438E-5</v>
      </c>
      <c r="AO300" s="5">
        <f t="shared" si="478"/>
        <v>1.7250355552176191E-5</v>
      </c>
      <c r="AP300" s="5">
        <f t="shared" si="479"/>
        <v>1.5894742995860597E-5</v>
      </c>
      <c r="AQ300" s="5">
        <f t="shared" si="480"/>
        <v>1.0984245548170222E-5</v>
      </c>
      <c r="AR300" s="5">
        <f t="shared" si="481"/>
        <v>5.56871536278871E-2</v>
      </c>
      <c r="AS300" s="5">
        <f t="shared" si="482"/>
        <v>2.3394601601795614E-2</v>
      </c>
      <c r="AT300" s="5">
        <f t="shared" si="483"/>
        <v>4.9141260456941052E-3</v>
      </c>
      <c r="AU300" s="5">
        <f t="shared" si="484"/>
        <v>6.8815405092189296E-4</v>
      </c>
      <c r="AV300" s="5">
        <f t="shared" si="485"/>
        <v>7.2274702571246738E-5</v>
      </c>
      <c r="AW300" s="5">
        <f t="shared" si="486"/>
        <v>1.958897849070046E-7</v>
      </c>
      <c r="AX300" s="5">
        <f t="shared" si="487"/>
        <v>3.1614331425158432E-7</v>
      </c>
      <c r="AY300" s="5">
        <f t="shared" si="488"/>
        <v>8.7389794048412025E-7</v>
      </c>
      <c r="AZ300" s="5">
        <f t="shared" si="489"/>
        <v>1.2078345104186559E-6</v>
      </c>
      <c r="BA300" s="5">
        <f t="shared" si="490"/>
        <v>1.1129172999691435E-6</v>
      </c>
      <c r="BB300" s="5">
        <f t="shared" si="491"/>
        <v>7.6909434149714014E-7</v>
      </c>
      <c r="BC300" s="5">
        <f t="shared" si="492"/>
        <v>4.251932150856629E-7</v>
      </c>
      <c r="BD300" s="5">
        <f t="shared" si="493"/>
        <v>2.565550003908788E-2</v>
      </c>
      <c r="BE300" s="5">
        <f t="shared" si="494"/>
        <v>1.0778072916421131E-2</v>
      </c>
      <c r="BF300" s="5">
        <f t="shared" si="495"/>
        <v>2.2639756702208633E-3</v>
      </c>
      <c r="BG300" s="5">
        <f t="shared" si="496"/>
        <v>3.1703786475241642E-4</v>
      </c>
      <c r="BH300" s="5">
        <f t="shared" si="497"/>
        <v>3.3297511433824019E-5</v>
      </c>
      <c r="BI300" s="5">
        <f t="shared" si="498"/>
        <v>2.7977081376105647E-6</v>
      </c>
      <c r="BJ300" s="8">
        <f t="shared" si="499"/>
        <v>3.5691773215499163E-2</v>
      </c>
      <c r="BK300" s="8">
        <f t="shared" si="500"/>
        <v>0.10538612361274381</v>
      </c>
      <c r="BL300" s="8">
        <f t="shared" si="501"/>
        <v>0.69017973372356312</v>
      </c>
      <c r="BM300" s="8">
        <f t="shared" si="502"/>
        <v>0.59383597541243383</v>
      </c>
      <c r="BN300" s="8">
        <f t="shared" si="503"/>
        <v>0.38317870434713441</v>
      </c>
    </row>
    <row r="301" spans="1:66" x14ac:dyDescent="0.25">
      <c r="A301" t="s">
        <v>28</v>
      </c>
      <c r="B301" t="s">
        <v>293</v>
      </c>
      <c r="C301" t="s">
        <v>278</v>
      </c>
      <c r="D301" s="16"/>
      <c r="E301">
        <f>VLOOKUP(A301,home!$A$2:$E$405,3,FALSE)</f>
        <v>1.4166666666666701</v>
      </c>
      <c r="F301">
        <f>VLOOKUP(B301,home!$B$2:$E$405,3,FALSE)</f>
        <v>0</v>
      </c>
      <c r="G301">
        <f>VLOOKUP(C301,away!$B$2:$E$405,4,FALSE)</f>
        <v>0.35</v>
      </c>
      <c r="H301">
        <f>VLOOKUP(A301,away!$A$2:$E$405,3,FALSE)</f>
        <v>1</v>
      </c>
      <c r="I301">
        <f>VLOOKUP(C301,away!$B$2:$E$405,3,FALSE)</f>
        <v>0.35</v>
      </c>
      <c r="J301">
        <f>VLOOKUP(B301,home!$B$2:$E$405,4,FALSE)</f>
        <v>1</v>
      </c>
      <c r="K301" s="3">
        <f t="shared" ref="K301:K323" si="504">E301*F301*G301</f>
        <v>0</v>
      </c>
      <c r="L301" s="3">
        <f t="shared" ref="L301:L323" si="505">H301*I301*J301</f>
        <v>0.35</v>
      </c>
      <c r="M301" s="5">
        <f t="shared" ref="M301:M323" si="506">_xlfn.POISSON.DIST(0,K301,FALSE) * _xlfn.POISSON.DIST(0,L301,FALSE)</f>
        <v>0.70468808971871344</v>
      </c>
      <c r="N301" s="5">
        <f t="shared" ref="N301:N323" si="507">_xlfn.POISSON.DIST(1,K301,FALSE) * _xlfn.POISSON.DIST(0,L301,FALSE)</f>
        <v>0</v>
      </c>
      <c r="O301" s="5">
        <f t="shared" ref="O301:O323" si="508">_xlfn.POISSON.DIST(0,K301,FALSE) * _xlfn.POISSON.DIST(1,L301,FALSE)</f>
        <v>0.24664083140154963</v>
      </c>
      <c r="P301" s="5">
        <f t="shared" ref="P301:P323" si="509">_xlfn.POISSON.DIST(1,K301,FALSE) * _xlfn.POISSON.DIST(1,L301,FALSE)</f>
        <v>0</v>
      </c>
      <c r="Q301" s="5">
        <f t="shared" ref="Q301:Q323" si="510">_xlfn.POISSON.DIST(2,K301,FALSE) * _xlfn.POISSON.DIST(0,L301,FALSE)</f>
        <v>0</v>
      </c>
      <c r="R301" s="5">
        <f t="shared" ref="R301:R323" si="511">_xlfn.POISSON.DIST(0,K301,FALSE) * _xlfn.POISSON.DIST(2,L301,FALSE)</f>
        <v>4.3162145495271177E-2</v>
      </c>
      <c r="S301" s="5">
        <f t="shared" ref="S301:S323" si="512">_xlfn.POISSON.DIST(2,K301,FALSE) * _xlfn.POISSON.DIST(2,L301,FALSE)</f>
        <v>0</v>
      </c>
      <c r="T301" s="5">
        <f t="shared" ref="T301:T323" si="513">_xlfn.POISSON.DIST(2,K301,FALSE) * _xlfn.POISSON.DIST(1,L301,FALSE)</f>
        <v>0</v>
      </c>
      <c r="U301" s="5">
        <f t="shared" ref="U301:U323" si="514">_xlfn.POISSON.DIST(1,K301,FALSE) * _xlfn.POISSON.DIST(2,L301,FALSE)</f>
        <v>0</v>
      </c>
      <c r="V301" s="5">
        <f t="shared" ref="V301:V323" si="515">_xlfn.POISSON.DIST(3,K301,FALSE) * _xlfn.POISSON.DIST(3,L301,FALSE)</f>
        <v>0</v>
      </c>
      <c r="W301" s="5">
        <f t="shared" ref="W301:W323" si="516">_xlfn.POISSON.DIST(3,K301,FALSE) * _xlfn.POISSON.DIST(0,L301,FALSE)</f>
        <v>0</v>
      </c>
      <c r="X301" s="5">
        <f t="shared" ref="X301:X323" si="517">_xlfn.POISSON.DIST(3,K301,FALSE) * _xlfn.POISSON.DIST(1,L301,FALSE)</f>
        <v>0</v>
      </c>
      <c r="Y301" s="5">
        <f t="shared" ref="Y301:Y323" si="518">_xlfn.POISSON.DIST(3,K301,FALSE) * _xlfn.POISSON.DIST(2,L301,FALSE)</f>
        <v>0</v>
      </c>
      <c r="Z301" s="5">
        <f t="shared" ref="Z301:Z323" si="519">_xlfn.POISSON.DIST(0,K301,FALSE) * _xlfn.POISSON.DIST(3,L301,FALSE)</f>
        <v>5.0355836411149707E-3</v>
      </c>
      <c r="AA301" s="5">
        <f t="shared" ref="AA301:AA323" si="520">_xlfn.POISSON.DIST(1,K301,FALSE) * _xlfn.POISSON.DIST(3,L301,FALSE)</f>
        <v>0</v>
      </c>
      <c r="AB301" s="5">
        <f t="shared" ref="AB301:AB323" si="521">_xlfn.POISSON.DIST(2,K301,FALSE) * _xlfn.POISSON.DIST(3,L301,FALSE)</f>
        <v>0</v>
      </c>
      <c r="AC301" s="5">
        <f t="shared" ref="AC301:AC323" si="522">_xlfn.POISSON.DIST(4,K301,FALSE) * _xlfn.POISSON.DIST(4,L301,FALSE)</f>
        <v>0</v>
      </c>
      <c r="AD301" s="5">
        <f t="shared" ref="AD301:AD323" si="523">_xlfn.POISSON.DIST(4,K301,FALSE) * _xlfn.POISSON.DIST(0,L301,FALSE)</f>
        <v>0</v>
      </c>
      <c r="AE301" s="5">
        <f t="shared" ref="AE301:AE323" si="524">_xlfn.POISSON.DIST(4,K301,FALSE) * _xlfn.POISSON.DIST(1,L301,FALSE)</f>
        <v>0</v>
      </c>
      <c r="AF301" s="5">
        <f t="shared" ref="AF301:AF323" si="525">_xlfn.POISSON.DIST(4,K301,FALSE) * _xlfn.POISSON.DIST(2,L301,FALSE)</f>
        <v>0</v>
      </c>
      <c r="AG301" s="5">
        <f t="shared" ref="AG301:AG323" si="526">_xlfn.POISSON.DIST(4,K301,FALSE) * _xlfn.POISSON.DIST(3,L301,FALSE)</f>
        <v>0</v>
      </c>
      <c r="AH301" s="5">
        <f t="shared" ref="AH301:AH323" si="527">_xlfn.POISSON.DIST(0,K301,FALSE) * _xlfn.POISSON.DIST(4,L301,FALSE)</f>
        <v>4.4061356859755979E-4</v>
      </c>
      <c r="AI301" s="5">
        <f t="shared" ref="AI301:AI323" si="528">_xlfn.POISSON.DIST(1,K301,FALSE) * _xlfn.POISSON.DIST(4,L301,FALSE)</f>
        <v>0</v>
      </c>
      <c r="AJ301" s="5">
        <f t="shared" ref="AJ301:AJ323" si="529">_xlfn.POISSON.DIST(2,K301,FALSE) * _xlfn.POISSON.DIST(4,L301,FALSE)</f>
        <v>0</v>
      </c>
      <c r="AK301" s="5">
        <f t="shared" ref="AK301:AK323" si="530">_xlfn.POISSON.DIST(3,K301,FALSE) * _xlfn.POISSON.DIST(4,L301,FALSE)</f>
        <v>0</v>
      </c>
      <c r="AL301" s="5">
        <f t="shared" ref="AL301:AL323" si="531">_xlfn.POISSON.DIST(5,K301,FALSE) * _xlfn.POISSON.DIST(5,L301,FALSE)</f>
        <v>0</v>
      </c>
      <c r="AM301" s="5">
        <f t="shared" ref="AM301:AM323" si="532">_xlfn.POISSON.DIST(5,K301,FALSE) * _xlfn.POISSON.DIST(0,L301,FALSE)</f>
        <v>0</v>
      </c>
      <c r="AN301" s="5">
        <f t="shared" ref="AN301:AN323" si="533">_xlfn.POISSON.DIST(5,K301,FALSE) * _xlfn.POISSON.DIST(1,L301,FALSE)</f>
        <v>0</v>
      </c>
      <c r="AO301" s="5">
        <f t="shared" ref="AO301:AO323" si="534">_xlfn.POISSON.DIST(5,K301,FALSE) * _xlfn.POISSON.DIST(2,L301,FALSE)</f>
        <v>0</v>
      </c>
      <c r="AP301" s="5">
        <f t="shared" ref="AP301:AP323" si="535">_xlfn.POISSON.DIST(5,K301,FALSE) * _xlfn.POISSON.DIST(3,L301,FALSE)</f>
        <v>0</v>
      </c>
      <c r="AQ301" s="5">
        <f t="shared" ref="AQ301:AQ323" si="536">_xlfn.POISSON.DIST(5,K301,FALSE) * _xlfn.POISSON.DIST(4,L301,FALSE)</f>
        <v>0</v>
      </c>
      <c r="AR301" s="5">
        <f t="shared" ref="AR301:AR323" si="537">_xlfn.POISSON.DIST(0,K301,FALSE) * _xlfn.POISSON.DIST(5,L301,FALSE)</f>
        <v>3.0842949801829187E-5</v>
      </c>
      <c r="AS301" s="5">
        <f t="shared" ref="AS301:AS323" si="538">_xlfn.POISSON.DIST(1,K301,FALSE) * _xlfn.POISSON.DIST(5,L301,FALSE)</f>
        <v>0</v>
      </c>
      <c r="AT301" s="5">
        <f t="shared" ref="AT301:AT323" si="539">_xlfn.POISSON.DIST(2,K301,FALSE) * _xlfn.POISSON.DIST(5,L301,FALSE)</f>
        <v>0</v>
      </c>
      <c r="AU301" s="5">
        <f t="shared" ref="AU301:AU323" si="540">_xlfn.POISSON.DIST(3,K301,FALSE) * _xlfn.POISSON.DIST(5,L301,FALSE)</f>
        <v>0</v>
      </c>
      <c r="AV301" s="5">
        <f t="shared" ref="AV301:AV323" si="541">_xlfn.POISSON.DIST(4,K301,FALSE) * _xlfn.POISSON.DIST(5,L301,FALSE)</f>
        <v>0</v>
      </c>
      <c r="AW301" s="5">
        <f t="shared" ref="AW301:AW323" si="542">_xlfn.POISSON.DIST(6,K301,FALSE) * _xlfn.POISSON.DIST(6,L301,FALSE)</f>
        <v>0</v>
      </c>
      <c r="AX301" s="5">
        <f t="shared" ref="AX301:AX323" si="543">_xlfn.POISSON.DIST(6,K301,FALSE) * _xlfn.POISSON.DIST(0,L301,FALSE)</f>
        <v>0</v>
      </c>
      <c r="AY301" s="5">
        <f t="shared" ref="AY301:AY323" si="544">_xlfn.POISSON.DIST(6,K301,FALSE) * _xlfn.POISSON.DIST(1,L301,FALSE)</f>
        <v>0</v>
      </c>
      <c r="AZ301" s="5">
        <f t="shared" ref="AZ301:AZ323" si="545">_xlfn.POISSON.DIST(6,K301,FALSE) * _xlfn.POISSON.DIST(2,L301,FALSE)</f>
        <v>0</v>
      </c>
      <c r="BA301" s="5">
        <f t="shared" ref="BA301:BA323" si="546">_xlfn.POISSON.DIST(6,K301,FALSE) * _xlfn.POISSON.DIST(3,L301,FALSE)</f>
        <v>0</v>
      </c>
      <c r="BB301" s="5">
        <f t="shared" ref="BB301:BB323" si="547">_xlfn.POISSON.DIST(6,K301,FALSE) * _xlfn.POISSON.DIST(4,L301,FALSE)</f>
        <v>0</v>
      </c>
      <c r="BC301" s="5">
        <f t="shared" ref="BC301:BC323" si="548">_xlfn.POISSON.DIST(6,K301,FALSE) * _xlfn.POISSON.DIST(5,L301,FALSE)</f>
        <v>0</v>
      </c>
      <c r="BD301" s="5">
        <f t="shared" ref="BD301:BD323" si="549">_xlfn.POISSON.DIST(0,K301,FALSE) * _xlfn.POISSON.DIST(6,L301,FALSE)</f>
        <v>1.7991720717733685E-6</v>
      </c>
      <c r="BE301" s="5">
        <f t="shared" ref="BE301:BE323" si="550">_xlfn.POISSON.DIST(1,K301,FALSE) * _xlfn.POISSON.DIST(6,L301,FALSE)</f>
        <v>0</v>
      </c>
      <c r="BF301" s="5">
        <f t="shared" ref="BF301:BF323" si="551">_xlfn.POISSON.DIST(2,K301,FALSE) * _xlfn.POISSON.DIST(6,L301,FALSE)</f>
        <v>0</v>
      </c>
      <c r="BG301" s="5">
        <f t="shared" ref="BG301:BG323" si="552">_xlfn.POISSON.DIST(3,K301,FALSE) * _xlfn.POISSON.DIST(6,L301,FALSE)</f>
        <v>0</v>
      </c>
      <c r="BH301" s="5">
        <f t="shared" ref="BH301:BH323" si="553">_xlfn.POISSON.DIST(4,K301,FALSE) * _xlfn.POISSON.DIST(6,L301,FALSE)</f>
        <v>0</v>
      </c>
      <c r="BI301" s="5">
        <f t="shared" ref="BI301:BI323" si="554">_xlfn.POISSON.DIST(5,K301,FALSE) * _xlfn.POISSON.DIST(6,L301,FALSE)</f>
        <v>0</v>
      </c>
      <c r="BJ301" s="8">
        <f t="shared" ref="BJ301:BJ323" si="555">SUM(N301,Q301,T301,W301,X301,Y301,AD301,AE301,AF301,AG301,AM301,AN301,AO301,AP301,AQ301,AX301,AY301,AZ301,BA301,BB301,BC301)</f>
        <v>0</v>
      </c>
      <c r="BK301" s="8">
        <f t="shared" ref="BK301:BK323" si="556">SUM(M301,P301,S301,V301,AC301,AL301,AY301)</f>
        <v>0.70468808971871344</v>
      </c>
      <c r="BL301" s="8">
        <f t="shared" ref="BL301:BL323" si="557">SUM(O301,R301,U301,AA301,AB301,AH301,AI301,AJ301,AK301,AR301,AS301,AT301,AU301,AV301,BD301,BE301,BF301,BG301,BH301,BI301)</f>
        <v>0.29027623258729196</v>
      </c>
      <c r="BM301" s="8">
        <f t="shared" ref="BM301:BM323" si="558">SUM(S301:BI301)</f>
        <v>5.5088393315861333E-3</v>
      </c>
      <c r="BN301" s="8">
        <f t="shared" ref="BN301:BN323" si="559">SUM(M301:R301)</f>
        <v>0.99449106661553432</v>
      </c>
    </row>
    <row r="302" spans="1:66" x14ac:dyDescent="0.25">
      <c r="A302" t="s">
        <v>28</v>
      </c>
      <c r="B302" t="s">
        <v>277</v>
      </c>
      <c r="C302" t="s">
        <v>30</v>
      </c>
      <c r="D302" s="16"/>
      <c r="E302">
        <f>VLOOKUP(A302,home!$A$2:$E$405,3,FALSE)</f>
        <v>1.4166666666666701</v>
      </c>
      <c r="F302">
        <f>VLOOKUP(B302,home!$B$2:$E$405,3,FALSE)</f>
        <v>0.71</v>
      </c>
      <c r="G302">
        <f>VLOOKUP(C302,away!$B$2:$E$405,4,FALSE)</f>
        <v>0.71</v>
      </c>
      <c r="H302">
        <f>VLOOKUP(A302,away!$A$2:$E$405,3,FALSE)</f>
        <v>1</v>
      </c>
      <c r="I302">
        <f>VLOOKUP(C302,away!$B$2:$E$405,3,FALSE)</f>
        <v>1.06</v>
      </c>
      <c r="J302">
        <f>VLOOKUP(B302,home!$B$2:$E$405,4,FALSE)</f>
        <v>1.5</v>
      </c>
      <c r="K302" s="3">
        <f t="shared" si="504"/>
        <v>0.71414166666666834</v>
      </c>
      <c r="L302" s="3">
        <f t="shared" si="505"/>
        <v>1.59</v>
      </c>
      <c r="M302" s="5">
        <f t="shared" si="506"/>
        <v>9.9844463715984488E-2</v>
      </c>
      <c r="N302" s="5">
        <f t="shared" si="507"/>
        <v>7.1303091725572865E-2</v>
      </c>
      <c r="O302" s="5">
        <f t="shared" si="508"/>
        <v>0.15875269730841537</v>
      </c>
      <c r="P302" s="5">
        <f t="shared" si="509"/>
        <v>0.11337191584366085</v>
      </c>
      <c r="Q302" s="5">
        <f t="shared" si="510"/>
        <v>2.5460254381693463E-2</v>
      </c>
      <c r="R302" s="5">
        <f t="shared" si="511"/>
        <v>0.12620839436019024</v>
      </c>
      <c r="S302" s="5">
        <f t="shared" si="512"/>
        <v>3.2183034551179629E-2</v>
      </c>
      <c r="T302" s="5">
        <f t="shared" si="513"/>
        <v>4.0481804466892611E-2</v>
      </c>
      <c r="U302" s="5">
        <f t="shared" si="514"/>
        <v>9.0130673095710392E-2</v>
      </c>
      <c r="V302" s="5">
        <f t="shared" si="515"/>
        <v>4.0603734481227715E-3</v>
      </c>
      <c r="W302" s="5">
        <f t="shared" si="516"/>
        <v>6.0607428326333061E-3</v>
      </c>
      <c r="X302" s="5">
        <f t="shared" si="517"/>
        <v>9.6365811038869563E-3</v>
      </c>
      <c r="Y302" s="5">
        <f t="shared" si="518"/>
        <v>7.6610819775901322E-3</v>
      </c>
      <c r="Z302" s="5">
        <f t="shared" si="519"/>
        <v>6.6890449010900854E-2</v>
      </c>
      <c r="AA302" s="5">
        <f t="shared" si="520"/>
        <v>4.7769256740726525E-2</v>
      </c>
      <c r="AB302" s="5">
        <f t="shared" si="521"/>
        <v>1.705700831212521E-2</v>
      </c>
      <c r="AC302" s="5">
        <f t="shared" si="522"/>
        <v>2.8815588498969108E-4</v>
      </c>
      <c r="AD302" s="5">
        <f t="shared" si="523"/>
        <v>1.0820572469337031E-3</v>
      </c>
      <c r="AE302" s="5">
        <f t="shared" si="524"/>
        <v>1.7204710226245881E-3</v>
      </c>
      <c r="AF302" s="5">
        <f t="shared" si="525"/>
        <v>1.3677744629865477E-3</v>
      </c>
      <c r="AG302" s="5">
        <f t="shared" si="526"/>
        <v>7.2492046538287058E-4</v>
      </c>
      <c r="AH302" s="5">
        <f t="shared" si="527"/>
        <v>2.6588953481833089E-2</v>
      </c>
      <c r="AI302" s="5">
        <f t="shared" si="528"/>
        <v>1.8988279554438797E-2</v>
      </c>
      <c r="AJ302" s="5">
        <f t="shared" si="529"/>
        <v>6.7801608040697721E-3</v>
      </c>
      <c r="AK302" s="5">
        <f t="shared" si="530"/>
        <v>1.6139984456288018E-3</v>
      </c>
      <c r="AL302" s="5">
        <f t="shared" si="531"/>
        <v>1.3087870284259663E-5</v>
      </c>
      <c r="AM302" s="5">
        <f t="shared" si="532"/>
        <v>1.5454843315079633E-4</v>
      </c>
      <c r="AN302" s="5">
        <f t="shared" si="533"/>
        <v>2.4573200870976622E-4</v>
      </c>
      <c r="AO302" s="5">
        <f t="shared" si="534"/>
        <v>1.9535694692426417E-4</v>
      </c>
      <c r="AP302" s="5">
        <f t="shared" si="535"/>
        <v>1.0353918186986005E-4</v>
      </c>
      <c r="AQ302" s="5">
        <f t="shared" si="536"/>
        <v>4.1156824793269372E-5</v>
      </c>
      <c r="AR302" s="5">
        <f t="shared" si="537"/>
        <v>8.4552872072229251E-3</v>
      </c>
      <c r="AS302" s="5">
        <f t="shared" si="538"/>
        <v>6.0382728983115388E-3</v>
      </c>
      <c r="AT302" s="5">
        <f t="shared" si="539"/>
        <v>2.1560911356941878E-3</v>
      </c>
      <c r="AU302" s="5">
        <f t="shared" si="540"/>
        <v>5.1325150570995909E-4</v>
      </c>
      <c r="AV302" s="5">
        <f t="shared" si="541"/>
        <v>9.1633571426721786E-5</v>
      </c>
      <c r="AW302" s="5">
        <f t="shared" si="542"/>
        <v>4.1280787949139387E-7</v>
      </c>
      <c r="AX302" s="5">
        <f t="shared" si="543"/>
        <v>1.8394912605171975E-5</v>
      </c>
      <c r="AY302" s="5">
        <f t="shared" si="544"/>
        <v>2.9247911042223442E-5</v>
      </c>
      <c r="AZ302" s="5">
        <f t="shared" si="545"/>
        <v>2.3252089278567639E-5</v>
      </c>
      <c r="BA302" s="5">
        <f t="shared" si="546"/>
        <v>1.2323607317640854E-5</v>
      </c>
      <c r="BB302" s="5">
        <f t="shared" si="547"/>
        <v>4.8986339087622396E-6</v>
      </c>
      <c r="BC302" s="5">
        <f t="shared" si="548"/>
        <v>1.5577655829863925E-6</v>
      </c>
      <c r="BD302" s="5">
        <f t="shared" si="549"/>
        <v>2.2406511099140741E-3</v>
      </c>
      <c r="BE302" s="5">
        <f t="shared" si="550"/>
        <v>1.6001423180525571E-3</v>
      </c>
      <c r="BF302" s="5">
        <f t="shared" si="551"/>
        <v>5.7136415095895962E-4</v>
      </c>
      <c r="BG302" s="5">
        <f t="shared" si="552"/>
        <v>1.3601164901313911E-4</v>
      </c>
      <c r="BH302" s="5">
        <f t="shared" si="553"/>
        <v>2.4282896428081263E-5</v>
      </c>
      <c r="BI302" s="5">
        <f t="shared" si="554"/>
        <v>3.4682856253288095E-6</v>
      </c>
      <c r="BJ302" s="8">
        <f t="shared" si="555"/>
        <v>0.16632878800138037</v>
      </c>
      <c r="BK302" s="8">
        <f t="shared" si="556"/>
        <v>0.24979027922526392</v>
      </c>
      <c r="BL302" s="8">
        <f t="shared" si="557"/>
        <v>0.51571987883149562</v>
      </c>
      <c r="BM302" s="8">
        <f t="shared" si="558"/>
        <v>0.40375974263036069</v>
      </c>
      <c r="BN302" s="8">
        <f t="shared" si="559"/>
        <v>0.59494081733551729</v>
      </c>
    </row>
    <row r="303" spans="1:66" x14ac:dyDescent="0.25">
      <c r="A303" t="s">
        <v>28</v>
      </c>
      <c r="B303" t="s">
        <v>276</v>
      </c>
      <c r="C303" t="s">
        <v>275</v>
      </c>
      <c r="D303" s="16"/>
      <c r="E303">
        <f>VLOOKUP(A303,home!$A$2:$E$405,3,FALSE)</f>
        <v>1.4166666666666701</v>
      </c>
      <c r="F303">
        <f>VLOOKUP(B303,home!$B$2:$E$405,3,FALSE)</f>
        <v>1.06</v>
      </c>
      <c r="G303">
        <f>VLOOKUP(C303,away!$B$2:$E$405,4,FALSE)</f>
        <v>1.06</v>
      </c>
      <c r="H303">
        <f>VLOOKUP(A303,away!$A$2:$E$405,3,FALSE)</f>
        <v>1</v>
      </c>
      <c r="I303">
        <f>VLOOKUP(C303,away!$B$2:$E$405,3,FALSE)</f>
        <v>1.06</v>
      </c>
      <c r="J303">
        <f>VLOOKUP(B303,home!$B$2:$E$405,4,FALSE)</f>
        <v>1</v>
      </c>
      <c r="K303" s="3">
        <f t="shared" si="504"/>
        <v>1.5917666666666705</v>
      </c>
      <c r="L303" s="3">
        <f t="shared" si="505"/>
        <v>1.06</v>
      </c>
      <c r="M303" s="5">
        <f t="shared" si="506"/>
        <v>7.0526506107599571E-2</v>
      </c>
      <c r="N303" s="5">
        <f t="shared" si="507"/>
        <v>0.11226174153854035</v>
      </c>
      <c r="O303" s="5">
        <f t="shared" si="508"/>
        <v>7.4758096474055541E-2</v>
      </c>
      <c r="P303" s="5">
        <f t="shared" si="509"/>
        <v>0.11899744603085279</v>
      </c>
      <c r="Q303" s="5">
        <f t="shared" si="510"/>
        <v>8.9347249061498851E-2</v>
      </c>
      <c r="R303" s="5">
        <f t="shared" si="511"/>
        <v>3.9621791131249438E-2</v>
      </c>
      <c r="S303" s="5">
        <f t="shared" si="512"/>
        <v>5.0195284522750051E-2</v>
      </c>
      <c r="T303" s="5">
        <f t="shared" si="513"/>
        <v>9.4708084005188792E-2</v>
      </c>
      <c r="U303" s="5">
        <f t="shared" si="514"/>
        <v>6.3068646396351971E-2</v>
      </c>
      <c r="V303" s="5">
        <f t="shared" si="515"/>
        <v>9.4103479523103065E-3</v>
      </c>
      <c r="W303" s="5">
        <f t="shared" si="516"/>
        <v>4.7406657604819609E-2</v>
      </c>
      <c r="X303" s="5">
        <f t="shared" si="517"/>
        <v>5.0251057061108786E-2</v>
      </c>
      <c r="Y303" s="5">
        <f t="shared" si="518"/>
        <v>2.6633060242387655E-2</v>
      </c>
      <c r="Z303" s="5">
        <f t="shared" si="519"/>
        <v>1.3999699533041471E-2</v>
      </c>
      <c r="AA303" s="5">
        <f t="shared" si="520"/>
        <v>2.2284255060044368E-2</v>
      </c>
      <c r="AB303" s="5">
        <f t="shared" si="521"/>
        <v>1.7735667198038357E-2</v>
      </c>
      <c r="AC303" s="5">
        <f t="shared" si="522"/>
        <v>9.9236393023474103E-4</v>
      </c>
      <c r="AD303" s="5">
        <f t="shared" si="523"/>
        <v>1.8865084338357971E-2</v>
      </c>
      <c r="AE303" s="5">
        <f t="shared" si="524"/>
        <v>1.9996989398659452E-2</v>
      </c>
      <c r="AF303" s="5">
        <f t="shared" si="525"/>
        <v>1.0598404381289507E-2</v>
      </c>
      <c r="AG303" s="5">
        <f t="shared" si="526"/>
        <v>3.7447695480556271E-3</v>
      </c>
      <c r="AH303" s="5">
        <f t="shared" si="527"/>
        <v>3.7099203762559893E-3</v>
      </c>
      <c r="AI303" s="5">
        <f t="shared" si="528"/>
        <v>5.9053275909117563E-3</v>
      </c>
      <c r="AJ303" s="5">
        <f t="shared" si="529"/>
        <v>4.6999518074801634E-3</v>
      </c>
      <c r="AK303" s="5">
        <f t="shared" si="530"/>
        <v>2.4937422073622309E-3</v>
      </c>
      <c r="AL303" s="5">
        <f t="shared" si="531"/>
        <v>6.6975541394839646E-5</v>
      </c>
      <c r="AM303" s="5">
        <f t="shared" si="532"/>
        <v>6.0057624827307386E-3</v>
      </c>
      <c r="AN303" s="5">
        <f t="shared" si="533"/>
        <v>6.3661082316945833E-3</v>
      </c>
      <c r="AO303" s="5">
        <f t="shared" si="534"/>
        <v>3.3740373627981291E-3</v>
      </c>
      <c r="AP303" s="5">
        <f t="shared" si="535"/>
        <v>1.1921598681886726E-3</v>
      </c>
      <c r="AQ303" s="5">
        <f t="shared" si="536"/>
        <v>3.1592236506999816E-4</v>
      </c>
      <c r="AR303" s="5">
        <f t="shared" si="537"/>
        <v>7.8650311976627006E-4</v>
      </c>
      <c r="AS303" s="5">
        <f t="shared" si="538"/>
        <v>1.251929449273293E-3</v>
      </c>
      <c r="AT303" s="5">
        <f t="shared" si="539"/>
        <v>9.9638978318579517E-4</v>
      </c>
      <c r="AU303" s="5">
        <f t="shared" si="540"/>
        <v>5.2867334796079322E-4</v>
      </c>
      <c r="AV303" s="5">
        <f t="shared" si="541"/>
        <v>2.103811532097652E-4</v>
      </c>
      <c r="AW303" s="5">
        <f t="shared" si="542"/>
        <v>3.1390555647420863E-6</v>
      </c>
      <c r="AX303" s="5">
        <f t="shared" si="543"/>
        <v>1.5932954213213439E-3</v>
      </c>
      <c r="AY303" s="5">
        <f t="shared" si="544"/>
        <v>1.6888931466006246E-3</v>
      </c>
      <c r="AZ303" s="5">
        <f t="shared" si="545"/>
        <v>8.9511336769833099E-4</v>
      </c>
      <c r="BA303" s="5">
        <f t="shared" si="546"/>
        <v>3.1627338992007702E-4</v>
      </c>
      <c r="BB303" s="5">
        <f t="shared" si="547"/>
        <v>8.3812448328820401E-5</v>
      </c>
      <c r="BC303" s="5">
        <f t="shared" si="548"/>
        <v>1.7768239045709934E-5</v>
      </c>
      <c r="BD303" s="5">
        <f t="shared" si="549"/>
        <v>1.3894888449204098E-4</v>
      </c>
      <c r="BE303" s="5">
        <f t="shared" si="550"/>
        <v>2.2117420270494832E-4</v>
      </c>
      <c r="BF303" s="5">
        <f t="shared" si="551"/>
        <v>1.7602886169615706E-4</v>
      </c>
      <c r="BG303" s="5">
        <f t="shared" si="552"/>
        <v>9.339895813974009E-5</v>
      </c>
      <c r="BH303" s="5">
        <f t="shared" si="553"/>
        <v>3.7167337067058501E-5</v>
      </c>
      <c r="BI303" s="5">
        <f t="shared" si="554"/>
        <v>1.1832345646421664E-5</v>
      </c>
      <c r="BJ303" s="8">
        <f t="shared" si="555"/>
        <v>0.49566224350330362</v>
      </c>
      <c r="BK303" s="8">
        <f t="shared" si="556"/>
        <v>0.25187781723174291</v>
      </c>
      <c r="BL303" s="8">
        <f t="shared" si="557"/>
        <v>0.23872982568489207</v>
      </c>
      <c r="BM303" s="8">
        <f t="shared" si="558"/>
        <v>0.49307100151814776</v>
      </c>
      <c r="BN303" s="8">
        <f t="shared" si="559"/>
        <v>0.50551283034379657</v>
      </c>
    </row>
    <row r="304" spans="1:66" x14ac:dyDescent="0.25">
      <c r="A304" t="s">
        <v>301</v>
      </c>
      <c r="B304" t="s">
        <v>322</v>
      </c>
      <c r="C304" t="s">
        <v>313</v>
      </c>
      <c r="D304" s="16"/>
      <c r="E304">
        <f>VLOOKUP(A304,home!$A$2:$E$405,3,FALSE)</f>
        <v>1.2</v>
      </c>
      <c r="F304">
        <f>VLOOKUP(B304,home!$B$2:$E$405,3,FALSE)</f>
        <v>0.42</v>
      </c>
      <c r="G304">
        <f>VLOOKUP(C304,away!$B$2:$E$405,4,FALSE)</f>
        <v>0.83</v>
      </c>
      <c r="H304">
        <f>VLOOKUP(A304,away!$A$2:$E$405,3,FALSE)</f>
        <v>0.9</v>
      </c>
      <c r="I304">
        <f>VLOOKUP(C304,away!$B$2:$E$405,3,FALSE)</f>
        <v>1.67</v>
      </c>
      <c r="J304">
        <f>VLOOKUP(B304,home!$B$2:$E$405,4,FALSE)</f>
        <v>1.67</v>
      </c>
      <c r="K304" s="3">
        <f t="shared" si="504"/>
        <v>0.41831999999999997</v>
      </c>
      <c r="L304" s="3">
        <f t="shared" si="505"/>
        <v>2.5100099999999999</v>
      </c>
      <c r="M304" s="5">
        <f t="shared" si="506"/>
        <v>5.3486285699865854E-2</v>
      </c>
      <c r="N304" s="5">
        <f t="shared" si="507"/>
        <v>2.2374383033967885E-2</v>
      </c>
      <c r="O304" s="5">
        <f t="shared" si="508"/>
        <v>0.1342511119695203</v>
      </c>
      <c r="P304" s="5">
        <f t="shared" si="509"/>
        <v>5.6159925159089727E-2</v>
      </c>
      <c r="Q304" s="5">
        <f t="shared" si="510"/>
        <v>4.6798259553847213E-3</v>
      </c>
      <c r="R304" s="5">
        <f t="shared" si="511"/>
        <v>0.16848581677730781</v>
      </c>
      <c r="S304" s="5">
        <f t="shared" si="512"/>
        <v>1.4741803214625112E-2</v>
      </c>
      <c r="T304" s="5">
        <f t="shared" si="513"/>
        <v>1.1746409946275205E-2</v>
      </c>
      <c r="U304" s="5">
        <f t="shared" si="514"/>
        <v>7.0480986874283405E-2</v>
      </c>
      <c r="V304" s="5">
        <f t="shared" si="515"/>
        <v>1.7198563756637305E-3</v>
      </c>
      <c r="W304" s="5">
        <f t="shared" si="516"/>
        <v>6.525549312188457E-4</v>
      </c>
      <c r="X304" s="5">
        <f t="shared" si="517"/>
        <v>1.6379194029086149E-3</v>
      </c>
      <c r="Y304" s="5">
        <f t="shared" si="518"/>
        <v>2.055597040247326E-3</v>
      </c>
      <c r="Z304" s="5">
        <f t="shared" si="519"/>
        <v>0.14096702832307012</v>
      </c>
      <c r="AA304" s="5">
        <f t="shared" si="520"/>
        <v>5.8969327288106693E-2</v>
      </c>
      <c r="AB304" s="5">
        <f t="shared" si="521"/>
        <v>1.2334024495580393E-2</v>
      </c>
      <c r="AC304" s="5">
        <f t="shared" si="522"/>
        <v>1.1286421846018725E-4</v>
      </c>
      <c r="AD304" s="5">
        <f t="shared" si="523"/>
        <v>6.8244194706866874E-5</v>
      </c>
      <c r="AE304" s="5">
        <f t="shared" si="524"/>
        <v>1.7129361115618291E-4</v>
      </c>
      <c r="AF304" s="5">
        <f t="shared" si="525"/>
        <v>2.1497433846906532E-4</v>
      </c>
      <c r="AG304" s="5">
        <f t="shared" si="526"/>
        <v>1.7986257976691287E-4</v>
      </c>
      <c r="AH304" s="5">
        <f t="shared" si="527"/>
        <v>8.8457162690297311E-2</v>
      </c>
      <c r="AI304" s="5">
        <f t="shared" si="528"/>
        <v>3.700340029660517E-2</v>
      </c>
      <c r="AJ304" s="5">
        <f t="shared" si="529"/>
        <v>7.7396312060379353E-3</v>
      </c>
      <c r="AK304" s="5">
        <f t="shared" si="530"/>
        <v>1.0792141753699299E-3</v>
      </c>
      <c r="AL304" s="5">
        <f t="shared" si="531"/>
        <v>4.7402402159170053E-6</v>
      </c>
      <c r="AM304" s="5">
        <f t="shared" si="532"/>
        <v>5.70958230595531E-6</v>
      </c>
      <c r="AN304" s="5">
        <f t="shared" si="533"/>
        <v>1.4331108683770888E-5</v>
      </c>
      <c r="AO304" s="5">
        <f t="shared" si="534"/>
        <v>1.7985613053675883E-5</v>
      </c>
      <c r="AP304" s="5">
        <f t="shared" si="535"/>
        <v>1.5048022873619E-5</v>
      </c>
      <c r="AQ304" s="5">
        <f t="shared" si="536"/>
        <v>9.4426719732531054E-6</v>
      </c>
      <c r="AR304" s="5">
        <f t="shared" si="537"/>
        <v>4.4405672584854623E-2</v>
      </c>
      <c r="AS304" s="5">
        <f t="shared" si="538"/>
        <v>1.8575780955696387E-2</v>
      </c>
      <c r="AT304" s="5">
        <f t="shared" si="539"/>
        <v>3.8853103446934555E-3</v>
      </c>
      <c r="AU304" s="5">
        <f t="shared" si="540"/>
        <v>5.4176767446405553E-4</v>
      </c>
      <c r="AV304" s="5">
        <f t="shared" si="541"/>
        <v>5.6658063395450909E-5</v>
      </c>
      <c r="AW304" s="5">
        <f t="shared" si="542"/>
        <v>1.3825534500139165E-7</v>
      </c>
      <c r="AX304" s="5">
        <f t="shared" si="543"/>
        <v>3.9807207837120413E-7</v>
      </c>
      <c r="AY304" s="5">
        <f t="shared" si="544"/>
        <v>9.9916489743250618E-7</v>
      </c>
      <c r="AZ304" s="5">
        <f t="shared" si="545"/>
        <v>1.2539569421022823E-6</v>
      </c>
      <c r="BA304" s="5">
        <f t="shared" si="546"/>
        <v>1.0491481547487166E-6</v>
      </c>
      <c r="BB304" s="5">
        <f t="shared" si="547"/>
        <v>6.5834308997520644E-7</v>
      </c>
      <c r="BC304" s="5">
        <f t="shared" si="548"/>
        <v>3.3048954785373355E-7</v>
      </c>
      <c r="BD304" s="5">
        <f t="shared" si="549"/>
        <v>1.8576447040785159E-2</v>
      </c>
      <c r="BE304" s="5">
        <f t="shared" si="550"/>
        <v>7.7708993261012488E-3</v>
      </c>
      <c r="BF304" s="5">
        <f t="shared" si="551"/>
        <v>1.6253613030473367E-3</v>
      </c>
      <c r="BG304" s="5">
        <f t="shared" si="552"/>
        <v>2.2664038009692067E-4</v>
      </c>
      <c r="BH304" s="5">
        <f t="shared" si="553"/>
        <v>2.370205095053596E-5</v>
      </c>
      <c r="BI304" s="5">
        <f t="shared" si="554"/>
        <v>1.9830083907256405E-6</v>
      </c>
      <c r="BJ304" s="8">
        <f t="shared" si="555"/>
        <v>4.384827120770237E-2</v>
      </c>
      <c r="BK304" s="8">
        <f t="shared" si="556"/>
        <v>0.12622647407281795</v>
      </c>
      <c r="BL304" s="8">
        <f t="shared" si="557"/>
        <v>0.67449089850558486</v>
      </c>
      <c r="BM304" s="8">
        <f t="shared" si="558"/>
        <v>0.54609446260448646</v>
      </c>
      <c r="BN304" s="8">
        <f t="shared" si="559"/>
        <v>0.43943734859513628</v>
      </c>
    </row>
    <row r="305" spans="1:66" x14ac:dyDescent="0.25">
      <c r="A305" t="s">
        <v>301</v>
      </c>
      <c r="B305" t="s">
        <v>314</v>
      </c>
      <c r="C305" t="s">
        <v>372</v>
      </c>
      <c r="D305" s="16"/>
      <c r="E305">
        <f>VLOOKUP(A305,home!$A$2:$E$405,3,FALSE)</f>
        <v>1.2</v>
      </c>
      <c r="F305">
        <f>VLOOKUP(B305,home!$B$2:$E$405,3,FALSE)</f>
        <v>2.5</v>
      </c>
      <c r="G305">
        <f>VLOOKUP(C305,away!$B$2:$E$405,4,FALSE)</f>
        <v>3.33</v>
      </c>
      <c r="H305">
        <f>VLOOKUP(A305,away!$A$2:$E$405,3,FALSE)</f>
        <v>0.9</v>
      </c>
      <c r="I305">
        <f>VLOOKUP(C305,away!$B$2:$E$405,3,FALSE)</f>
        <v>1.67</v>
      </c>
      <c r="J305">
        <f>VLOOKUP(B305,home!$B$2:$E$405,4,FALSE)</f>
        <v>1.67</v>
      </c>
      <c r="K305" s="3">
        <f t="shared" si="504"/>
        <v>9.99</v>
      </c>
      <c r="L305" s="3">
        <f t="shared" si="505"/>
        <v>2.5100099999999999</v>
      </c>
      <c r="M305" s="5">
        <f t="shared" si="506"/>
        <v>3.726615905733282E-6</v>
      </c>
      <c r="N305" s="5">
        <f t="shared" si="507"/>
        <v>3.722889289827549E-5</v>
      </c>
      <c r="O305" s="5">
        <f t="shared" si="508"/>
        <v>9.3538431895495948E-6</v>
      </c>
      <c r="P305" s="5">
        <f t="shared" si="509"/>
        <v>9.3444893463600463E-5</v>
      </c>
      <c r="Q305" s="5">
        <f t="shared" si="510"/>
        <v>1.8595832002688611E-4</v>
      </c>
      <c r="R305" s="5">
        <f t="shared" si="511"/>
        <v>1.173911997210069E-5</v>
      </c>
      <c r="S305" s="5">
        <f t="shared" si="512"/>
        <v>5.8578267356382318E-4</v>
      </c>
      <c r="T305" s="5">
        <f t="shared" si="513"/>
        <v>4.6675724285068443E-4</v>
      </c>
      <c r="U305" s="5">
        <f t="shared" si="514"/>
        <v>1.1727380852128589E-4</v>
      </c>
      <c r="V305" s="5">
        <f t="shared" si="515"/>
        <v>1.6320556090038446E-3</v>
      </c>
      <c r="W305" s="5">
        <f t="shared" si="516"/>
        <v>6.1924120568953092E-4</v>
      </c>
      <c r="X305" s="5">
        <f t="shared" si="517"/>
        <v>1.5543016186927794E-3</v>
      </c>
      <c r="Y305" s="5">
        <f t="shared" si="518"/>
        <v>1.9506563029675318E-3</v>
      </c>
      <c r="Z305" s="5">
        <f t="shared" si="519"/>
        <v>9.8217695070574832E-6</v>
      </c>
      <c r="AA305" s="5">
        <f t="shared" si="520"/>
        <v>9.8119477375504266E-5</v>
      </c>
      <c r="AB305" s="5">
        <f t="shared" si="521"/>
        <v>4.9010678949064389E-4</v>
      </c>
      <c r="AC305" s="5">
        <f t="shared" si="522"/>
        <v>2.5577371395353655E-3</v>
      </c>
      <c r="AD305" s="5">
        <f t="shared" si="523"/>
        <v>1.5465549112096038E-3</v>
      </c>
      <c r="AE305" s="5">
        <f t="shared" si="524"/>
        <v>3.8818682926852173E-3</v>
      </c>
      <c r="AF305" s="5">
        <f t="shared" si="525"/>
        <v>4.8717641166614112E-3</v>
      </c>
      <c r="AG305" s="5">
        <f t="shared" si="526"/>
        <v>4.0760588834871034E-3</v>
      </c>
      <c r="AH305" s="5">
        <f t="shared" si="527"/>
        <v>6.1631849201023386E-6</v>
      </c>
      <c r="AI305" s="5">
        <f t="shared" si="528"/>
        <v>6.1570217351822353E-5</v>
      </c>
      <c r="AJ305" s="5">
        <f t="shared" si="529"/>
        <v>3.0754323567235275E-4</v>
      </c>
      <c r="AK305" s="5">
        <f t="shared" si="530"/>
        <v>1.024118974788935E-3</v>
      </c>
      <c r="AL305" s="5">
        <f t="shared" si="531"/>
        <v>2.5654103407230203E-3</v>
      </c>
      <c r="AM305" s="5">
        <f t="shared" si="532"/>
        <v>3.0900167125967851E-3</v>
      </c>
      <c r="AN305" s="5">
        <f t="shared" si="533"/>
        <v>7.7559728487850569E-3</v>
      </c>
      <c r="AO305" s="5">
        <f t="shared" si="534"/>
        <v>9.7337847050894891E-3</v>
      </c>
      <c r="AP305" s="5">
        <f t="shared" si="535"/>
        <v>8.143965649207224E-3</v>
      </c>
      <c r="AQ305" s="5">
        <f t="shared" si="536"/>
        <v>5.1103588047916549E-3</v>
      </c>
      <c r="AR305" s="5">
        <f t="shared" si="537"/>
        <v>3.093931156261214E-6</v>
      </c>
      <c r="AS305" s="5">
        <f t="shared" si="538"/>
        <v>3.0908372251049528E-5</v>
      </c>
      <c r="AT305" s="5">
        <f t="shared" si="539"/>
        <v>1.5438731939399243E-4</v>
      </c>
      <c r="AU305" s="5">
        <f t="shared" si="540"/>
        <v>5.1410977358199491E-4</v>
      </c>
      <c r="AV305" s="5">
        <f t="shared" si="541"/>
        <v>1.2839891595210326E-3</v>
      </c>
      <c r="AW305" s="5">
        <f t="shared" si="542"/>
        <v>1.786879556585798E-3</v>
      </c>
      <c r="AX305" s="5">
        <f t="shared" si="543"/>
        <v>5.144877826473649E-3</v>
      </c>
      <c r="AY305" s="5">
        <f t="shared" si="544"/>
        <v>1.2913694793227124E-2</v>
      </c>
      <c r="AZ305" s="5">
        <f t="shared" si="545"/>
        <v>1.6206751533974006E-2</v>
      </c>
      <c r="BA305" s="5">
        <f t="shared" si="546"/>
        <v>1.3559702805930031E-2</v>
      </c>
      <c r="BB305" s="5">
        <f t="shared" si="547"/>
        <v>8.5087474099781093E-3</v>
      </c>
      <c r="BC305" s="5">
        <f t="shared" si="548"/>
        <v>4.2714082173038303E-3</v>
      </c>
      <c r="BD305" s="5">
        <f t="shared" si="549"/>
        <v>1.2942996902545349E-6</v>
      </c>
      <c r="BE305" s="5">
        <f t="shared" si="550"/>
        <v>1.2930053905642804E-5</v>
      </c>
      <c r="BF305" s="5">
        <f t="shared" si="551"/>
        <v>6.4585619258685826E-5</v>
      </c>
      <c r="BG305" s="5">
        <f t="shared" si="552"/>
        <v>2.1507011213142384E-4</v>
      </c>
      <c r="BH305" s="5">
        <f t="shared" si="553"/>
        <v>5.3713760504823117E-4</v>
      </c>
      <c r="BI305" s="5">
        <f t="shared" si="554"/>
        <v>1.0732009348863648E-3</v>
      </c>
      <c r="BJ305" s="8">
        <f t="shared" si="555"/>
        <v>0.11362967109452599</v>
      </c>
      <c r="BK305" s="8">
        <f t="shared" si="556"/>
        <v>2.0351852065422511E-2</v>
      </c>
      <c r="BL305" s="8">
        <f t="shared" si="557"/>
        <v>6.0166958321072293E-3</v>
      </c>
      <c r="BM305" s="8">
        <f t="shared" si="558"/>
        <v>0.1285397738394653</v>
      </c>
      <c r="BN305" s="8">
        <f t="shared" si="559"/>
        <v>3.4145168545614561E-4</v>
      </c>
    </row>
    <row r="306" spans="1:66" x14ac:dyDescent="0.25">
      <c r="A306" t="s">
        <v>301</v>
      </c>
      <c r="B306" t="s">
        <v>369</v>
      </c>
      <c r="C306" t="s">
        <v>384</v>
      </c>
      <c r="D306" s="16"/>
      <c r="E306">
        <f>VLOOKUP(A306,home!$A$2:$E$405,3,FALSE)</f>
        <v>1.2</v>
      </c>
      <c r="F306">
        <f>VLOOKUP(B306,home!$B$2:$E$405,3,FALSE)</f>
        <v>2.5</v>
      </c>
      <c r="G306">
        <f>VLOOKUP(C306,away!$B$2:$E$405,4,FALSE)</f>
        <v>0</v>
      </c>
      <c r="H306">
        <f>VLOOKUP(A306,away!$A$2:$E$405,3,FALSE)</f>
        <v>0.9</v>
      </c>
      <c r="I306">
        <f>VLOOKUP(C306,away!$B$2:$E$405,3,FALSE)</f>
        <v>0</v>
      </c>
      <c r="J306">
        <f>VLOOKUP(B306,home!$B$2:$E$405,4,FALSE)</f>
        <v>0</v>
      </c>
      <c r="K306" s="3">
        <f t="shared" si="504"/>
        <v>0</v>
      </c>
      <c r="L306" s="3">
        <f t="shared" si="505"/>
        <v>0</v>
      </c>
      <c r="M306" s="5">
        <f t="shared" si="506"/>
        <v>1</v>
      </c>
      <c r="N306" s="5">
        <f t="shared" si="507"/>
        <v>0</v>
      </c>
      <c r="O306" s="5">
        <f t="shared" si="508"/>
        <v>0</v>
      </c>
      <c r="P306" s="5">
        <f t="shared" si="509"/>
        <v>0</v>
      </c>
      <c r="Q306" s="5">
        <f t="shared" si="510"/>
        <v>0</v>
      </c>
      <c r="R306" s="5">
        <f t="shared" si="511"/>
        <v>0</v>
      </c>
      <c r="S306" s="5">
        <f t="shared" si="512"/>
        <v>0</v>
      </c>
      <c r="T306" s="5">
        <f t="shared" si="513"/>
        <v>0</v>
      </c>
      <c r="U306" s="5">
        <f t="shared" si="514"/>
        <v>0</v>
      </c>
      <c r="V306" s="5">
        <f t="shared" si="515"/>
        <v>0</v>
      </c>
      <c r="W306" s="5">
        <f t="shared" si="516"/>
        <v>0</v>
      </c>
      <c r="X306" s="5">
        <f t="shared" si="517"/>
        <v>0</v>
      </c>
      <c r="Y306" s="5">
        <f t="shared" si="518"/>
        <v>0</v>
      </c>
      <c r="Z306" s="5">
        <f t="shared" si="519"/>
        <v>0</v>
      </c>
      <c r="AA306" s="5">
        <f t="shared" si="520"/>
        <v>0</v>
      </c>
      <c r="AB306" s="5">
        <f t="shared" si="521"/>
        <v>0</v>
      </c>
      <c r="AC306" s="5">
        <f t="shared" si="522"/>
        <v>0</v>
      </c>
      <c r="AD306" s="5">
        <f t="shared" si="523"/>
        <v>0</v>
      </c>
      <c r="AE306" s="5">
        <f t="shared" si="524"/>
        <v>0</v>
      </c>
      <c r="AF306" s="5">
        <f t="shared" si="525"/>
        <v>0</v>
      </c>
      <c r="AG306" s="5">
        <f t="shared" si="526"/>
        <v>0</v>
      </c>
      <c r="AH306" s="5">
        <f t="shared" si="527"/>
        <v>0</v>
      </c>
      <c r="AI306" s="5">
        <f t="shared" si="528"/>
        <v>0</v>
      </c>
      <c r="AJ306" s="5">
        <f t="shared" si="529"/>
        <v>0</v>
      </c>
      <c r="AK306" s="5">
        <f t="shared" si="530"/>
        <v>0</v>
      </c>
      <c r="AL306" s="5">
        <f t="shared" si="531"/>
        <v>0</v>
      </c>
      <c r="AM306" s="5">
        <f t="shared" si="532"/>
        <v>0</v>
      </c>
      <c r="AN306" s="5">
        <f t="shared" si="533"/>
        <v>0</v>
      </c>
      <c r="AO306" s="5">
        <f t="shared" si="534"/>
        <v>0</v>
      </c>
      <c r="AP306" s="5">
        <f t="shared" si="535"/>
        <v>0</v>
      </c>
      <c r="AQ306" s="5">
        <f t="shared" si="536"/>
        <v>0</v>
      </c>
      <c r="AR306" s="5">
        <f t="shared" si="537"/>
        <v>0</v>
      </c>
      <c r="AS306" s="5">
        <f t="shared" si="538"/>
        <v>0</v>
      </c>
      <c r="AT306" s="5">
        <f t="shared" si="539"/>
        <v>0</v>
      </c>
      <c r="AU306" s="5">
        <f t="shared" si="540"/>
        <v>0</v>
      </c>
      <c r="AV306" s="5">
        <f t="shared" si="541"/>
        <v>0</v>
      </c>
      <c r="AW306" s="5">
        <f t="shared" si="542"/>
        <v>0</v>
      </c>
      <c r="AX306" s="5">
        <f t="shared" si="543"/>
        <v>0</v>
      </c>
      <c r="AY306" s="5">
        <f t="shared" si="544"/>
        <v>0</v>
      </c>
      <c r="AZ306" s="5">
        <f t="shared" si="545"/>
        <v>0</v>
      </c>
      <c r="BA306" s="5">
        <f t="shared" si="546"/>
        <v>0</v>
      </c>
      <c r="BB306" s="5">
        <f t="shared" si="547"/>
        <v>0</v>
      </c>
      <c r="BC306" s="5">
        <f t="shared" si="548"/>
        <v>0</v>
      </c>
      <c r="BD306" s="5">
        <f t="shared" si="549"/>
        <v>0</v>
      </c>
      <c r="BE306" s="5">
        <f t="shared" si="550"/>
        <v>0</v>
      </c>
      <c r="BF306" s="5">
        <f t="shared" si="551"/>
        <v>0</v>
      </c>
      <c r="BG306" s="5">
        <f t="shared" si="552"/>
        <v>0</v>
      </c>
      <c r="BH306" s="5">
        <f t="shared" si="553"/>
        <v>0</v>
      </c>
      <c r="BI306" s="5">
        <f t="shared" si="554"/>
        <v>0</v>
      </c>
      <c r="BJ306" s="8">
        <f t="shared" si="555"/>
        <v>0</v>
      </c>
      <c r="BK306" s="8">
        <f t="shared" si="556"/>
        <v>1</v>
      </c>
      <c r="BL306" s="8">
        <f t="shared" si="557"/>
        <v>0</v>
      </c>
      <c r="BM306" s="8">
        <f t="shared" si="558"/>
        <v>0</v>
      </c>
      <c r="BN306" s="8">
        <f t="shared" si="559"/>
        <v>1</v>
      </c>
    </row>
    <row r="307" spans="1:66" x14ac:dyDescent="0.25">
      <c r="A307" t="s">
        <v>303</v>
      </c>
      <c r="B307" t="s">
        <v>374</v>
      </c>
      <c r="C307" t="s">
        <v>473</v>
      </c>
      <c r="D307" s="16"/>
      <c r="E307">
        <f>VLOOKUP(A307,home!$A$2:$E$405,3,FALSE)</f>
        <v>1.13636363636364</v>
      </c>
      <c r="F307">
        <f>VLOOKUP(B307,home!$B$2:$E$405,3,FALSE)</f>
        <v>1.32</v>
      </c>
      <c r="G307">
        <f>VLOOKUP(C307,away!$B$2:$E$405,4,FALSE)</f>
        <v>0</v>
      </c>
      <c r="H307">
        <f>VLOOKUP(A307,away!$A$2:$E$405,3,FALSE)</f>
        <v>0.79545454545454497</v>
      </c>
      <c r="I307">
        <f>VLOOKUP(C307,away!$B$2:$E$405,3,FALSE)</f>
        <v>0</v>
      </c>
      <c r="J307">
        <f>VLOOKUP(B307,home!$B$2:$E$405,4,FALSE)</f>
        <v>0.63</v>
      </c>
      <c r="K307" s="3">
        <f t="shared" si="504"/>
        <v>0</v>
      </c>
      <c r="L307" s="3">
        <f t="shared" si="505"/>
        <v>0</v>
      </c>
      <c r="M307" s="5">
        <f t="shared" si="506"/>
        <v>1</v>
      </c>
      <c r="N307" s="5">
        <f t="shared" si="507"/>
        <v>0</v>
      </c>
      <c r="O307" s="5">
        <f t="shared" si="508"/>
        <v>0</v>
      </c>
      <c r="P307" s="5">
        <f t="shared" si="509"/>
        <v>0</v>
      </c>
      <c r="Q307" s="5">
        <f t="shared" si="510"/>
        <v>0</v>
      </c>
      <c r="R307" s="5">
        <f t="shared" si="511"/>
        <v>0</v>
      </c>
      <c r="S307" s="5">
        <f t="shared" si="512"/>
        <v>0</v>
      </c>
      <c r="T307" s="5">
        <f t="shared" si="513"/>
        <v>0</v>
      </c>
      <c r="U307" s="5">
        <f t="shared" si="514"/>
        <v>0</v>
      </c>
      <c r="V307" s="5">
        <f t="shared" si="515"/>
        <v>0</v>
      </c>
      <c r="W307" s="5">
        <f t="shared" si="516"/>
        <v>0</v>
      </c>
      <c r="X307" s="5">
        <f t="shared" si="517"/>
        <v>0</v>
      </c>
      <c r="Y307" s="5">
        <f t="shared" si="518"/>
        <v>0</v>
      </c>
      <c r="Z307" s="5">
        <f t="shared" si="519"/>
        <v>0</v>
      </c>
      <c r="AA307" s="5">
        <f t="shared" si="520"/>
        <v>0</v>
      </c>
      <c r="AB307" s="5">
        <f t="shared" si="521"/>
        <v>0</v>
      </c>
      <c r="AC307" s="5">
        <f t="shared" si="522"/>
        <v>0</v>
      </c>
      <c r="AD307" s="5">
        <f t="shared" si="523"/>
        <v>0</v>
      </c>
      <c r="AE307" s="5">
        <f t="shared" si="524"/>
        <v>0</v>
      </c>
      <c r="AF307" s="5">
        <f t="shared" si="525"/>
        <v>0</v>
      </c>
      <c r="AG307" s="5">
        <f t="shared" si="526"/>
        <v>0</v>
      </c>
      <c r="AH307" s="5">
        <f t="shared" si="527"/>
        <v>0</v>
      </c>
      <c r="AI307" s="5">
        <f t="shared" si="528"/>
        <v>0</v>
      </c>
      <c r="AJ307" s="5">
        <f t="shared" si="529"/>
        <v>0</v>
      </c>
      <c r="AK307" s="5">
        <f t="shared" si="530"/>
        <v>0</v>
      </c>
      <c r="AL307" s="5">
        <f t="shared" si="531"/>
        <v>0</v>
      </c>
      <c r="AM307" s="5">
        <f t="shared" si="532"/>
        <v>0</v>
      </c>
      <c r="AN307" s="5">
        <f t="shared" si="533"/>
        <v>0</v>
      </c>
      <c r="AO307" s="5">
        <f t="shared" si="534"/>
        <v>0</v>
      </c>
      <c r="AP307" s="5">
        <f t="shared" si="535"/>
        <v>0</v>
      </c>
      <c r="AQ307" s="5">
        <f t="shared" si="536"/>
        <v>0</v>
      </c>
      <c r="AR307" s="5">
        <f t="shared" si="537"/>
        <v>0</v>
      </c>
      <c r="AS307" s="5">
        <f t="shared" si="538"/>
        <v>0</v>
      </c>
      <c r="AT307" s="5">
        <f t="shared" si="539"/>
        <v>0</v>
      </c>
      <c r="AU307" s="5">
        <f t="shared" si="540"/>
        <v>0</v>
      </c>
      <c r="AV307" s="5">
        <f t="shared" si="541"/>
        <v>0</v>
      </c>
      <c r="AW307" s="5">
        <f t="shared" si="542"/>
        <v>0</v>
      </c>
      <c r="AX307" s="5">
        <f t="shared" si="543"/>
        <v>0</v>
      </c>
      <c r="AY307" s="5">
        <f t="shared" si="544"/>
        <v>0</v>
      </c>
      <c r="AZ307" s="5">
        <f t="shared" si="545"/>
        <v>0</v>
      </c>
      <c r="BA307" s="5">
        <f t="shared" si="546"/>
        <v>0</v>
      </c>
      <c r="BB307" s="5">
        <f t="shared" si="547"/>
        <v>0</v>
      </c>
      <c r="BC307" s="5">
        <f t="shared" si="548"/>
        <v>0</v>
      </c>
      <c r="BD307" s="5">
        <f t="shared" si="549"/>
        <v>0</v>
      </c>
      <c r="BE307" s="5">
        <f t="shared" si="550"/>
        <v>0</v>
      </c>
      <c r="BF307" s="5">
        <f t="shared" si="551"/>
        <v>0</v>
      </c>
      <c r="BG307" s="5">
        <f t="shared" si="552"/>
        <v>0</v>
      </c>
      <c r="BH307" s="5">
        <f t="shared" si="553"/>
        <v>0</v>
      </c>
      <c r="BI307" s="5">
        <f t="shared" si="554"/>
        <v>0</v>
      </c>
      <c r="BJ307" s="8">
        <f t="shared" si="555"/>
        <v>0</v>
      </c>
      <c r="BK307" s="8">
        <f t="shared" si="556"/>
        <v>1</v>
      </c>
      <c r="BL307" s="8">
        <f t="shared" si="557"/>
        <v>0</v>
      </c>
      <c r="BM307" s="8">
        <f t="shared" si="558"/>
        <v>0</v>
      </c>
      <c r="BN307" s="8">
        <f t="shared" si="559"/>
        <v>1</v>
      </c>
    </row>
    <row r="308" spans="1:66" x14ac:dyDescent="0.25">
      <c r="A308" t="s">
        <v>303</v>
      </c>
      <c r="B308" t="s">
        <v>361</v>
      </c>
      <c r="C308" t="s">
        <v>353</v>
      </c>
      <c r="D308" s="16"/>
      <c r="E308">
        <f>VLOOKUP(A308,home!$A$2:$E$405,3,FALSE)</f>
        <v>1.13636363636364</v>
      </c>
      <c r="F308">
        <f>VLOOKUP(B308,home!$B$2:$E$405,3,FALSE)</f>
        <v>0.88</v>
      </c>
      <c r="G308">
        <f>VLOOKUP(C308,away!$B$2:$E$405,4,FALSE)</f>
        <v>1.32</v>
      </c>
      <c r="H308">
        <f>VLOOKUP(A308,away!$A$2:$E$405,3,FALSE)</f>
        <v>0.79545454545454497</v>
      </c>
      <c r="I308">
        <f>VLOOKUP(C308,away!$B$2:$E$405,3,FALSE)</f>
        <v>1.32</v>
      </c>
      <c r="J308">
        <f>VLOOKUP(B308,home!$B$2:$E$405,4,FALSE)</f>
        <v>1.26</v>
      </c>
      <c r="K308" s="3">
        <f t="shared" si="504"/>
        <v>1.3200000000000045</v>
      </c>
      <c r="L308" s="3">
        <f t="shared" si="505"/>
        <v>1.3229999999999993</v>
      </c>
      <c r="M308" s="5">
        <f t="shared" si="506"/>
        <v>7.114750655254462E-2</v>
      </c>
      <c r="N308" s="5">
        <f t="shared" si="507"/>
        <v>9.3914708649359219E-2</v>
      </c>
      <c r="O308" s="5">
        <f t="shared" si="508"/>
        <v>9.4128151169016488E-2</v>
      </c>
      <c r="P308" s="5">
        <f t="shared" si="509"/>
        <v>0.12424915954310217</v>
      </c>
      <c r="Q308" s="5">
        <f t="shared" si="510"/>
        <v>6.1983707708577307E-2</v>
      </c>
      <c r="R308" s="5">
        <f t="shared" si="511"/>
        <v>6.2265771998304388E-2</v>
      </c>
      <c r="S308" s="5">
        <f t="shared" si="512"/>
        <v>5.4245940564923156E-2</v>
      </c>
      <c r="T308" s="5">
        <f t="shared" si="513"/>
        <v>8.2004445298447734E-2</v>
      </c>
      <c r="U308" s="5">
        <f t="shared" si="514"/>
        <v>8.2190819037762056E-2</v>
      </c>
      <c r="V308" s="5">
        <f t="shared" si="515"/>
        <v>1.0525882307217717E-2</v>
      </c>
      <c r="W308" s="5">
        <f t="shared" si="516"/>
        <v>2.7272831391774111E-2</v>
      </c>
      <c r="X308" s="5">
        <f t="shared" si="517"/>
        <v>3.6081955931317126E-2</v>
      </c>
      <c r="Y308" s="5">
        <f t="shared" si="518"/>
        <v>2.3868213848566272E-2</v>
      </c>
      <c r="Z308" s="5">
        <f t="shared" si="519"/>
        <v>2.745920545125221E-2</v>
      </c>
      <c r="AA308" s="5">
        <f t="shared" si="520"/>
        <v>3.6246151195653033E-2</v>
      </c>
      <c r="AB308" s="5">
        <f t="shared" si="521"/>
        <v>2.392245978913109E-2</v>
      </c>
      <c r="AC308" s="5">
        <f t="shared" si="522"/>
        <v>1.148873739127049E-3</v>
      </c>
      <c r="AD308" s="5">
        <f t="shared" si="523"/>
        <v>9.0000343592854838E-3</v>
      </c>
      <c r="AE308" s="5">
        <f t="shared" si="524"/>
        <v>1.1907045457334687E-2</v>
      </c>
      <c r="AF308" s="5">
        <f t="shared" si="525"/>
        <v>7.8765105700268935E-3</v>
      </c>
      <c r="AG308" s="5">
        <f t="shared" si="526"/>
        <v>3.4735411613818568E-3</v>
      </c>
      <c r="AH308" s="5">
        <f t="shared" si="527"/>
        <v>9.0821322030016673E-3</v>
      </c>
      <c r="AI308" s="5">
        <f t="shared" si="528"/>
        <v>1.1988414507962239E-2</v>
      </c>
      <c r="AJ308" s="5">
        <f t="shared" si="529"/>
        <v>7.9123535752551061E-3</v>
      </c>
      <c r="AK308" s="5">
        <f t="shared" si="530"/>
        <v>3.4814355731122592E-3</v>
      </c>
      <c r="AL308" s="5">
        <f t="shared" si="531"/>
        <v>8.0253885722476678E-5</v>
      </c>
      <c r="AM308" s="5">
        <f t="shared" si="532"/>
        <v>2.3760090708513752E-3</v>
      </c>
      <c r="AN308" s="5">
        <f t="shared" si="533"/>
        <v>3.1434600007363678E-3</v>
      </c>
      <c r="AO308" s="5">
        <f t="shared" si="534"/>
        <v>2.0793987904871064E-3</v>
      </c>
      <c r="AP308" s="5">
        <f t="shared" si="535"/>
        <v>9.1701486660481315E-4</v>
      </c>
      <c r="AQ308" s="5">
        <f t="shared" si="536"/>
        <v>3.0330266712954191E-4</v>
      </c>
      <c r="AR308" s="5">
        <f t="shared" si="537"/>
        <v>2.4031321809142377E-3</v>
      </c>
      <c r="AS308" s="5">
        <f t="shared" si="538"/>
        <v>3.1721344788068042E-3</v>
      </c>
      <c r="AT308" s="5">
        <f t="shared" si="539"/>
        <v>2.0936087560124981E-3</v>
      </c>
      <c r="AU308" s="5">
        <f t="shared" si="540"/>
        <v>9.2118785264550245E-4</v>
      </c>
      <c r="AV308" s="5">
        <f t="shared" si="541"/>
        <v>3.0399199137301676E-4</v>
      </c>
      <c r="AW308" s="5">
        <f t="shared" si="542"/>
        <v>3.8931159963973559E-6</v>
      </c>
      <c r="AX308" s="5">
        <f t="shared" si="543"/>
        <v>5.2272199558730408E-4</v>
      </c>
      <c r="AY308" s="5">
        <f t="shared" si="544"/>
        <v>6.915612001620029E-4</v>
      </c>
      <c r="AZ308" s="5">
        <f t="shared" si="545"/>
        <v>4.5746773390716473E-4</v>
      </c>
      <c r="BA308" s="5">
        <f t="shared" si="546"/>
        <v>2.0174327065305948E-4</v>
      </c>
      <c r="BB308" s="5">
        <f t="shared" si="547"/>
        <v>6.6726586768499414E-5</v>
      </c>
      <c r="BC308" s="5">
        <f t="shared" si="548"/>
        <v>1.765585485894492E-5</v>
      </c>
      <c r="BD308" s="5">
        <f t="shared" si="549"/>
        <v>5.2989064589158954E-4</v>
      </c>
      <c r="BE308" s="5">
        <f t="shared" si="550"/>
        <v>6.9945565257690048E-4</v>
      </c>
      <c r="BF308" s="5">
        <f t="shared" si="551"/>
        <v>4.6164073070075601E-4</v>
      </c>
      <c r="BG308" s="5">
        <f t="shared" si="552"/>
        <v>2.0312192150833333E-4</v>
      </c>
      <c r="BH308" s="5">
        <f t="shared" si="553"/>
        <v>6.7030234097750205E-5</v>
      </c>
      <c r="BI308" s="5">
        <f t="shared" si="554"/>
        <v>1.769598180180611E-5</v>
      </c>
      <c r="BJ308" s="8">
        <f t="shared" si="555"/>
        <v>0.36816005641381688</v>
      </c>
      <c r="BK308" s="8">
        <f t="shared" si="556"/>
        <v>0.26208917779279917</v>
      </c>
      <c r="BL308" s="8">
        <f t="shared" si="557"/>
        <v>0.34209057947552762</v>
      </c>
      <c r="BM308" s="8">
        <f t="shared" si="558"/>
        <v>0.49142234542832608</v>
      </c>
      <c r="BN308" s="8">
        <f t="shared" si="559"/>
        <v>0.50768900562090413</v>
      </c>
    </row>
    <row r="309" spans="1:66" x14ac:dyDescent="0.25">
      <c r="A309" t="s">
        <v>303</v>
      </c>
      <c r="B309" t="s">
        <v>340</v>
      </c>
      <c r="C309" t="s">
        <v>380</v>
      </c>
      <c r="D309" s="16"/>
      <c r="E309">
        <f>VLOOKUP(A309,home!$A$2:$E$405,3,FALSE)</f>
        <v>1.13636363636364</v>
      </c>
      <c r="F309">
        <f>VLOOKUP(B309,home!$B$2:$E$405,3,FALSE)</f>
        <v>0.88</v>
      </c>
      <c r="G309">
        <f>VLOOKUP(C309,away!$B$2:$E$405,4,FALSE)</f>
        <v>0.44</v>
      </c>
      <c r="H309">
        <f>VLOOKUP(A309,away!$A$2:$E$405,3,FALSE)</f>
        <v>0.79545454545454497</v>
      </c>
      <c r="I309">
        <f>VLOOKUP(C309,away!$B$2:$E$405,3,FALSE)</f>
        <v>0.88</v>
      </c>
      <c r="J309">
        <f>VLOOKUP(B309,home!$B$2:$E$405,4,FALSE)</f>
        <v>1.89</v>
      </c>
      <c r="K309" s="3">
        <f t="shared" si="504"/>
        <v>0.44000000000000145</v>
      </c>
      <c r="L309" s="3">
        <f t="shared" si="505"/>
        <v>1.3229999999999993</v>
      </c>
      <c r="M309" s="5">
        <f t="shared" si="506"/>
        <v>0.17152950265984687</v>
      </c>
      <c r="N309" s="5">
        <f t="shared" si="507"/>
        <v>7.5472981170332881E-2</v>
      </c>
      <c r="O309" s="5">
        <f t="shared" si="508"/>
        <v>0.22693353201897729</v>
      </c>
      <c r="P309" s="5">
        <f t="shared" si="509"/>
        <v>9.9850754088350341E-2</v>
      </c>
      <c r="Q309" s="5">
        <f t="shared" si="510"/>
        <v>1.6604055857473286E-2</v>
      </c>
      <c r="R309" s="5">
        <f t="shared" si="511"/>
        <v>0.15011653143055342</v>
      </c>
      <c r="S309" s="5">
        <f t="shared" si="512"/>
        <v>1.4531280242477665E-2</v>
      </c>
      <c r="T309" s="5">
        <f t="shared" si="513"/>
        <v>2.1967165899437143E-2</v>
      </c>
      <c r="U309" s="5">
        <f t="shared" si="514"/>
        <v>6.605127382944373E-2</v>
      </c>
      <c r="V309" s="5">
        <f t="shared" si="515"/>
        <v>9.3988320608345778E-4</v>
      </c>
      <c r="W309" s="5">
        <f t="shared" si="516"/>
        <v>2.4352615257627569E-3</v>
      </c>
      <c r="X309" s="5">
        <f t="shared" si="517"/>
        <v>3.2218509985841256E-3</v>
      </c>
      <c r="Y309" s="5">
        <f t="shared" si="518"/>
        <v>2.1312544355633982E-3</v>
      </c>
      <c r="Z309" s="5">
        <f t="shared" si="519"/>
        <v>6.6201390360873996E-2</v>
      </c>
      <c r="AA309" s="5">
        <f t="shared" si="520"/>
        <v>2.9128611758784659E-2</v>
      </c>
      <c r="AB309" s="5">
        <f t="shared" si="521"/>
        <v>6.408294586932645E-3</v>
      </c>
      <c r="AC309" s="5">
        <f t="shared" si="522"/>
        <v>3.4195300745331505E-5</v>
      </c>
      <c r="AD309" s="5">
        <f t="shared" si="523"/>
        <v>2.6787876783390408E-4</v>
      </c>
      <c r="AE309" s="5">
        <f t="shared" si="524"/>
        <v>3.5440360984425494E-4</v>
      </c>
      <c r="AF309" s="5">
        <f t="shared" si="525"/>
        <v>2.3443798791197455E-4</v>
      </c>
      <c r="AG309" s="5">
        <f t="shared" si="526"/>
        <v>1.0338715266918069E-4</v>
      </c>
      <c r="AH309" s="5">
        <f t="shared" si="527"/>
        <v>2.1896109861859071E-2</v>
      </c>
      <c r="AI309" s="5">
        <f t="shared" si="528"/>
        <v>9.6342883392180247E-3</v>
      </c>
      <c r="AJ309" s="5">
        <f t="shared" si="529"/>
        <v>2.1195434346279718E-3</v>
      </c>
      <c r="AK309" s="5">
        <f t="shared" si="530"/>
        <v>3.1086637041210363E-4</v>
      </c>
      <c r="AL309" s="5">
        <f t="shared" si="531"/>
        <v>7.9623073879489659E-7</v>
      </c>
      <c r="AM309" s="5">
        <f t="shared" si="532"/>
        <v>2.357333156938364E-5</v>
      </c>
      <c r="AN309" s="5">
        <f t="shared" si="533"/>
        <v>3.118751766629454E-5</v>
      </c>
      <c r="AO309" s="5">
        <f t="shared" si="534"/>
        <v>2.0630542936253831E-5</v>
      </c>
      <c r="AP309" s="5">
        <f t="shared" si="535"/>
        <v>9.098069434887932E-6</v>
      </c>
      <c r="AQ309" s="5">
        <f t="shared" si="536"/>
        <v>3.0091864655891828E-6</v>
      </c>
      <c r="AR309" s="5">
        <f t="shared" si="537"/>
        <v>5.7937106694479022E-3</v>
      </c>
      <c r="AS309" s="5">
        <f t="shared" si="538"/>
        <v>2.5492326945570857E-3</v>
      </c>
      <c r="AT309" s="5">
        <f t="shared" si="539"/>
        <v>5.6083119280256062E-4</v>
      </c>
      <c r="AU309" s="5">
        <f t="shared" si="540"/>
        <v>8.2255241611042497E-5</v>
      </c>
      <c r="AV309" s="5">
        <f t="shared" si="541"/>
        <v>9.0480765772147032E-6</v>
      </c>
      <c r="AW309" s="5">
        <f t="shared" si="542"/>
        <v>1.2875051046313519E-8</v>
      </c>
      <c r="AX309" s="5">
        <f t="shared" si="543"/>
        <v>1.7287109817548054E-6</v>
      </c>
      <c r="AY309" s="5">
        <f t="shared" si="544"/>
        <v>2.2870846288616064E-6</v>
      </c>
      <c r="AZ309" s="5">
        <f t="shared" si="545"/>
        <v>1.5129064819919521E-6</v>
      </c>
      <c r="BA309" s="5">
        <f t="shared" si="546"/>
        <v>6.671917585584502E-7</v>
      </c>
      <c r="BB309" s="5">
        <f t="shared" si="547"/>
        <v>2.2067367414320737E-7</v>
      </c>
      <c r="BC309" s="5">
        <f t="shared" si="548"/>
        <v>5.8390254178292591E-8</v>
      </c>
      <c r="BD309" s="5">
        <f t="shared" si="549"/>
        <v>1.2775132026132628E-3</v>
      </c>
      <c r="BE309" s="5">
        <f t="shared" si="550"/>
        <v>5.6210580914983755E-4</v>
      </c>
      <c r="BF309" s="5">
        <f t="shared" si="551"/>
        <v>1.2366327801296463E-4</v>
      </c>
      <c r="BG309" s="5">
        <f t="shared" si="552"/>
        <v>1.8137280775234876E-5</v>
      </c>
      <c r="BH309" s="5">
        <f t="shared" si="553"/>
        <v>1.9951008852758429E-6</v>
      </c>
      <c r="BI309" s="5">
        <f t="shared" si="554"/>
        <v>1.7556887790427475E-7</v>
      </c>
      <c r="BJ309" s="8">
        <f t="shared" si="555"/>
        <v>0.12288665101126485</v>
      </c>
      <c r="BK309" s="8">
        <f t="shared" si="556"/>
        <v>0.28688869881287132</v>
      </c>
      <c r="BL309" s="8">
        <f t="shared" si="557"/>
        <v>0.52357771974611922</v>
      </c>
      <c r="BM309" s="8">
        <f t="shared" si="558"/>
        <v>0.25904482849601734</v>
      </c>
      <c r="BN309" s="8">
        <f t="shared" si="559"/>
        <v>0.74050735722553407</v>
      </c>
    </row>
    <row r="310" spans="1:66" x14ac:dyDescent="0.25">
      <c r="A310" t="s">
        <v>303</v>
      </c>
      <c r="B310" t="s">
        <v>348</v>
      </c>
      <c r="C310" t="s">
        <v>383</v>
      </c>
      <c r="D310" s="16"/>
      <c r="E310">
        <f>VLOOKUP(A310,home!$A$2:$E$405,3,FALSE)</f>
        <v>1.13636363636364</v>
      </c>
      <c r="F310">
        <f>VLOOKUP(B310,home!$B$2:$E$405,3,FALSE)</f>
        <v>1.32</v>
      </c>
      <c r="G310">
        <f>VLOOKUP(C310,away!$B$2:$E$405,4,FALSE)</f>
        <v>1.17</v>
      </c>
      <c r="H310">
        <f>VLOOKUP(A310,away!$A$2:$E$405,3,FALSE)</f>
        <v>0.79545454545454497</v>
      </c>
      <c r="I310">
        <f>VLOOKUP(C310,away!$B$2:$E$405,3,FALSE)</f>
        <v>0.88</v>
      </c>
      <c r="J310">
        <f>VLOOKUP(B310,home!$B$2:$E$405,4,FALSE)</f>
        <v>1.26</v>
      </c>
      <c r="K310" s="3">
        <f t="shared" si="504"/>
        <v>1.7550000000000057</v>
      </c>
      <c r="L310" s="3">
        <f t="shared" si="505"/>
        <v>0.88199999999999956</v>
      </c>
      <c r="M310" s="5">
        <f t="shared" si="506"/>
        <v>7.157567481213456E-2</v>
      </c>
      <c r="N310" s="5">
        <f t="shared" si="507"/>
        <v>0.12561530929529652</v>
      </c>
      <c r="O310" s="5">
        <f t="shared" si="508"/>
        <v>6.3129745184302644E-2</v>
      </c>
      <c r="P310" s="5">
        <f t="shared" si="509"/>
        <v>0.11079270279845146</v>
      </c>
      <c r="Q310" s="5">
        <f t="shared" si="510"/>
        <v>0.1102274339066231</v>
      </c>
      <c r="R310" s="5">
        <f t="shared" si="511"/>
        <v>2.784021762627745E-2</v>
      </c>
      <c r="S310" s="5">
        <f t="shared" si="512"/>
        <v>4.2874283147187886E-2</v>
      </c>
      <c r="T310" s="5">
        <f t="shared" si="513"/>
        <v>9.7220596705641524E-2</v>
      </c>
      <c r="U310" s="5">
        <f t="shared" si="514"/>
        <v>4.8859581934117068E-2</v>
      </c>
      <c r="V310" s="5">
        <f t="shared" si="515"/>
        <v>7.3739479584848675E-3</v>
      </c>
      <c r="W310" s="5">
        <f t="shared" si="516"/>
        <v>6.4483048835374743E-2</v>
      </c>
      <c r="X310" s="5">
        <f t="shared" si="517"/>
        <v>5.6874049072800491E-2</v>
      </c>
      <c r="Y310" s="5">
        <f t="shared" si="518"/>
        <v>2.5081455641105001E-2</v>
      </c>
      <c r="Z310" s="5">
        <f t="shared" si="519"/>
        <v>8.185023982125568E-3</v>
      </c>
      <c r="AA310" s="5">
        <f t="shared" si="520"/>
        <v>1.4364717088630413E-2</v>
      </c>
      <c r="AB310" s="5">
        <f t="shared" si="521"/>
        <v>1.2605039245273234E-2</v>
      </c>
      <c r="AC310" s="5">
        <f t="shared" si="522"/>
        <v>7.1338798652614626E-4</v>
      </c>
      <c r="AD310" s="5">
        <f t="shared" si="523"/>
        <v>2.8291937676520752E-2</v>
      </c>
      <c r="AE310" s="5">
        <f t="shared" si="524"/>
        <v>2.4953489030691292E-2</v>
      </c>
      <c r="AF310" s="5">
        <f t="shared" si="525"/>
        <v>1.1004488662534853E-2</v>
      </c>
      <c r="AG310" s="5">
        <f t="shared" si="526"/>
        <v>3.2353196667852455E-3</v>
      </c>
      <c r="AH310" s="5">
        <f t="shared" si="527"/>
        <v>1.8047977880586866E-3</v>
      </c>
      <c r="AI310" s="5">
        <f t="shared" si="528"/>
        <v>3.167420118043004E-3</v>
      </c>
      <c r="AJ310" s="5">
        <f t="shared" si="529"/>
        <v>2.7794111535827466E-3</v>
      </c>
      <c r="AK310" s="5">
        <f t="shared" si="530"/>
        <v>1.6259555248459125E-3</v>
      </c>
      <c r="AL310" s="5">
        <f t="shared" si="531"/>
        <v>4.4170415928947627E-5</v>
      </c>
      <c r="AM310" s="5">
        <f t="shared" si="532"/>
        <v>9.9304701244588203E-3</v>
      </c>
      <c r="AN310" s="5">
        <f t="shared" si="533"/>
        <v>8.7586746497726742E-3</v>
      </c>
      <c r="AO310" s="5">
        <f t="shared" si="534"/>
        <v>3.8625755205497474E-3</v>
      </c>
      <c r="AP310" s="5">
        <f t="shared" si="535"/>
        <v>1.1355972030416253E-3</v>
      </c>
      <c r="AQ310" s="5">
        <f t="shared" si="536"/>
        <v>2.5039918327067825E-4</v>
      </c>
      <c r="AR310" s="5">
        <f t="shared" si="537"/>
        <v>3.1836632981355222E-4</v>
      </c>
      <c r="AS310" s="5">
        <f t="shared" si="538"/>
        <v>5.5873290882278573E-4</v>
      </c>
      <c r="AT310" s="5">
        <f t="shared" si="539"/>
        <v>4.9028812749199631E-4</v>
      </c>
      <c r="AU310" s="5">
        <f t="shared" si="540"/>
        <v>2.8681855458281884E-4</v>
      </c>
      <c r="AV310" s="5">
        <f t="shared" si="541"/>
        <v>1.2584164082321217E-4</v>
      </c>
      <c r="AW310" s="5">
        <f t="shared" si="542"/>
        <v>1.8992174589049302E-6</v>
      </c>
      <c r="AX310" s="5">
        <f t="shared" si="543"/>
        <v>2.9046625114042147E-3</v>
      </c>
      <c r="AY310" s="5">
        <f t="shared" si="544"/>
        <v>2.561912335058516E-3</v>
      </c>
      <c r="AZ310" s="5">
        <f t="shared" si="545"/>
        <v>1.129803339760805E-3</v>
      </c>
      <c r="BA310" s="5">
        <f t="shared" si="546"/>
        <v>3.3216218188967649E-4</v>
      </c>
      <c r="BB310" s="5">
        <f t="shared" si="547"/>
        <v>7.3241761106673629E-5</v>
      </c>
      <c r="BC310" s="5">
        <f t="shared" si="548"/>
        <v>1.2919846659217224E-5</v>
      </c>
      <c r="BD310" s="5">
        <f t="shared" si="549"/>
        <v>4.6799850482592131E-5</v>
      </c>
      <c r="BE310" s="5">
        <f t="shared" si="550"/>
        <v>8.2133737596949428E-5</v>
      </c>
      <c r="BF310" s="5">
        <f t="shared" si="551"/>
        <v>7.207235474132339E-5</v>
      </c>
      <c r="BG310" s="5">
        <f t="shared" si="552"/>
        <v>4.2162327523674333E-5</v>
      </c>
      <c r="BH310" s="5">
        <f t="shared" si="553"/>
        <v>1.8498721201012171E-5</v>
      </c>
      <c r="BI310" s="5">
        <f t="shared" si="554"/>
        <v>6.4930511415552956E-6</v>
      </c>
      <c r="BJ310" s="8">
        <f t="shared" si="555"/>
        <v>0.5779395471503459</v>
      </c>
      <c r="BK310" s="8">
        <f t="shared" si="556"/>
        <v>0.23593607945377237</v>
      </c>
      <c r="BL310" s="8">
        <f t="shared" si="557"/>
        <v>0.17822509326735261</v>
      </c>
      <c r="BM310" s="8">
        <f t="shared" si="558"/>
        <v>0.48854464711291162</v>
      </c>
      <c r="BN310" s="8">
        <f t="shared" si="559"/>
        <v>0.50918108362308578</v>
      </c>
    </row>
    <row r="311" spans="1:66" x14ac:dyDescent="0.25">
      <c r="A311" t="s">
        <v>35</v>
      </c>
      <c r="B311" t="s">
        <v>213</v>
      </c>
      <c r="C311" t="s">
        <v>300</v>
      </c>
      <c r="D311" s="16"/>
      <c r="E311">
        <f>VLOOKUP(A311,home!$A$2:$E$405,3,FALSE)</f>
        <v>1.3333333333333299</v>
      </c>
      <c r="F311">
        <f>VLOOKUP(B311,home!$B$2:$E$405,3,FALSE)</f>
        <v>0</v>
      </c>
      <c r="G311">
        <f>VLOOKUP(C311,away!$B$2:$E$405,4,FALSE)</f>
        <v>1.88</v>
      </c>
      <c r="H311">
        <f>VLOOKUP(A311,away!$A$2:$E$405,3,FALSE)</f>
        <v>1.13333333333333</v>
      </c>
      <c r="I311">
        <f>VLOOKUP(C311,away!$B$2:$E$405,3,FALSE)</f>
        <v>0.38</v>
      </c>
      <c r="J311">
        <f>VLOOKUP(B311,home!$B$2:$E$405,4,FALSE)</f>
        <v>0.88</v>
      </c>
      <c r="K311" s="3">
        <f t="shared" si="504"/>
        <v>0</v>
      </c>
      <c r="L311" s="3">
        <f t="shared" si="505"/>
        <v>0.37898666666666558</v>
      </c>
      <c r="M311" s="5">
        <f t="shared" si="506"/>
        <v>0.68455474000196326</v>
      </c>
      <c r="N311" s="5">
        <f t="shared" si="507"/>
        <v>0</v>
      </c>
      <c r="O311" s="5">
        <f t="shared" si="508"/>
        <v>0.25943711906420996</v>
      </c>
      <c r="P311" s="5">
        <f t="shared" si="509"/>
        <v>0</v>
      </c>
      <c r="Q311" s="5">
        <f t="shared" si="510"/>
        <v>0</v>
      </c>
      <c r="R311" s="5">
        <f t="shared" si="511"/>
        <v>4.9161604481873886E-2</v>
      </c>
      <c r="S311" s="5">
        <f t="shared" si="512"/>
        <v>0</v>
      </c>
      <c r="T311" s="5">
        <f t="shared" si="513"/>
        <v>0</v>
      </c>
      <c r="U311" s="5">
        <f t="shared" si="514"/>
        <v>0</v>
      </c>
      <c r="V311" s="5">
        <f t="shared" si="515"/>
        <v>0</v>
      </c>
      <c r="W311" s="5">
        <f t="shared" si="516"/>
        <v>0</v>
      </c>
      <c r="X311" s="5">
        <f t="shared" si="517"/>
        <v>0</v>
      </c>
      <c r="Y311" s="5">
        <f t="shared" si="518"/>
        <v>0</v>
      </c>
      <c r="Z311" s="5">
        <f t="shared" si="519"/>
        <v>6.2105308701901297E-3</v>
      </c>
      <c r="AA311" s="5">
        <f t="shared" si="520"/>
        <v>0</v>
      </c>
      <c r="AB311" s="5">
        <f t="shared" si="521"/>
        <v>0</v>
      </c>
      <c r="AC311" s="5">
        <f t="shared" si="522"/>
        <v>0</v>
      </c>
      <c r="AD311" s="5">
        <f t="shared" si="523"/>
        <v>0</v>
      </c>
      <c r="AE311" s="5">
        <f t="shared" si="524"/>
        <v>0</v>
      </c>
      <c r="AF311" s="5">
        <f t="shared" si="525"/>
        <v>0</v>
      </c>
      <c r="AG311" s="5">
        <f t="shared" si="526"/>
        <v>0</v>
      </c>
      <c r="AH311" s="5">
        <f t="shared" si="527"/>
        <v>5.8842709818094589E-4</v>
      </c>
      <c r="AI311" s="5">
        <f t="shared" si="528"/>
        <v>0</v>
      </c>
      <c r="AJ311" s="5">
        <f t="shared" si="529"/>
        <v>0</v>
      </c>
      <c r="AK311" s="5">
        <f t="shared" si="530"/>
        <v>0</v>
      </c>
      <c r="AL311" s="5">
        <f t="shared" si="531"/>
        <v>0</v>
      </c>
      <c r="AM311" s="5">
        <f t="shared" si="532"/>
        <v>0</v>
      </c>
      <c r="AN311" s="5">
        <f t="shared" si="533"/>
        <v>0</v>
      </c>
      <c r="AO311" s="5">
        <f t="shared" si="534"/>
        <v>0</v>
      </c>
      <c r="AP311" s="5">
        <f t="shared" si="535"/>
        <v>0</v>
      </c>
      <c r="AQ311" s="5">
        <f t="shared" si="536"/>
        <v>0</v>
      </c>
      <c r="AR311" s="5">
        <f t="shared" si="537"/>
        <v>4.4601204903187091E-5</v>
      </c>
      <c r="AS311" s="5">
        <f t="shared" si="538"/>
        <v>0</v>
      </c>
      <c r="AT311" s="5">
        <f t="shared" si="539"/>
        <v>0</v>
      </c>
      <c r="AU311" s="5">
        <f t="shared" si="540"/>
        <v>0</v>
      </c>
      <c r="AV311" s="5">
        <f t="shared" si="541"/>
        <v>0</v>
      </c>
      <c r="AW311" s="5">
        <f t="shared" si="542"/>
        <v>0</v>
      </c>
      <c r="AX311" s="5">
        <f t="shared" si="543"/>
        <v>0</v>
      </c>
      <c r="AY311" s="5">
        <f t="shared" si="544"/>
        <v>0</v>
      </c>
      <c r="AZ311" s="5">
        <f t="shared" si="545"/>
        <v>0</v>
      </c>
      <c r="BA311" s="5">
        <f t="shared" si="546"/>
        <v>0</v>
      </c>
      <c r="BB311" s="5">
        <f t="shared" si="547"/>
        <v>0</v>
      </c>
      <c r="BC311" s="5">
        <f t="shared" si="548"/>
        <v>0</v>
      </c>
      <c r="BD311" s="5">
        <f t="shared" si="549"/>
        <v>2.8172103292626353E-6</v>
      </c>
      <c r="BE311" s="5">
        <f t="shared" si="550"/>
        <v>0</v>
      </c>
      <c r="BF311" s="5">
        <f t="shared" si="551"/>
        <v>0</v>
      </c>
      <c r="BG311" s="5">
        <f t="shared" si="552"/>
        <v>0</v>
      </c>
      <c r="BH311" s="5">
        <f t="shared" si="553"/>
        <v>0</v>
      </c>
      <c r="BI311" s="5">
        <f t="shared" si="554"/>
        <v>0</v>
      </c>
      <c r="BJ311" s="8">
        <f t="shared" si="555"/>
        <v>0</v>
      </c>
      <c r="BK311" s="8">
        <f t="shared" si="556"/>
        <v>0.68455474000196326</v>
      </c>
      <c r="BL311" s="8">
        <f t="shared" si="557"/>
        <v>0.30923456905949726</v>
      </c>
      <c r="BM311" s="8">
        <f t="shared" si="558"/>
        <v>6.8463763836035252E-3</v>
      </c>
      <c r="BN311" s="8">
        <f t="shared" si="559"/>
        <v>0.99315346354804712</v>
      </c>
    </row>
    <row r="312" spans="1:66" x14ac:dyDescent="0.25">
      <c r="A312" t="s">
        <v>35</v>
      </c>
      <c r="B312" t="s">
        <v>474</v>
      </c>
      <c r="C312" t="s">
        <v>295</v>
      </c>
      <c r="D312" s="16"/>
      <c r="E312">
        <f>VLOOKUP(A312,home!$A$2:$E$405,3,FALSE)</f>
        <v>1.3333333333333299</v>
      </c>
      <c r="F312">
        <f>VLOOKUP(B312,home!$B$2:$E$405,3,FALSE)</f>
        <v>0.38</v>
      </c>
      <c r="G312">
        <f>VLOOKUP(C312,away!$B$2:$E$405,4,FALSE)</f>
        <v>0</v>
      </c>
      <c r="H312">
        <f>VLOOKUP(A312,away!$A$2:$E$405,3,FALSE)</f>
        <v>1.13333333333333</v>
      </c>
      <c r="I312">
        <f>VLOOKUP(C312,away!$B$2:$E$405,3,FALSE)</f>
        <v>1.1299999999999999</v>
      </c>
      <c r="J312">
        <f>VLOOKUP(B312,home!$B$2:$E$405,4,FALSE)</f>
        <v>0.88</v>
      </c>
      <c r="K312" s="3">
        <f t="shared" si="504"/>
        <v>0</v>
      </c>
      <c r="L312" s="3">
        <f t="shared" si="505"/>
        <v>1.1269866666666633</v>
      </c>
      <c r="M312" s="5">
        <f t="shared" si="506"/>
        <v>0.32400813137553297</v>
      </c>
      <c r="N312" s="5">
        <f t="shared" si="507"/>
        <v>0</v>
      </c>
      <c r="O312" s="5">
        <f t="shared" si="508"/>
        <v>0.36515284395180625</v>
      </c>
      <c r="P312" s="5">
        <f t="shared" si="509"/>
        <v>0</v>
      </c>
      <c r="Q312" s="5">
        <f t="shared" si="510"/>
        <v>0</v>
      </c>
      <c r="R312" s="5">
        <f t="shared" si="511"/>
        <v>0.20576119321454925</v>
      </c>
      <c r="S312" s="5">
        <f t="shared" si="512"/>
        <v>0</v>
      </c>
      <c r="T312" s="5">
        <f t="shared" si="513"/>
        <v>0</v>
      </c>
      <c r="U312" s="5">
        <f t="shared" si="514"/>
        <v>0</v>
      </c>
      <c r="V312" s="5">
        <f t="shared" si="515"/>
        <v>0</v>
      </c>
      <c r="W312" s="5">
        <f t="shared" si="516"/>
        <v>0</v>
      </c>
      <c r="X312" s="5">
        <f t="shared" si="517"/>
        <v>0</v>
      </c>
      <c r="Y312" s="5">
        <f t="shared" si="518"/>
        <v>0</v>
      </c>
      <c r="Z312" s="5">
        <f t="shared" si="519"/>
        <v>7.7296707090073358E-2</v>
      </c>
      <c r="AA312" s="5">
        <f t="shared" si="520"/>
        <v>0</v>
      </c>
      <c r="AB312" s="5">
        <f t="shared" si="521"/>
        <v>0</v>
      </c>
      <c r="AC312" s="5">
        <f t="shared" si="522"/>
        <v>0</v>
      </c>
      <c r="AD312" s="5">
        <f t="shared" si="523"/>
        <v>0</v>
      </c>
      <c r="AE312" s="5">
        <f t="shared" si="524"/>
        <v>0</v>
      </c>
      <c r="AF312" s="5">
        <f t="shared" si="525"/>
        <v>0</v>
      </c>
      <c r="AG312" s="5">
        <f t="shared" si="526"/>
        <v>0</v>
      </c>
      <c r="AH312" s="5">
        <f t="shared" si="527"/>
        <v>2.177808956693781E-2</v>
      </c>
      <c r="AI312" s="5">
        <f t="shared" si="528"/>
        <v>0</v>
      </c>
      <c r="AJ312" s="5">
        <f t="shared" si="529"/>
        <v>0</v>
      </c>
      <c r="AK312" s="5">
        <f t="shared" si="530"/>
        <v>0</v>
      </c>
      <c r="AL312" s="5">
        <f t="shared" si="531"/>
        <v>0</v>
      </c>
      <c r="AM312" s="5">
        <f t="shared" si="532"/>
        <v>0</v>
      </c>
      <c r="AN312" s="5">
        <f t="shared" si="533"/>
        <v>0</v>
      </c>
      <c r="AO312" s="5">
        <f t="shared" si="534"/>
        <v>0</v>
      </c>
      <c r="AP312" s="5">
        <f t="shared" si="535"/>
        <v>0</v>
      </c>
      <c r="AQ312" s="5">
        <f t="shared" si="536"/>
        <v>0</v>
      </c>
      <c r="AR312" s="5">
        <f t="shared" si="537"/>
        <v>4.9087233134822569E-3</v>
      </c>
      <c r="AS312" s="5">
        <f t="shared" si="538"/>
        <v>0</v>
      </c>
      <c r="AT312" s="5">
        <f t="shared" si="539"/>
        <v>0</v>
      </c>
      <c r="AU312" s="5">
        <f t="shared" si="540"/>
        <v>0</v>
      </c>
      <c r="AV312" s="5">
        <f t="shared" si="541"/>
        <v>0</v>
      </c>
      <c r="AW312" s="5">
        <f t="shared" si="542"/>
        <v>0</v>
      </c>
      <c r="AX312" s="5">
        <f t="shared" si="543"/>
        <v>0</v>
      </c>
      <c r="AY312" s="5">
        <f t="shared" si="544"/>
        <v>0</v>
      </c>
      <c r="AZ312" s="5">
        <f t="shared" si="545"/>
        <v>0</v>
      </c>
      <c r="BA312" s="5">
        <f t="shared" si="546"/>
        <v>0</v>
      </c>
      <c r="BB312" s="5">
        <f t="shared" si="547"/>
        <v>0</v>
      </c>
      <c r="BC312" s="5">
        <f t="shared" si="548"/>
        <v>0</v>
      </c>
      <c r="BD312" s="5">
        <f t="shared" si="549"/>
        <v>9.2201095410838281E-4</v>
      </c>
      <c r="BE312" s="5">
        <f t="shared" si="550"/>
        <v>0</v>
      </c>
      <c r="BF312" s="5">
        <f t="shared" si="551"/>
        <v>0</v>
      </c>
      <c r="BG312" s="5">
        <f t="shared" si="552"/>
        <v>0</v>
      </c>
      <c r="BH312" s="5">
        <f t="shared" si="553"/>
        <v>0</v>
      </c>
      <c r="BI312" s="5">
        <f t="shared" si="554"/>
        <v>0</v>
      </c>
      <c r="BJ312" s="8">
        <f t="shared" si="555"/>
        <v>0</v>
      </c>
      <c r="BK312" s="8">
        <f t="shared" si="556"/>
        <v>0.32400813137553297</v>
      </c>
      <c r="BL312" s="8">
        <f t="shared" si="557"/>
        <v>0.59852286100088392</v>
      </c>
      <c r="BM312" s="8">
        <f t="shared" si="558"/>
        <v>0.10490553092460179</v>
      </c>
      <c r="BN312" s="8">
        <f t="shared" si="559"/>
        <v>0.89492216854188844</v>
      </c>
    </row>
    <row r="313" spans="1:66" s="10" customFormat="1" x14ac:dyDescent="0.25">
      <c r="A313" t="s">
        <v>35</v>
      </c>
      <c r="B313" t="s">
        <v>217</v>
      </c>
      <c r="C313" t="s">
        <v>212</v>
      </c>
      <c r="D313" s="16"/>
      <c r="E313">
        <f>VLOOKUP(A313,home!$A$2:$E$405,3,FALSE)</f>
        <v>1.3333333333333299</v>
      </c>
      <c r="F313">
        <f>VLOOKUP(B313,home!$B$2:$E$405,3,FALSE)</f>
        <v>1.5</v>
      </c>
      <c r="G313">
        <f>VLOOKUP(C313,away!$B$2:$E$405,4,FALSE)</f>
        <v>1.1299999999999999</v>
      </c>
      <c r="H313">
        <f>VLOOKUP(A313,away!$A$2:$E$405,3,FALSE)</f>
        <v>1.13333333333333</v>
      </c>
      <c r="I313">
        <f>VLOOKUP(C313,away!$B$2:$E$405,3,FALSE)</f>
        <v>1.1299999999999999</v>
      </c>
      <c r="J313">
        <f>VLOOKUP(B313,home!$B$2:$E$405,4,FALSE)</f>
        <v>1.32</v>
      </c>
      <c r="K313" s="3">
        <f t="shared" si="504"/>
        <v>2.259999999999994</v>
      </c>
      <c r="L313" s="3">
        <f t="shared" si="505"/>
        <v>1.6904799999999951</v>
      </c>
      <c r="M313" s="5">
        <f t="shared" si="506"/>
        <v>1.9245461736321735E-2</v>
      </c>
      <c r="N313" s="5">
        <f t="shared" si="507"/>
        <v>4.3494743524086991E-2</v>
      </c>
      <c r="O313" s="5">
        <f t="shared" si="508"/>
        <v>3.2534068156017067E-2</v>
      </c>
      <c r="P313" s="5">
        <f t="shared" si="509"/>
        <v>7.3526994032598367E-2</v>
      </c>
      <c r="Q313" s="5">
        <f t="shared" si="510"/>
        <v>4.9149060182218193E-2</v>
      </c>
      <c r="R313" s="5">
        <f t="shared" si="511"/>
        <v>2.7499095768191793E-2</v>
      </c>
      <c r="S313" s="5">
        <f t="shared" si="512"/>
        <v>7.022719077280784E-2</v>
      </c>
      <c r="T313" s="5">
        <f t="shared" si="513"/>
        <v>8.308550325683596E-2</v>
      </c>
      <c r="U313" s="5">
        <f t="shared" si="514"/>
        <v>6.2147956436113275E-2</v>
      </c>
      <c r="V313" s="5">
        <f t="shared" si="515"/>
        <v>2.9811323877134567E-2</v>
      </c>
      <c r="W313" s="5">
        <f t="shared" si="516"/>
        <v>3.7025625337270933E-2</v>
      </c>
      <c r="X313" s="5">
        <f t="shared" si="517"/>
        <v>6.2591079120149579E-2</v>
      </c>
      <c r="Y313" s="5">
        <f t="shared" si="518"/>
        <v>5.2904483715515087E-2</v>
      </c>
      <c r="Z313" s="5">
        <f t="shared" si="519"/>
        <v>1.5495557138070911E-2</v>
      </c>
      <c r="AA313" s="5">
        <f t="shared" si="520"/>
        <v>3.501995913204016E-2</v>
      </c>
      <c r="AB313" s="5">
        <f t="shared" si="521"/>
        <v>3.957255381920529E-2</v>
      </c>
      <c r="AC313" s="5">
        <f t="shared" si="522"/>
        <v>7.1183568587793152E-3</v>
      </c>
      <c r="AD313" s="5">
        <f t="shared" si="523"/>
        <v>2.0919478315558022E-2</v>
      </c>
      <c r="AE313" s="5">
        <f t="shared" si="524"/>
        <v>3.5363959702884418E-2</v>
      </c>
      <c r="AF313" s="5">
        <f t="shared" si="525"/>
        <v>2.9891033299265946E-2</v>
      </c>
      <c r="AG313" s="5">
        <f t="shared" si="526"/>
        <v>1.6843397990580985E-2</v>
      </c>
      <c r="AH313" s="5">
        <f t="shared" si="527"/>
        <v>6.548732357691509E-3</v>
      </c>
      <c r="AI313" s="5">
        <f t="shared" si="528"/>
        <v>1.4800135128382769E-2</v>
      </c>
      <c r="AJ313" s="5">
        <f t="shared" si="529"/>
        <v>1.6724152695072492E-2</v>
      </c>
      <c r="AK313" s="5">
        <f t="shared" si="530"/>
        <v>1.2598861696954572E-2</v>
      </c>
      <c r="AL313" s="5">
        <f t="shared" si="531"/>
        <v>1.0878229671976785E-3</v>
      </c>
      <c r="AM313" s="5">
        <f t="shared" si="532"/>
        <v>9.4556041986322056E-3</v>
      </c>
      <c r="AN313" s="5">
        <f t="shared" si="533"/>
        <v>1.5984509785703722E-2</v>
      </c>
      <c r="AO313" s="5">
        <f t="shared" si="534"/>
        <v>1.3510747051268177E-2</v>
      </c>
      <c r="AP313" s="5">
        <f t="shared" si="535"/>
        <v>7.6132158917425891E-3</v>
      </c>
      <c r="AQ313" s="5">
        <f t="shared" si="536"/>
        <v>3.2174973001682433E-3</v>
      </c>
      <c r="AR313" s="5">
        <f t="shared" si="537"/>
        <v>2.2141002152060605E-3</v>
      </c>
      <c r="AS313" s="5">
        <f t="shared" si="538"/>
        <v>5.0038664863656821E-3</v>
      </c>
      <c r="AT313" s="5">
        <f t="shared" si="539"/>
        <v>5.6543691295932079E-3</v>
      </c>
      <c r="AU313" s="5">
        <f t="shared" si="540"/>
        <v>4.2596247442935374E-3</v>
      </c>
      <c r="AV313" s="5">
        <f t="shared" si="541"/>
        <v>2.4066879805258426E-3</v>
      </c>
      <c r="AW313" s="5">
        <f t="shared" si="542"/>
        <v>1.1544475309082236E-4</v>
      </c>
      <c r="AX313" s="5">
        <f t="shared" si="543"/>
        <v>3.5616109148181182E-3</v>
      </c>
      <c r="AY313" s="5">
        <f t="shared" si="544"/>
        <v>6.0208320192817145E-3</v>
      </c>
      <c r="AZ313" s="5">
        <f t="shared" si="545"/>
        <v>5.0890480559776631E-3</v>
      </c>
      <c r="BA313" s="5">
        <f t="shared" si="546"/>
        <v>2.8676446525563652E-3</v>
      </c>
      <c r="BB313" s="5">
        <f t="shared" si="547"/>
        <v>1.2119239830633674E-3</v>
      </c>
      <c r="BC313" s="5">
        <f t="shared" si="548"/>
        <v>4.0974665097779083E-4</v>
      </c>
      <c r="BD313" s="5">
        <f t="shared" si="549"/>
        <v>6.2381535530025526E-4</v>
      </c>
      <c r="BE313" s="5">
        <f t="shared" si="550"/>
        <v>1.409822702978573E-3</v>
      </c>
      <c r="BF313" s="5">
        <f t="shared" si="551"/>
        <v>1.5930996543657837E-3</v>
      </c>
      <c r="BG313" s="5">
        <f t="shared" si="552"/>
        <v>1.2001350729555537E-3</v>
      </c>
      <c r="BH313" s="5">
        <f t="shared" si="553"/>
        <v>6.78076316219886E-4</v>
      </c>
      <c r="BI313" s="5">
        <f t="shared" si="554"/>
        <v>3.0649049493138784E-4</v>
      </c>
      <c r="BJ313" s="8">
        <f t="shared" si="555"/>
        <v>0.50021074494855611</v>
      </c>
      <c r="BK313" s="8">
        <f t="shared" si="556"/>
        <v>0.20703798226412121</v>
      </c>
      <c r="BL313" s="8">
        <f t="shared" si="557"/>
        <v>0.27279560334240471</v>
      </c>
      <c r="BM313" s="8">
        <f t="shared" si="558"/>
        <v>0.74418507702752779</v>
      </c>
      <c r="BN313" s="8">
        <f t="shared" si="559"/>
        <v>0.24544942339943418</v>
      </c>
    </row>
    <row r="314" spans="1:66" x14ac:dyDescent="0.25">
      <c r="A314" t="s">
        <v>143</v>
      </c>
      <c r="B314" t="s">
        <v>161</v>
      </c>
      <c r="C314" t="s">
        <v>152</v>
      </c>
      <c r="D314" s="16"/>
      <c r="E314">
        <f>VLOOKUP(A314,home!$A$2:$E$405,3,FALSE)</f>
        <v>0.98305084745762705</v>
      </c>
      <c r="F314">
        <f>VLOOKUP(B314,home!$B$2:$E$405,3,FALSE)</f>
        <v>1.53</v>
      </c>
      <c r="G314">
        <f>VLOOKUP(C314,away!$B$2:$E$405,4,FALSE)</f>
        <v>1.02</v>
      </c>
      <c r="H314">
        <f>VLOOKUP(A314,away!$A$2:$E$405,3,FALSE)</f>
        <v>1.15254237288136</v>
      </c>
      <c r="I314">
        <f>VLOOKUP(C314,away!$B$2:$E$405,3,FALSE)</f>
        <v>2.37</v>
      </c>
      <c r="J314">
        <f>VLOOKUP(B314,home!$B$2:$E$405,4,FALSE)</f>
        <v>0.87</v>
      </c>
      <c r="K314" s="3">
        <f t="shared" si="504"/>
        <v>1.5341491525423729</v>
      </c>
      <c r="L314" s="3">
        <f t="shared" si="505"/>
        <v>2.376427118644076</v>
      </c>
      <c r="M314" s="5">
        <f t="shared" si="506"/>
        <v>2.002895562533083E-2</v>
      </c>
      <c r="N314" s="5">
        <f t="shared" si="507"/>
        <v>3.0727405298910087E-2</v>
      </c>
      <c r="O314" s="5">
        <f t="shared" si="508"/>
        <v>4.7597353306155006E-2</v>
      </c>
      <c r="P314" s="5">
        <f t="shared" si="509"/>
        <v>7.3021439237897612E-2</v>
      </c>
      <c r="Q314" s="5">
        <f t="shared" si="510"/>
        <v>2.3570211399574471E-2</v>
      </c>
      <c r="R314" s="5">
        <f t="shared" si="511"/>
        <v>5.6555820586215014E-2</v>
      </c>
      <c r="S314" s="5">
        <f t="shared" si="512"/>
        <v>6.6555274874521828E-2</v>
      </c>
      <c r="T314" s="5">
        <f t="shared" si="513"/>
        <v>5.6012889562122518E-2</v>
      </c>
      <c r="U314" s="5">
        <f t="shared" si="514"/>
        <v>8.6765064223680258E-2</v>
      </c>
      <c r="V314" s="5">
        <f t="shared" si="515"/>
        <v>2.6960755391254237E-2</v>
      </c>
      <c r="W314" s="5">
        <f t="shared" si="516"/>
        <v>1.2053406614633919E-2</v>
      </c>
      <c r="X314" s="5">
        <f t="shared" si="517"/>
        <v>2.8644042351059933E-2</v>
      </c>
      <c r="Y314" s="5">
        <f t="shared" si="518"/>
        <v>3.4035239515324126E-2</v>
      </c>
      <c r="Z314" s="5">
        <f t="shared" si="519"/>
        <v>4.4800261919416759E-2</v>
      </c>
      <c r="AA314" s="5">
        <f t="shared" si="520"/>
        <v>6.8730283857349556E-2</v>
      </c>
      <c r="AB314" s="5">
        <f t="shared" si="521"/>
        <v>5.2721253366874797E-2</v>
      </c>
      <c r="AC314" s="5">
        <f t="shared" si="522"/>
        <v>6.1433344255367728E-3</v>
      </c>
      <c r="AD314" s="5">
        <f t="shared" si="523"/>
        <v>4.6229308857723165E-3</v>
      </c>
      <c r="AE314" s="5">
        <f t="shared" si="524"/>
        <v>1.0986058324566613E-2</v>
      </c>
      <c r="AF314" s="5">
        <f t="shared" si="525"/>
        <v>1.3053783464752802E-2</v>
      </c>
      <c r="AG314" s="5">
        <f t="shared" si="526"/>
        <v>1.0340455008848727E-2</v>
      </c>
      <c r="AH314" s="5">
        <f t="shared" si="527"/>
        <v>2.6616139336914878E-2</v>
      </c>
      <c r="AI314" s="5">
        <f t="shared" si="528"/>
        <v>4.0833127607677676E-2</v>
      </c>
      <c r="AJ314" s="5">
        <f t="shared" si="529"/>
        <v>3.1322054057486649E-2</v>
      </c>
      <c r="AK314" s="5">
        <f t="shared" si="530"/>
        <v>1.6017567562726515E-2</v>
      </c>
      <c r="AL314" s="5">
        <f t="shared" si="531"/>
        <v>8.9589318557393906E-4</v>
      </c>
      <c r="AM314" s="5">
        <f t="shared" si="532"/>
        <v>1.4184531001339101E-3</v>
      </c>
      <c r="AN314" s="5">
        <f t="shared" si="533"/>
        <v>3.3708504136829853E-3</v>
      </c>
      <c r="AO314" s="5">
        <f t="shared" si="534"/>
        <v>4.0052901679844249E-3</v>
      </c>
      <c r="AP314" s="5">
        <f t="shared" si="535"/>
        <v>3.1727600577455576E-3</v>
      </c>
      <c r="AQ314" s="5">
        <f t="shared" si="536"/>
        <v>1.8849582605443224E-3</v>
      </c>
      <c r="AR314" s="5">
        <f t="shared" si="537"/>
        <v>1.2650263062770778E-2</v>
      </c>
      <c r="AS314" s="5">
        <f t="shared" si="538"/>
        <v>1.9407390357187873E-2</v>
      </c>
      <c r="AT314" s="5">
        <f t="shared" si="539"/>
        <v>1.4886915734769402E-2</v>
      </c>
      <c r="AU314" s="5">
        <f t="shared" si="540"/>
        <v>7.6129163861554001E-3</v>
      </c>
      <c r="AV314" s="5">
        <f t="shared" si="541"/>
        <v>2.9198373055490637E-3</v>
      </c>
      <c r="AW314" s="5">
        <f t="shared" si="542"/>
        <v>9.0728935754861336E-5</v>
      </c>
      <c r="AX314" s="5">
        <f t="shared" si="543"/>
        <v>3.6268643691525699E-4</v>
      </c>
      <c r="AY314" s="5">
        <f t="shared" si="544"/>
        <v>8.6189788424981067E-4</v>
      </c>
      <c r="AZ314" s="5">
        <f t="shared" si="545"/>
        <v>1.0241187528166015E-3</v>
      </c>
      <c r="BA314" s="5">
        <f t="shared" si="546"/>
        <v>8.112478589684404E-4</v>
      </c>
      <c r="BB314" s="5">
        <f t="shared" si="547"/>
        <v>4.8196785299863676E-4</v>
      </c>
      <c r="BC314" s="5">
        <f t="shared" si="548"/>
        <v>2.2907229523612445E-4</v>
      </c>
      <c r="BD314" s="5">
        <f t="shared" si="549"/>
        <v>5.0104047000583216E-3</v>
      </c>
      <c r="BE314" s="5">
        <f t="shared" si="550"/>
        <v>7.6867081244887964E-3</v>
      </c>
      <c r="BF314" s="5">
        <f t="shared" si="551"/>
        <v>5.8962783775125312E-3</v>
      </c>
      <c r="BG314" s="5">
        <f t="shared" si="552"/>
        <v>3.0152568253382565E-3</v>
      </c>
      <c r="BH314" s="5">
        <f t="shared" si="553"/>
        <v>1.1564634258225733E-3</v>
      </c>
      <c r="BI314" s="5">
        <f t="shared" si="554"/>
        <v>3.5483747693438954E-4</v>
      </c>
      <c r="BJ314" s="8">
        <f t="shared" si="555"/>
        <v>0.24166972550684163</v>
      </c>
      <c r="BK314" s="8">
        <f t="shared" si="556"/>
        <v>0.19446755062436499</v>
      </c>
      <c r="BL314" s="8">
        <f t="shared" si="557"/>
        <v>0.50775593568166766</v>
      </c>
      <c r="BM314" s="8">
        <f t="shared" si="558"/>
        <v>0.7364211193297131</v>
      </c>
      <c r="BN314" s="8">
        <f t="shared" si="559"/>
        <v>0.25150118545408301</v>
      </c>
    </row>
    <row r="315" spans="1:66" x14ac:dyDescent="0.25">
      <c r="A315" t="s">
        <v>28</v>
      </c>
      <c r="B315" t="s">
        <v>191</v>
      </c>
      <c r="C315" t="s">
        <v>187</v>
      </c>
      <c r="D315" s="16"/>
      <c r="E315">
        <f>VLOOKUP(A315,home!$A$2:$E$405,3,FALSE)</f>
        <v>1.4166666666666701</v>
      </c>
      <c r="F315">
        <f>VLOOKUP(B315,home!$B$2:$E$405,3,FALSE)</f>
        <v>1.76</v>
      </c>
      <c r="G315">
        <f>VLOOKUP(C315,away!$B$2:$E$405,4,FALSE)</f>
        <v>1.06</v>
      </c>
      <c r="H315">
        <f>VLOOKUP(A315,away!$A$2:$E$405,3,FALSE)</f>
        <v>1</v>
      </c>
      <c r="I315">
        <f>VLOOKUP(C315,away!$B$2:$E$405,3,FALSE)</f>
        <v>0.35</v>
      </c>
      <c r="J315">
        <f>VLOOKUP(B315,home!$B$2:$E$405,4,FALSE)</f>
        <v>0</v>
      </c>
      <c r="K315" s="3">
        <f t="shared" si="504"/>
        <v>2.6429333333333398</v>
      </c>
      <c r="L315" s="3">
        <f t="shared" si="505"/>
        <v>0</v>
      </c>
      <c r="M315" s="5">
        <f t="shared" si="506"/>
        <v>7.1152249877757021E-2</v>
      </c>
      <c r="N315" s="5">
        <f t="shared" si="507"/>
        <v>0.18805065294358705</v>
      </c>
      <c r="O315" s="5">
        <f t="shared" si="508"/>
        <v>0</v>
      </c>
      <c r="P315" s="5">
        <f t="shared" si="509"/>
        <v>0</v>
      </c>
      <c r="Q315" s="5">
        <f t="shared" si="510"/>
        <v>0.24850266950985289</v>
      </c>
      <c r="R315" s="5">
        <f t="shared" si="511"/>
        <v>0</v>
      </c>
      <c r="S315" s="5">
        <f t="shared" si="512"/>
        <v>0</v>
      </c>
      <c r="T315" s="5">
        <f t="shared" si="513"/>
        <v>0</v>
      </c>
      <c r="U315" s="5">
        <f t="shared" si="514"/>
        <v>0</v>
      </c>
      <c r="V315" s="5">
        <f t="shared" si="515"/>
        <v>0</v>
      </c>
      <c r="W315" s="5">
        <f t="shared" si="516"/>
        <v>0.21892532955663624</v>
      </c>
      <c r="X315" s="5">
        <f t="shared" si="517"/>
        <v>0</v>
      </c>
      <c r="Y315" s="5">
        <f t="shared" si="518"/>
        <v>0</v>
      </c>
      <c r="Z315" s="5">
        <f t="shared" si="519"/>
        <v>0</v>
      </c>
      <c r="AA315" s="5">
        <f t="shared" si="520"/>
        <v>0</v>
      </c>
      <c r="AB315" s="5">
        <f t="shared" si="521"/>
        <v>0</v>
      </c>
      <c r="AC315" s="5">
        <f t="shared" si="522"/>
        <v>0</v>
      </c>
      <c r="AD315" s="5">
        <f t="shared" si="523"/>
        <v>0.14465126274905515</v>
      </c>
      <c r="AE315" s="5">
        <f t="shared" si="524"/>
        <v>0</v>
      </c>
      <c r="AF315" s="5">
        <f t="shared" si="525"/>
        <v>0</v>
      </c>
      <c r="AG315" s="5">
        <f t="shared" si="526"/>
        <v>0</v>
      </c>
      <c r="AH315" s="5">
        <f t="shared" si="527"/>
        <v>0</v>
      </c>
      <c r="AI315" s="5">
        <f t="shared" si="528"/>
        <v>0</v>
      </c>
      <c r="AJ315" s="5">
        <f t="shared" si="529"/>
        <v>0</v>
      </c>
      <c r="AK315" s="5">
        <f t="shared" si="530"/>
        <v>0</v>
      </c>
      <c r="AL315" s="5">
        <f t="shared" si="531"/>
        <v>0</v>
      </c>
      <c r="AM315" s="5">
        <f t="shared" si="532"/>
        <v>7.6460728805647415E-2</v>
      </c>
      <c r="AN315" s="5">
        <f t="shared" si="533"/>
        <v>0</v>
      </c>
      <c r="AO315" s="5">
        <f t="shared" si="534"/>
        <v>0</v>
      </c>
      <c r="AP315" s="5">
        <f t="shared" si="535"/>
        <v>0</v>
      </c>
      <c r="AQ315" s="5">
        <f t="shared" si="536"/>
        <v>0</v>
      </c>
      <c r="AR315" s="5">
        <f t="shared" si="537"/>
        <v>0</v>
      </c>
      <c r="AS315" s="5">
        <f t="shared" si="538"/>
        <v>0</v>
      </c>
      <c r="AT315" s="5">
        <f t="shared" si="539"/>
        <v>0</v>
      </c>
      <c r="AU315" s="5">
        <f t="shared" si="540"/>
        <v>0</v>
      </c>
      <c r="AV315" s="5">
        <f t="shared" si="541"/>
        <v>0</v>
      </c>
      <c r="AW315" s="5">
        <f t="shared" si="542"/>
        <v>0</v>
      </c>
      <c r="AX315" s="5">
        <f t="shared" si="543"/>
        <v>3.3680101475234363E-2</v>
      </c>
      <c r="AY315" s="5">
        <f t="shared" si="544"/>
        <v>0</v>
      </c>
      <c r="AZ315" s="5">
        <f t="shared" si="545"/>
        <v>0</v>
      </c>
      <c r="BA315" s="5">
        <f t="shared" si="546"/>
        <v>0</v>
      </c>
      <c r="BB315" s="5">
        <f t="shared" si="547"/>
        <v>0</v>
      </c>
      <c r="BC315" s="5">
        <f t="shared" si="548"/>
        <v>0</v>
      </c>
      <c r="BD315" s="5">
        <f t="shared" si="549"/>
        <v>0</v>
      </c>
      <c r="BE315" s="5">
        <f t="shared" si="550"/>
        <v>0</v>
      </c>
      <c r="BF315" s="5">
        <f t="shared" si="551"/>
        <v>0</v>
      </c>
      <c r="BG315" s="5">
        <f t="shared" si="552"/>
        <v>0</v>
      </c>
      <c r="BH315" s="5">
        <f t="shared" si="553"/>
        <v>0</v>
      </c>
      <c r="BI315" s="5">
        <f t="shared" si="554"/>
        <v>0</v>
      </c>
      <c r="BJ315" s="8">
        <f t="shared" si="555"/>
        <v>0.91027074504001315</v>
      </c>
      <c r="BK315" s="8">
        <f t="shared" si="556"/>
        <v>7.1152249877757021E-2</v>
      </c>
      <c r="BL315" s="8">
        <f t="shared" si="557"/>
        <v>0</v>
      </c>
      <c r="BM315" s="8">
        <f t="shared" si="558"/>
        <v>0.47371742258657318</v>
      </c>
      <c r="BN315" s="8">
        <f t="shared" si="559"/>
        <v>0.50770557233119695</v>
      </c>
    </row>
    <row r="316" spans="1:66" x14ac:dyDescent="0.25">
      <c r="A316" t="s">
        <v>28</v>
      </c>
      <c r="B316" t="s">
        <v>294</v>
      </c>
      <c r="C316" t="s">
        <v>279</v>
      </c>
      <c r="D316" s="16"/>
      <c r="E316">
        <f>VLOOKUP(A316,home!$A$2:$E$405,3,FALSE)</f>
        <v>1.4166666666666701</v>
      </c>
      <c r="F316">
        <f>VLOOKUP(B316,home!$B$2:$E$405,3,FALSE)</f>
        <v>0.71</v>
      </c>
      <c r="G316">
        <f>VLOOKUP(C316,away!$B$2:$E$405,4,FALSE)</f>
        <v>1.06</v>
      </c>
      <c r="H316">
        <f>VLOOKUP(A316,away!$A$2:$E$405,3,FALSE)</f>
        <v>1</v>
      </c>
      <c r="I316">
        <f>VLOOKUP(C316,away!$B$2:$E$405,3,FALSE)</f>
        <v>1.06</v>
      </c>
      <c r="J316">
        <f>VLOOKUP(B316,home!$B$2:$E$405,4,FALSE)</f>
        <v>1.5</v>
      </c>
      <c r="K316" s="3">
        <f t="shared" si="504"/>
        <v>1.0661833333333359</v>
      </c>
      <c r="L316" s="3">
        <f t="shared" si="505"/>
        <v>1.59</v>
      </c>
      <c r="M316" s="5">
        <f t="shared" si="506"/>
        <v>7.0215700905683479E-2</v>
      </c>
      <c r="N316" s="5">
        <f t="shared" si="507"/>
        <v>7.4862810043958131E-2</v>
      </c>
      <c r="O316" s="5">
        <f t="shared" si="508"/>
        <v>0.11164296444003674</v>
      </c>
      <c r="P316" s="5">
        <f t="shared" si="509"/>
        <v>0.11903186796989344</v>
      </c>
      <c r="Q316" s="5">
        <f t="shared" si="510"/>
        <v>3.9908740177683817E-2</v>
      </c>
      <c r="R316" s="5">
        <f t="shared" si="511"/>
        <v>8.8756156729829228E-2</v>
      </c>
      <c r="S316" s="5">
        <f t="shared" si="512"/>
        <v>5.0446643021601241E-2</v>
      </c>
      <c r="T316" s="5">
        <f t="shared" si="513"/>
        <v>6.3454896882517278E-2</v>
      </c>
      <c r="U316" s="5">
        <f t="shared" si="514"/>
        <v>9.46303350360653E-2</v>
      </c>
      <c r="V316" s="5">
        <f t="shared" si="515"/>
        <v>9.5020820354970933E-3</v>
      </c>
      <c r="W316" s="5">
        <f t="shared" si="516"/>
        <v>1.4183344543925653E-2</v>
      </c>
      <c r="X316" s="5">
        <f t="shared" si="517"/>
        <v>2.2551517824841792E-2</v>
      </c>
      <c r="Y316" s="5">
        <f t="shared" si="518"/>
        <v>1.7928456670749226E-2</v>
      </c>
      <c r="Z316" s="5">
        <f t="shared" si="519"/>
        <v>4.7040763066809502E-2</v>
      </c>
      <c r="AA316" s="5">
        <f t="shared" si="520"/>
        <v>5.0154077569114629E-2</v>
      </c>
      <c r="AB316" s="5">
        <f t="shared" si="521"/>
        <v>2.6736720801448666E-2</v>
      </c>
      <c r="AC316" s="5">
        <f t="shared" si="522"/>
        <v>1.0067642988849271E-3</v>
      </c>
      <c r="AD316" s="5">
        <f t="shared" si="523"/>
        <v>3.7805113909144591E-3</v>
      </c>
      <c r="AE316" s="5">
        <f t="shared" si="524"/>
        <v>6.0110131115539908E-3</v>
      </c>
      <c r="AF316" s="5">
        <f t="shared" si="525"/>
        <v>4.7787554236854235E-3</v>
      </c>
      <c r="AG316" s="5">
        <f t="shared" si="526"/>
        <v>2.532740374553275E-3</v>
      </c>
      <c r="AH316" s="5">
        <f t="shared" si="527"/>
        <v>1.8698703319056778E-2</v>
      </c>
      <c r="AI316" s="5">
        <f t="shared" si="528"/>
        <v>1.9936245833723065E-2</v>
      </c>
      <c r="AJ316" s="5">
        <f t="shared" si="529"/>
        <v>1.0627846518575845E-2</v>
      </c>
      <c r="AK316" s="5">
        <f t="shared" si="530"/>
        <v>3.777077609110095E-3</v>
      </c>
      <c r="AL316" s="5">
        <f t="shared" si="531"/>
        <v>6.8267942101805912E-5</v>
      </c>
      <c r="AM316" s="5">
        <f t="shared" si="532"/>
        <v>8.061436472939649E-4</v>
      </c>
      <c r="AN316" s="5">
        <f t="shared" si="533"/>
        <v>1.2817683991974045E-3</v>
      </c>
      <c r="AO316" s="5">
        <f t="shared" si="534"/>
        <v>1.0190058773619367E-3</v>
      </c>
      <c r="AP316" s="5">
        <f t="shared" si="535"/>
        <v>5.400731150018266E-4</v>
      </c>
      <c r="AQ316" s="5">
        <f t="shared" si="536"/>
        <v>2.1467906321322611E-4</v>
      </c>
      <c r="AR316" s="5">
        <f t="shared" si="537"/>
        <v>5.9461876554600572E-3</v>
      </c>
      <c r="AS316" s="5">
        <f t="shared" si="538"/>
        <v>6.3397261751239366E-3</v>
      </c>
      <c r="AT316" s="5">
        <f t="shared" si="539"/>
        <v>3.37965519290712E-3</v>
      </c>
      <c r="AU316" s="5">
        <f t="shared" si="540"/>
        <v>1.2011106796970105E-3</v>
      </c>
      <c r="AV316" s="5">
        <f t="shared" si="541"/>
        <v>3.2015104704540687E-4</v>
      </c>
      <c r="AW316" s="5">
        <f t="shared" si="542"/>
        <v>3.214721274754383E-6</v>
      </c>
      <c r="AX316" s="5">
        <f t="shared" si="543"/>
        <v>1.4324948683622872E-4</v>
      </c>
      <c r="AY316" s="5">
        <f t="shared" si="544"/>
        <v>2.2776668406960366E-4</v>
      </c>
      <c r="AZ316" s="5">
        <f t="shared" si="545"/>
        <v>1.8107451383533494E-4</v>
      </c>
      <c r="BA316" s="5">
        <f t="shared" si="546"/>
        <v>9.5969492332727554E-5</v>
      </c>
      <c r="BB316" s="5">
        <f t="shared" si="547"/>
        <v>3.8147873202259203E-5</v>
      </c>
      <c r="BC316" s="5">
        <f t="shared" si="548"/>
        <v>1.213102367831843E-5</v>
      </c>
      <c r="BD316" s="5">
        <f t="shared" si="549"/>
        <v>1.5757397286969147E-3</v>
      </c>
      <c r="BE316" s="5">
        <f t="shared" si="550"/>
        <v>1.6800274364078425E-3</v>
      </c>
      <c r="BF316" s="5">
        <f t="shared" si="551"/>
        <v>8.9560862612038643E-4</v>
      </c>
      <c r="BG316" s="5">
        <f t="shared" si="552"/>
        <v>3.1829433011970766E-4</v>
      </c>
      <c r="BH316" s="5">
        <f t="shared" si="553"/>
        <v>8.4840027467032779E-5</v>
      </c>
      <c r="BI316" s="5">
        <f t="shared" si="554"/>
        <v>1.8091004656978562E-5</v>
      </c>
      <c r="BJ316" s="8">
        <f t="shared" si="555"/>
        <v>0.25455279562040584</v>
      </c>
      <c r="BK316" s="8">
        <f t="shared" si="556"/>
        <v>0.25049909285773159</v>
      </c>
      <c r="BL316" s="8">
        <f t="shared" si="557"/>
        <v>0.44671955976066274</v>
      </c>
      <c r="BM316" s="8">
        <f t="shared" si="558"/>
        <v>0.49416941907572992</v>
      </c>
      <c r="BN316" s="8">
        <f t="shared" si="559"/>
        <v>0.50441824026708493</v>
      </c>
    </row>
    <row r="317" spans="1:66" x14ac:dyDescent="0.25">
      <c r="A317" t="s">
        <v>301</v>
      </c>
      <c r="B317" t="s">
        <v>385</v>
      </c>
      <c r="C317" t="s">
        <v>343</v>
      </c>
      <c r="D317" s="16"/>
      <c r="E317">
        <f>VLOOKUP(A317,home!$A$2:$E$405,3,FALSE)</f>
        <v>1.2</v>
      </c>
      <c r="F317">
        <f>VLOOKUP(B317,home!$B$2:$E$405,3,FALSE)</f>
        <v>0</v>
      </c>
      <c r="G317">
        <f>VLOOKUP(C317,away!$B$2:$E$405,4,FALSE)</f>
        <v>1.67</v>
      </c>
      <c r="H317">
        <f>VLOOKUP(A317,away!$A$2:$E$405,3,FALSE)</f>
        <v>0.9</v>
      </c>
      <c r="I317">
        <f>VLOOKUP(C317,away!$B$2:$E$405,3,FALSE)</f>
        <v>0</v>
      </c>
      <c r="J317">
        <f>VLOOKUP(B317,home!$B$2:$E$405,4,FALSE)</f>
        <v>0</v>
      </c>
      <c r="K317" s="3">
        <f t="shared" si="504"/>
        <v>0</v>
      </c>
      <c r="L317" s="3">
        <f t="shared" si="505"/>
        <v>0</v>
      </c>
      <c r="M317" s="5">
        <f t="shared" si="506"/>
        <v>1</v>
      </c>
      <c r="N317" s="5">
        <f t="shared" si="507"/>
        <v>0</v>
      </c>
      <c r="O317" s="5">
        <f t="shared" si="508"/>
        <v>0</v>
      </c>
      <c r="P317" s="5">
        <f t="shared" si="509"/>
        <v>0</v>
      </c>
      <c r="Q317" s="5">
        <f t="shared" si="510"/>
        <v>0</v>
      </c>
      <c r="R317" s="5">
        <f t="shared" si="511"/>
        <v>0</v>
      </c>
      <c r="S317" s="5">
        <f t="shared" si="512"/>
        <v>0</v>
      </c>
      <c r="T317" s="5">
        <f t="shared" si="513"/>
        <v>0</v>
      </c>
      <c r="U317" s="5">
        <f t="shared" si="514"/>
        <v>0</v>
      </c>
      <c r="V317" s="5">
        <f t="shared" si="515"/>
        <v>0</v>
      </c>
      <c r="W317" s="5">
        <f t="shared" si="516"/>
        <v>0</v>
      </c>
      <c r="X317" s="5">
        <f t="shared" si="517"/>
        <v>0</v>
      </c>
      <c r="Y317" s="5">
        <f t="shared" si="518"/>
        <v>0</v>
      </c>
      <c r="Z317" s="5">
        <f t="shared" si="519"/>
        <v>0</v>
      </c>
      <c r="AA317" s="5">
        <f t="shared" si="520"/>
        <v>0</v>
      </c>
      <c r="AB317" s="5">
        <f t="shared" si="521"/>
        <v>0</v>
      </c>
      <c r="AC317" s="5">
        <f t="shared" si="522"/>
        <v>0</v>
      </c>
      <c r="AD317" s="5">
        <f t="shared" si="523"/>
        <v>0</v>
      </c>
      <c r="AE317" s="5">
        <f t="shared" si="524"/>
        <v>0</v>
      </c>
      <c r="AF317" s="5">
        <f t="shared" si="525"/>
        <v>0</v>
      </c>
      <c r="AG317" s="5">
        <f t="shared" si="526"/>
        <v>0</v>
      </c>
      <c r="AH317" s="5">
        <f t="shared" si="527"/>
        <v>0</v>
      </c>
      <c r="AI317" s="5">
        <f t="shared" si="528"/>
        <v>0</v>
      </c>
      <c r="AJ317" s="5">
        <f t="shared" si="529"/>
        <v>0</v>
      </c>
      <c r="AK317" s="5">
        <f t="shared" si="530"/>
        <v>0</v>
      </c>
      <c r="AL317" s="5">
        <f t="shared" si="531"/>
        <v>0</v>
      </c>
      <c r="AM317" s="5">
        <f t="shared" si="532"/>
        <v>0</v>
      </c>
      <c r="AN317" s="5">
        <f t="shared" si="533"/>
        <v>0</v>
      </c>
      <c r="AO317" s="5">
        <f t="shared" si="534"/>
        <v>0</v>
      </c>
      <c r="AP317" s="5">
        <f t="shared" si="535"/>
        <v>0</v>
      </c>
      <c r="AQ317" s="5">
        <f t="shared" si="536"/>
        <v>0</v>
      </c>
      <c r="AR317" s="5">
        <f t="shared" si="537"/>
        <v>0</v>
      </c>
      <c r="AS317" s="5">
        <f t="shared" si="538"/>
        <v>0</v>
      </c>
      <c r="AT317" s="5">
        <f t="shared" si="539"/>
        <v>0</v>
      </c>
      <c r="AU317" s="5">
        <f t="shared" si="540"/>
        <v>0</v>
      </c>
      <c r="AV317" s="5">
        <f t="shared" si="541"/>
        <v>0</v>
      </c>
      <c r="AW317" s="5">
        <f t="shared" si="542"/>
        <v>0</v>
      </c>
      <c r="AX317" s="5">
        <f t="shared" si="543"/>
        <v>0</v>
      </c>
      <c r="AY317" s="5">
        <f t="shared" si="544"/>
        <v>0</v>
      </c>
      <c r="AZ317" s="5">
        <f t="shared" si="545"/>
        <v>0</v>
      </c>
      <c r="BA317" s="5">
        <f t="shared" si="546"/>
        <v>0</v>
      </c>
      <c r="BB317" s="5">
        <f t="shared" si="547"/>
        <v>0</v>
      </c>
      <c r="BC317" s="5">
        <f t="shared" si="548"/>
        <v>0</v>
      </c>
      <c r="BD317" s="5">
        <f t="shared" si="549"/>
        <v>0</v>
      </c>
      <c r="BE317" s="5">
        <f t="shared" si="550"/>
        <v>0</v>
      </c>
      <c r="BF317" s="5">
        <f t="shared" si="551"/>
        <v>0</v>
      </c>
      <c r="BG317" s="5">
        <f t="shared" si="552"/>
        <v>0</v>
      </c>
      <c r="BH317" s="5">
        <f t="shared" si="553"/>
        <v>0</v>
      </c>
      <c r="BI317" s="5">
        <f t="shared" si="554"/>
        <v>0</v>
      </c>
      <c r="BJ317" s="8">
        <f t="shared" si="555"/>
        <v>0</v>
      </c>
      <c r="BK317" s="8">
        <f t="shared" si="556"/>
        <v>1</v>
      </c>
      <c r="BL317" s="8">
        <f t="shared" si="557"/>
        <v>0</v>
      </c>
      <c r="BM317" s="8">
        <f t="shared" si="558"/>
        <v>0</v>
      </c>
      <c r="BN317" s="8">
        <f t="shared" si="559"/>
        <v>1</v>
      </c>
    </row>
    <row r="318" spans="1:66" x14ac:dyDescent="0.25">
      <c r="A318" t="s">
        <v>301</v>
      </c>
      <c r="B318" t="s">
        <v>334</v>
      </c>
      <c r="C318" t="s">
        <v>312</v>
      </c>
      <c r="D318" s="16"/>
      <c r="E318">
        <f>VLOOKUP(A318,home!$A$2:$E$405,3,FALSE)</f>
        <v>1.2</v>
      </c>
      <c r="F318">
        <f>VLOOKUP(B318,home!$B$2:$E$405,3,FALSE)</f>
        <v>0.42</v>
      </c>
      <c r="G318">
        <f>VLOOKUP(C318,away!$B$2:$E$405,4,FALSE)</f>
        <v>0</v>
      </c>
      <c r="H318">
        <f>VLOOKUP(A318,away!$A$2:$E$405,3,FALSE)</f>
        <v>0.9</v>
      </c>
      <c r="I318">
        <f>VLOOKUP(C318,away!$B$2:$E$405,3,FALSE)</f>
        <v>0.42</v>
      </c>
      <c r="J318">
        <f>VLOOKUP(B318,home!$B$2:$E$405,4,FALSE)</f>
        <v>0.56000000000000005</v>
      </c>
      <c r="K318" s="3">
        <f t="shared" si="504"/>
        <v>0</v>
      </c>
      <c r="L318" s="3">
        <f t="shared" si="505"/>
        <v>0.21168000000000003</v>
      </c>
      <c r="M318" s="5">
        <f t="shared" si="506"/>
        <v>0.80922360769313195</v>
      </c>
      <c r="N318" s="5">
        <f t="shared" si="507"/>
        <v>0</v>
      </c>
      <c r="O318" s="5">
        <f t="shared" si="508"/>
        <v>0.17129645327648219</v>
      </c>
      <c r="P318" s="5">
        <f t="shared" si="509"/>
        <v>0</v>
      </c>
      <c r="Q318" s="5">
        <f t="shared" si="510"/>
        <v>0</v>
      </c>
      <c r="R318" s="5">
        <f t="shared" si="511"/>
        <v>1.8130016614782873E-2</v>
      </c>
      <c r="S318" s="5">
        <f t="shared" si="512"/>
        <v>0</v>
      </c>
      <c r="T318" s="5">
        <f t="shared" si="513"/>
        <v>0</v>
      </c>
      <c r="U318" s="5">
        <f t="shared" si="514"/>
        <v>0</v>
      </c>
      <c r="V318" s="5">
        <f t="shared" si="515"/>
        <v>0</v>
      </c>
      <c r="W318" s="5">
        <f t="shared" si="516"/>
        <v>0</v>
      </c>
      <c r="X318" s="5">
        <f t="shared" si="517"/>
        <v>0</v>
      </c>
      <c r="Y318" s="5">
        <f t="shared" si="518"/>
        <v>0</v>
      </c>
      <c r="Z318" s="5">
        <f t="shared" si="519"/>
        <v>1.2792539723390792E-3</v>
      </c>
      <c r="AA318" s="5">
        <f t="shared" si="520"/>
        <v>0</v>
      </c>
      <c r="AB318" s="5">
        <f t="shared" si="521"/>
        <v>0</v>
      </c>
      <c r="AC318" s="5">
        <f t="shared" si="522"/>
        <v>0</v>
      </c>
      <c r="AD318" s="5">
        <f t="shared" si="523"/>
        <v>0</v>
      </c>
      <c r="AE318" s="5">
        <f t="shared" si="524"/>
        <v>0</v>
      </c>
      <c r="AF318" s="5">
        <f t="shared" si="525"/>
        <v>0</v>
      </c>
      <c r="AG318" s="5">
        <f t="shared" si="526"/>
        <v>0</v>
      </c>
      <c r="AH318" s="5">
        <f t="shared" si="527"/>
        <v>6.7698120216184095E-5</v>
      </c>
      <c r="AI318" s="5">
        <f t="shared" si="528"/>
        <v>0</v>
      </c>
      <c r="AJ318" s="5">
        <f t="shared" si="529"/>
        <v>0</v>
      </c>
      <c r="AK318" s="5">
        <f t="shared" si="530"/>
        <v>0</v>
      </c>
      <c r="AL318" s="5">
        <f t="shared" si="531"/>
        <v>0</v>
      </c>
      <c r="AM318" s="5">
        <f t="shared" si="532"/>
        <v>0</v>
      </c>
      <c r="AN318" s="5">
        <f t="shared" si="533"/>
        <v>0</v>
      </c>
      <c r="AO318" s="5">
        <f t="shared" si="534"/>
        <v>0</v>
      </c>
      <c r="AP318" s="5">
        <f t="shared" si="535"/>
        <v>0</v>
      </c>
      <c r="AQ318" s="5">
        <f t="shared" si="536"/>
        <v>0</v>
      </c>
      <c r="AR318" s="5">
        <f t="shared" si="537"/>
        <v>2.8660676174723722E-6</v>
      </c>
      <c r="AS318" s="5">
        <f t="shared" si="538"/>
        <v>0</v>
      </c>
      <c r="AT318" s="5">
        <f t="shared" si="539"/>
        <v>0</v>
      </c>
      <c r="AU318" s="5">
        <f t="shared" si="540"/>
        <v>0</v>
      </c>
      <c r="AV318" s="5">
        <f t="shared" si="541"/>
        <v>0</v>
      </c>
      <c r="AW318" s="5">
        <f t="shared" si="542"/>
        <v>0</v>
      </c>
      <c r="AX318" s="5">
        <f t="shared" si="543"/>
        <v>0</v>
      </c>
      <c r="AY318" s="5">
        <f t="shared" si="544"/>
        <v>0</v>
      </c>
      <c r="AZ318" s="5">
        <f t="shared" si="545"/>
        <v>0</v>
      </c>
      <c r="BA318" s="5">
        <f t="shared" si="546"/>
        <v>0</v>
      </c>
      <c r="BB318" s="5">
        <f t="shared" si="547"/>
        <v>0</v>
      </c>
      <c r="BC318" s="5">
        <f t="shared" si="548"/>
        <v>0</v>
      </c>
      <c r="BD318" s="5">
        <f t="shared" si="549"/>
        <v>1.0111486554442512E-7</v>
      </c>
      <c r="BE318" s="5">
        <f t="shared" si="550"/>
        <v>0</v>
      </c>
      <c r="BF318" s="5">
        <f t="shared" si="551"/>
        <v>0</v>
      </c>
      <c r="BG318" s="5">
        <f t="shared" si="552"/>
        <v>0</v>
      </c>
      <c r="BH318" s="5">
        <f t="shared" si="553"/>
        <v>0</v>
      </c>
      <c r="BI318" s="5">
        <f t="shared" si="554"/>
        <v>0</v>
      </c>
      <c r="BJ318" s="8">
        <f t="shared" si="555"/>
        <v>0</v>
      </c>
      <c r="BK318" s="8">
        <f t="shared" si="556"/>
        <v>0.80922360769313195</v>
      </c>
      <c r="BL318" s="8">
        <f t="shared" si="557"/>
        <v>0.18949713519396424</v>
      </c>
      <c r="BM318" s="8">
        <f t="shared" si="558"/>
        <v>1.3499192750382801E-3</v>
      </c>
      <c r="BN318" s="8">
        <f t="shared" si="559"/>
        <v>0.99865007758439694</v>
      </c>
    </row>
    <row r="319" spans="1:66" x14ac:dyDescent="0.25">
      <c r="A319" t="s">
        <v>303</v>
      </c>
      <c r="B319" t="s">
        <v>354</v>
      </c>
      <c r="C319" t="s">
        <v>357</v>
      </c>
      <c r="D319" s="16"/>
      <c r="E319">
        <f>VLOOKUP(A319,home!$A$2:$E$405,3,FALSE)</f>
        <v>1.13636363636364</v>
      </c>
      <c r="F319">
        <f>VLOOKUP(B319,home!$B$2:$E$405,3,FALSE)</f>
        <v>0.44</v>
      </c>
      <c r="G319">
        <f>VLOOKUP(C319,away!$B$2:$E$405,4,FALSE)</f>
        <v>0.88</v>
      </c>
      <c r="H319">
        <f>VLOOKUP(A319,away!$A$2:$E$405,3,FALSE)</f>
        <v>0.79545454545454497</v>
      </c>
      <c r="I319">
        <f>VLOOKUP(C319,away!$B$2:$E$405,3,FALSE)</f>
        <v>0.44</v>
      </c>
      <c r="J319">
        <f>VLOOKUP(B319,home!$B$2:$E$405,4,FALSE)</f>
        <v>0</v>
      </c>
      <c r="K319" s="3">
        <f t="shared" si="504"/>
        <v>0.44000000000000145</v>
      </c>
      <c r="L319" s="3">
        <f t="shared" si="505"/>
        <v>0</v>
      </c>
      <c r="M319" s="5">
        <f t="shared" si="506"/>
        <v>0.64403642108314041</v>
      </c>
      <c r="N319" s="5">
        <f t="shared" si="507"/>
        <v>0.28337602527658273</v>
      </c>
      <c r="O319" s="5">
        <f t="shared" si="508"/>
        <v>0</v>
      </c>
      <c r="P319" s="5">
        <f t="shared" si="509"/>
        <v>0</v>
      </c>
      <c r="Q319" s="5">
        <f t="shared" si="510"/>
        <v>6.2342725560848397E-2</v>
      </c>
      <c r="R319" s="5">
        <f t="shared" si="511"/>
        <v>0</v>
      </c>
      <c r="S319" s="5">
        <f t="shared" si="512"/>
        <v>0</v>
      </c>
      <c r="T319" s="5">
        <f t="shared" si="513"/>
        <v>0</v>
      </c>
      <c r="U319" s="5">
        <f t="shared" si="514"/>
        <v>0</v>
      </c>
      <c r="V319" s="5">
        <f t="shared" si="515"/>
        <v>0</v>
      </c>
      <c r="W319" s="5">
        <f t="shared" si="516"/>
        <v>9.1435997489244629E-3</v>
      </c>
      <c r="X319" s="5">
        <f t="shared" si="517"/>
        <v>0</v>
      </c>
      <c r="Y319" s="5">
        <f t="shared" si="518"/>
        <v>0</v>
      </c>
      <c r="Z319" s="5">
        <f t="shared" si="519"/>
        <v>0</v>
      </c>
      <c r="AA319" s="5">
        <f t="shared" si="520"/>
        <v>0</v>
      </c>
      <c r="AB319" s="5">
        <f t="shared" si="521"/>
        <v>0</v>
      </c>
      <c r="AC319" s="5">
        <f t="shared" si="522"/>
        <v>0</v>
      </c>
      <c r="AD319" s="5">
        <f t="shared" si="523"/>
        <v>1.0057959723816941E-3</v>
      </c>
      <c r="AE319" s="5">
        <f t="shared" si="524"/>
        <v>0</v>
      </c>
      <c r="AF319" s="5">
        <f t="shared" si="525"/>
        <v>0</v>
      </c>
      <c r="AG319" s="5">
        <f t="shared" si="526"/>
        <v>0</v>
      </c>
      <c r="AH319" s="5">
        <f t="shared" si="527"/>
        <v>0</v>
      </c>
      <c r="AI319" s="5">
        <f t="shared" si="528"/>
        <v>0</v>
      </c>
      <c r="AJ319" s="5">
        <f t="shared" si="529"/>
        <v>0</v>
      </c>
      <c r="AK319" s="5">
        <f t="shared" si="530"/>
        <v>0</v>
      </c>
      <c r="AL319" s="5">
        <f t="shared" si="531"/>
        <v>0</v>
      </c>
      <c r="AM319" s="5">
        <f t="shared" si="532"/>
        <v>8.851004556958938E-5</v>
      </c>
      <c r="AN319" s="5">
        <f t="shared" si="533"/>
        <v>0</v>
      </c>
      <c r="AO319" s="5">
        <f t="shared" si="534"/>
        <v>0</v>
      </c>
      <c r="AP319" s="5">
        <f t="shared" si="535"/>
        <v>0</v>
      </c>
      <c r="AQ319" s="5">
        <f t="shared" si="536"/>
        <v>0</v>
      </c>
      <c r="AR319" s="5">
        <f t="shared" si="537"/>
        <v>0</v>
      </c>
      <c r="AS319" s="5">
        <f t="shared" si="538"/>
        <v>0</v>
      </c>
      <c r="AT319" s="5">
        <f t="shared" si="539"/>
        <v>0</v>
      </c>
      <c r="AU319" s="5">
        <f t="shared" si="540"/>
        <v>0</v>
      </c>
      <c r="AV319" s="5">
        <f t="shared" si="541"/>
        <v>0</v>
      </c>
      <c r="AW319" s="5">
        <f t="shared" si="542"/>
        <v>0</v>
      </c>
      <c r="AX319" s="5">
        <f t="shared" si="543"/>
        <v>6.4907366751032403E-6</v>
      </c>
      <c r="AY319" s="5">
        <f t="shared" si="544"/>
        <v>0</v>
      </c>
      <c r="AZ319" s="5">
        <f t="shared" si="545"/>
        <v>0</v>
      </c>
      <c r="BA319" s="5">
        <f t="shared" si="546"/>
        <v>0</v>
      </c>
      <c r="BB319" s="5">
        <f t="shared" si="547"/>
        <v>0</v>
      </c>
      <c r="BC319" s="5">
        <f t="shared" si="548"/>
        <v>0</v>
      </c>
      <c r="BD319" s="5">
        <f t="shared" si="549"/>
        <v>0</v>
      </c>
      <c r="BE319" s="5">
        <f t="shared" si="550"/>
        <v>0</v>
      </c>
      <c r="BF319" s="5">
        <f t="shared" si="551"/>
        <v>0</v>
      </c>
      <c r="BG319" s="5">
        <f t="shared" si="552"/>
        <v>0</v>
      </c>
      <c r="BH319" s="5">
        <f t="shared" si="553"/>
        <v>0</v>
      </c>
      <c r="BI319" s="5">
        <f t="shared" si="554"/>
        <v>0</v>
      </c>
      <c r="BJ319" s="8">
        <f t="shared" si="555"/>
        <v>0.355963147340982</v>
      </c>
      <c r="BK319" s="8">
        <f t="shared" si="556"/>
        <v>0.64403642108314041</v>
      </c>
      <c r="BL319" s="8">
        <f t="shared" si="557"/>
        <v>0</v>
      </c>
      <c r="BM319" s="8">
        <f t="shared" si="558"/>
        <v>1.024439650355085E-2</v>
      </c>
      <c r="BN319" s="8">
        <f t="shared" si="559"/>
        <v>0.9897551719205715</v>
      </c>
    </row>
    <row r="320" spans="1:66" x14ac:dyDescent="0.25">
      <c r="A320" t="s">
        <v>303</v>
      </c>
      <c r="B320" t="s">
        <v>321</v>
      </c>
      <c r="C320" t="s">
        <v>308</v>
      </c>
      <c r="D320" s="16"/>
      <c r="E320">
        <f>VLOOKUP(A320,home!$A$2:$E$405,3,FALSE)</f>
        <v>1.13636363636364</v>
      </c>
      <c r="F320">
        <f>VLOOKUP(B320,home!$B$2:$E$405,3,FALSE)</f>
        <v>0.88</v>
      </c>
      <c r="G320">
        <f>VLOOKUP(C320,away!$B$2:$E$405,4,FALSE)</f>
        <v>1.32</v>
      </c>
      <c r="H320">
        <f>VLOOKUP(A320,away!$A$2:$E$405,3,FALSE)</f>
        <v>0.79545454545454497</v>
      </c>
      <c r="I320">
        <f>VLOOKUP(C320,away!$B$2:$E$405,3,FALSE)</f>
        <v>1.76</v>
      </c>
      <c r="J320">
        <f>VLOOKUP(B320,home!$B$2:$E$405,4,FALSE)</f>
        <v>1.89</v>
      </c>
      <c r="K320" s="3">
        <f t="shared" si="504"/>
        <v>1.3200000000000045</v>
      </c>
      <c r="L320" s="3">
        <f t="shared" si="505"/>
        <v>2.6459999999999986</v>
      </c>
      <c r="M320" s="5">
        <f t="shared" si="506"/>
        <v>1.8949078056675214E-2</v>
      </c>
      <c r="N320" s="5">
        <f t="shared" si="507"/>
        <v>2.5012783034811366E-2</v>
      </c>
      <c r="O320" s="5">
        <f t="shared" si="508"/>
        <v>5.0139260537962589E-2</v>
      </c>
      <c r="P320" s="5">
        <f t="shared" si="509"/>
        <v>6.6183823910110837E-2</v>
      </c>
      <c r="Q320" s="5">
        <f t="shared" si="510"/>
        <v>1.6508436802975562E-2</v>
      </c>
      <c r="R320" s="5">
        <f t="shared" si="511"/>
        <v>6.6334241691724485E-2</v>
      </c>
      <c r="S320" s="5">
        <f t="shared" si="512"/>
        <v>5.7790391361830777E-2</v>
      </c>
      <c r="T320" s="5">
        <f t="shared" si="513"/>
        <v>4.3681323780673312E-2</v>
      </c>
      <c r="U320" s="5">
        <f t="shared" si="514"/>
        <v>8.7561199033076617E-2</v>
      </c>
      <c r="V320" s="5">
        <f t="shared" si="515"/>
        <v>2.2427295079699351E-2</v>
      </c>
      <c r="W320" s="5">
        <f t="shared" si="516"/>
        <v>7.2637121933092725E-3</v>
      </c>
      <c r="X320" s="5">
        <f t="shared" si="517"/>
        <v>1.9219782463496322E-2</v>
      </c>
      <c r="Y320" s="5">
        <f t="shared" si="518"/>
        <v>2.5427772199205629E-2</v>
      </c>
      <c r="Z320" s="5">
        <f t="shared" si="519"/>
        <v>5.8506801172100963E-2</v>
      </c>
      <c r="AA320" s="5">
        <f t="shared" si="520"/>
        <v>7.7228977547173519E-2</v>
      </c>
      <c r="AB320" s="5">
        <f t="shared" si="521"/>
        <v>5.097112518113471E-2</v>
      </c>
      <c r="AC320" s="5">
        <f t="shared" si="522"/>
        <v>4.8957663794229837E-3</v>
      </c>
      <c r="AD320" s="5">
        <f t="shared" si="523"/>
        <v>2.3970250237920674E-3</v>
      </c>
      <c r="AE320" s="5">
        <f t="shared" si="524"/>
        <v>6.3425282129538066E-3</v>
      </c>
      <c r="AF320" s="5">
        <f t="shared" si="525"/>
        <v>8.3911648257378839E-3</v>
      </c>
      <c r="AG320" s="5">
        <f t="shared" si="526"/>
        <v>7.4010073763008085E-3</v>
      </c>
      <c r="AH320" s="5">
        <f t="shared" si="527"/>
        <v>3.8702248975344779E-2</v>
      </c>
      <c r="AI320" s="5">
        <f t="shared" si="528"/>
        <v>5.1086968647455273E-2</v>
      </c>
      <c r="AJ320" s="5">
        <f t="shared" si="529"/>
        <v>3.3717399307320602E-2</v>
      </c>
      <c r="AK320" s="5">
        <f t="shared" si="530"/>
        <v>1.4835655695221116E-2</v>
      </c>
      <c r="AL320" s="5">
        <f t="shared" si="531"/>
        <v>6.8398164594953134E-4</v>
      </c>
      <c r="AM320" s="5">
        <f t="shared" si="532"/>
        <v>6.3281460628110777E-4</v>
      </c>
      <c r="AN320" s="5">
        <f t="shared" si="533"/>
        <v>1.6744274482198103E-3</v>
      </c>
      <c r="AO320" s="5">
        <f t="shared" si="534"/>
        <v>2.2152675139948085E-3</v>
      </c>
      <c r="AP320" s="5">
        <f t="shared" si="535"/>
        <v>1.9538659473434198E-3</v>
      </c>
      <c r="AQ320" s="5">
        <f t="shared" si="536"/>
        <v>1.2924823241676718E-3</v>
      </c>
      <c r="AR320" s="5">
        <f t="shared" si="537"/>
        <v>2.0481230157752439E-2</v>
      </c>
      <c r="AS320" s="5">
        <f t="shared" si="538"/>
        <v>2.7035223808233311E-2</v>
      </c>
      <c r="AT320" s="5">
        <f t="shared" si="539"/>
        <v>1.7843247713434048E-2</v>
      </c>
      <c r="AU320" s="5">
        <f t="shared" si="540"/>
        <v>7.8510289939110085E-3</v>
      </c>
      <c r="AV320" s="5">
        <f t="shared" si="541"/>
        <v>2.5908395679906408E-3</v>
      </c>
      <c r="AW320" s="5">
        <f t="shared" si="542"/>
        <v>6.6359899290023639E-5</v>
      </c>
      <c r="AX320" s="5">
        <f t="shared" si="543"/>
        <v>1.3921921338184409E-4</v>
      </c>
      <c r="AY320" s="5">
        <f t="shared" si="544"/>
        <v>3.6837403860835927E-4</v>
      </c>
      <c r="AZ320" s="5">
        <f t="shared" si="545"/>
        <v>4.873588530788592E-4</v>
      </c>
      <c r="BA320" s="5">
        <f t="shared" si="546"/>
        <v>4.2985050841555354E-4</v>
      </c>
      <c r="BB320" s="5">
        <f t="shared" si="547"/>
        <v>2.8434611131688859E-4</v>
      </c>
      <c r="BC320" s="5">
        <f t="shared" si="548"/>
        <v>1.5047596210889734E-4</v>
      </c>
      <c r="BD320" s="5">
        <f t="shared" si="549"/>
        <v>9.0322224995688163E-3</v>
      </c>
      <c r="BE320" s="5">
        <f t="shared" si="550"/>
        <v>1.1922533699430875E-2</v>
      </c>
      <c r="BF320" s="5">
        <f t="shared" si="551"/>
        <v>7.868872241624407E-3</v>
      </c>
      <c r="BG320" s="5">
        <f t="shared" si="552"/>
        <v>3.4623037863147506E-3</v>
      </c>
      <c r="BH320" s="5">
        <f t="shared" si="553"/>
        <v>1.1425602494838712E-3</v>
      </c>
      <c r="BI320" s="5">
        <f t="shared" si="554"/>
        <v>3.0163590586374298E-4</v>
      </c>
      <c r="BJ320" s="8">
        <f t="shared" si="555"/>
        <v>0.17127401844017329</v>
      </c>
      <c r="BK320" s="8">
        <f t="shared" si="556"/>
        <v>0.17129871047229708</v>
      </c>
      <c r="BL320" s="8">
        <f t="shared" si="557"/>
        <v>0.58010877524002158</v>
      </c>
      <c r="BM320" s="8">
        <f t="shared" si="558"/>
        <v>0.73775866715101446</v>
      </c>
      <c r="BN320" s="8">
        <f t="shared" si="559"/>
        <v>0.24312762403426008</v>
      </c>
    </row>
    <row r="321" spans="1:66" x14ac:dyDescent="0.25">
      <c r="A321" t="s">
        <v>35</v>
      </c>
      <c r="B321" t="s">
        <v>214</v>
      </c>
      <c r="C321" t="s">
        <v>211</v>
      </c>
      <c r="D321" s="16"/>
      <c r="E321">
        <f>VLOOKUP(A321,home!$A$2:$E$405,3,FALSE)</f>
        <v>1.3333333333333299</v>
      </c>
      <c r="F321">
        <f>VLOOKUP(B321,home!$B$2:$E$405,3,FALSE)</f>
        <v>0.75</v>
      </c>
      <c r="G321">
        <f>VLOOKUP(C321,away!$B$2:$E$405,4,FALSE)</f>
        <v>0.38</v>
      </c>
      <c r="H321">
        <f>VLOOKUP(A321,away!$A$2:$E$405,3,FALSE)</f>
        <v>1.13333333333333</v>
      </c>
      <c r="I321">
        <f>VLOOKUP(C321,away!$B$2:$E$405,3,FALSE)</f>
        <v>0.75</v>
      </c>
      <c r="J321">
        <f>VLOOKUP(B321,home!$B$2:$E$405,4,FALSE)</f>
        <v>1.32</v>
      </c>
      <c r="K321" s="3">
        <f t="shared" si="504"/>
        <v>0.37999999999999906</v>
      </c>
      <c r="L321" s="3">
        <f t="shared" si="505"/>
        <v>1.1219999999999966</v>
      </c>
      <c r="M321" s="5">
        <f t="shared" si="506"/>
        <v>0.22268434579109608</v>
      </c>
      <c r="N321" s="5">
        <f t="shared" si="507"/>
        <v>8.4620051400616306E-2</v>
      </c>
      <c r="O321" s="5">
        <f t="shared" si="508"/>
        <v>0.24985183597760899</v>
      </c>
      <c r="P321" s="5">
        <f t="shared" si="509"/>
        <v>9.494369767149119E-2</v>
      </c>
      <c r="Q321" s="5">
        <f t="shared" si="510"/>
        <v>1.6077809766117057E-2</v>
      </c>
      <c r="R321" s="5">
        <f t="shared" si="511"/>
        <v>0.14016687998343824</v>
      </c>
      <c r="S321" s="5">
        <f t="shared" si="512"/>
        <v>1.0120048734804193E-2</v>
      </c>
      <c r="T321" s="5">
        <f t="shared" si="513"/>
        <v>1.8039302557583282E-2</v>
      </c>
      <c r="U321" s="5">
        <f t="shared" si="514"/>
        <v>5.326341439370641E-2</v>
      </c>
      <c r="V321" s="5">
        <f t="shared" si="515"/>
        <v>4.7942044206345457E-4</v>
      </c>
      <c r="W321" s="5">
        <f t="shared" si="516"/>
        <v>2.0365225703748223E-3</v>
      </c>
      <c r="X321" s="5">
        <f t="shared" si="517"/>
        <v>2.2849783239605433E-3</v>
      </c>
      <c r="Y321" s="5">
        <f t="shared" si="518"/>
        <v>1.2818728397418612E-3</v>
      </c>
      <c r="Z321" s="5">
        <f t="shared" si="519"/>
        <v>5.2422413113805744E-2</v>
      </c>
      <c r="AA321" s="5">
        <f t="shared" si="520"/>
        <v>1.9920516983246133E-2</v>
      </c>
      <c r="AB321" s="5">
        <f t="shared" si="521"/>
        <v>3.784898226816756E-3</v>
      </c>
      <c r="AC321" s="5">
        <f t="shared" si="522"/>
        <v>1.2775356229885836E-5</v>
      </c>
      <c r="AD321" s="5">
        <f t="shared" si="523"/>
        <v>1.9346964418560762E-4</v>
      </c>
      <c r="AE321" s="5">
        <f t="shared" si="524"/>
        <v>2.1707294077625108E-4</v>
      </c>
      <c r="AF321" s="5">
        <f t="shared" si="525"/>
        <v>1.2177791977547651E-4</v>
      </c>
      <c r="AG321" s="5">
        <f t="shared" si="526"/>
        <v>4.5544941996028073E-5</v>
      </c>
      <c r="AH321" s="5">
        <f t="shared" si="527"/>
        <v>1.4704486878422468E-2</v>
      </c>
      <c r="AI321" s="5">
        <f t="shared" si="528"/>
        <v>5.5877050138005242E-3</v>
      </c>
      <c r="AJ321" s="5">
        <f t="shared" si="529"/>
        <v>1.0616639526220971E-3</v>
      </c>
      <c r="AK321" s="5">
        <f t="shared" si="530"/>
        <v>1.3447743399879863E-4</v>
      </c>
      <c r="AL321" s="5">
        <f t="shared" si="531"/>
        <v>2.1787603528696381E-7</v>
      </c>
      <c r="AM321" s="5">
        <f t="shared" si="532"/>
        <v>1.4703692958106146E-5</v>
      </c>
      <c r="AN321" s="5">
        <f t="shared" si="533"/>
        <v>1.6497543498995041E-5</v>
      </c>
      <c r="AO321" s="5">
        <f t="shared" si="534"/>
        <v>9.2551219029361931E-6</v>
      </c>
      <c r="AP321" s="5">
        <f t="shared" si="535"/>
        <v>3.4614155916981249E-6</v>
      </c>
      <c r="AQ321" s="5">
        <f t="shared" si="536"/>
        <v>9.7092707347132126E-7</v>
      </c>
      <c r="AR321" s="5">
        <f t="shared" si="537"/>
        <v>3.2996868555179915E-3</v>
      </c>
      <c r="AS321" s="5">
        <f t="shared" si="538"/>
        <v>1.2538810050968339E-3</v>
      </c>
      <c r="AT321" s="5">
        <f t="shared" si="539"/>
        <v>2.3823739096839785E-4</v>
      </c>
      <c r="AU321" s="5">
        <f t="shared" si="540"/>
        <v>3.0176736189330319E-5</v>
      </c>
      <c r="AV321" s="5">
        <f t="shared" si="541"/>
        <v>2.8667899379863729E-6</v>
      </c>
      <c r="AW321" s="5">
        <f t="shared" si="542"/>
        <v>2.5803785112485914E-9</v>
      </c>
      <c r="AX321" s="5">
        <f t="shared" si="543"/>
        <v>9.3123388734671999E-7</v>
      </c>
      <c r="AY321" s="5">
        <f t="shared" si="544"/>
        <v>1.0448444216030165E-6</v>
      </c>
      <c r="AZ321" s="5">
        <f t="shared" si="545"/>
        <v>5.8615772051929064E-7</v>
      </c>
      <c r="BA321" s="5">
        <f t="shared" si="546"/>
        <v>2.19222987474214E-7</v>
      </c>
      <c r="BB321" s="5">
        <f t="shared" si="547"/>
        <v>6.1492047986516845E-8</v>
      </c>
      <c r="BC321" s="5">
        <f t="shared" si="548"/>
        <v>1.3798815568174338E-8</v>
      </c>
      <c r="BD321" s="5">
        <f t="shared" si="549"/>
        <v>6.1704144198186206E-4</v>
      </c>
      <c r="BE321" s="5">
        <f t="shared" si="550"/>
        <v>2.3447574795310702E-4</v>
      </c>
      <c r="BF321" s="5">
        <f t="shared" si="551"/>
        <v>4.4550392111090225E-5</v>
      </c>
      <c r="BG321" s="5">
        <f t="shared" si="552"/>
        <v>5.6430496674047478E-6</v>
      </c>
      <c r="BH321" s="5">
        <f t="shared" si="553"/>
        <v>5.3608971840344964E-7</v>
      </c>
      <c r="BI321" s="5">
        <f t="shared" si="554"/>
        <v>4.074281859866208E-8</v>
      </c>
      <c r="BJ321" s="8">
        <f t="shared" si="555"/>
        <v>0.12496614835603294</v>
      </c>
      <c r="BK321" s="8">
        <f t="shared" si="556"/>
        <v>0.32824155071614169</v>
      </c>
      <c r="BL321" s="8">
        <f t="shared" si="557"/>
        <v>0.49420301508562142</v>
      </c>
      <c r="BM321" s="8">
        <f t="shared" si="558"/>
        <v>0.19148746441719083</v>
      </c>
      <c r="BN321" s="8">
        <f t="shared" si="559"/>
        <v>0.80834462059036793</v>
      </c>
    </row>
    <row r="322" spans="1:66" x14ac:dyDescent="0.25">
      <c r="A322" t="s">
        <v>35</v>
      </c>
      <c r="B322" t="s">
        <v>283</v>
      </c>
      <c r="C322" t="s">
        <v>218</v>
      </c>
      <c r="D322" s="16"/>
      <c r="E322">
        <f>VLOOKUP(A322,home!$A$2:$E$405,3,FALSE)</f>
        <v>1.3333333333333299</v>
      </c>
      <c r="F322">
        <f>VLOOKUP(B322,home!$B$2:$E$405,3,FALSE)</f>
        <v>1.1299999999999999</v>
      </c>
      <c r="G322">
        <f>VLOOKUP(C322,away!$B$2:$E$405,4,FALSE)</f>
        <v>0.38</v>
      </c>
      <c r="H322">
        <f>VLOOKUP(A322,away!$A$2:$E$405,3,FALSE)</f>
        <v>1.13333333333333</v>
      </c>
      <c r="I322">
        <f>VLOOKUP(C322,away!$B$2:$E$405,3,FALSE)</f>
        <v>2.25</v>
      </c>
      <c r="J322">
        <f>VLOOKUP(B322,home!$B$2:$E$405,4,FALSE)</f>
        <v>2.21</v>
      </c>
      <c r="K322" s="3">
        <f t="shared" si="504"/>
        <v>0.57253333333333178</v>
      </c>
      <c r="L322" s="3">
        <f t="shared" si="505"/>
        <v>5.6354999999999826</v>
      </c>
      <c r="M322" s="5">
        <f t="shared" si="506"/>
        <v>2.0131928526066168E-3</v>
      </c>
      <c r="N322" s="5">
        <f t="shared" si="507"/>
        <v>1.152620014545705E-3</v>
      </c>
      <c r="O322" s="5">
        <f t="shared" si="508"/>
        <v>1.1345348320864552E-2</v>
      </c>
      <c r="P322" s="5">
        <f t="shared" si="509"/>
        <v>6.4955900919722994E-3</v>
      </c>
      <c r="Q322" s="5">
        <f t="shared" si="510"/>
        <v>3.299566894972829E-4</v>
      </c>
      <c r="R322" s="5">
        <f t="shared" si="511"/>
        <v>3.1968355231116012E-2</v>
      </c>
      <c r="S322" s="5">
        <f t="shared" si="512"/>
        <v>5.2395241951483946E-3</v>
      </c>
      <c r="T322" s="5">
        <f t="shared" si="513"/>
        <v>1.8594709236619317E-3</v>
      </c>
      <c r="U322" s="5">
        <f t="shared" si="514"/>
        <v>1.8302948981654899E-2</v>
      </c>
      <c r="V322" s="5">
        <f t="shared" si="515"/>
        <v>1.8783761771252062E-3</v>
      </c>
      <c r="W322" s="5">
        <f t="shared" si="516"/>
        <v>6.2970401097836831E-5</v>
      </c>
      <c r="X322" s="5">
        <f t="shared" si="517"/>
        <v>3.5486969538685829E-4</v>
      </c>
      <c r="Y322" s="5">
        <f t="shared" si="518"/>
        <v>9.9993408417631746E-4</v>
      </c>
      <c r="Z322" s="5">
        <f t="shared" si="519"/>
        <v>6.0052555301651225E-2</v>
      </c>
      <c r="AA322" s="5">
        <f t="shared" si="520"/>
        <v>3.4382089662038616E-2</v>
      </c>
      <c r="AB322" s="5">
        <f t="shared" si="521"/>
        <v>9.8424462005862277E-3</v>
      </c>
      <c r="AC322" s="5">
        <f t="shared" si="522"/>
        <v>3.7878765779113103E-4</v>
      </c>
      <c r="AD322" s="5">
        <f t="shared" si="523"/>
        <v>9.0131634104703544E-6</v>
      </c>
      <c r="AE322" s="5">
        <f t="shared" si="524"/>
        <v>5.0793682399705516E-5</v>
      </c>
      <c r="AF322" s="5">
        <f t="shared" si="525"/>
        <v>1.4312389858176986E-4</v>
      </c>
      <c r="AG322" s="5">
        <f t="shared" si="526"/>
        <v>2.6885824348585379E-4</v>
      </c>
      <c r="AH322" s="5">
        <f t="shared" si="527"/>
        <v>8.46065438506136E-2</v>
      </c>
      <c r="AI322" s="5">
        <f t="shared" si="528"/>
        <v>4.8440066572604502E-2</v>
      </c>
      <c r="AJ322" s="5">
        <f t="shared" si="529"/>
        <v>1.3866776390850877E-2</v>
      </c>
      <c r="AK322" s="5">
        <f t="shared" si="530"/>
        <v>2.6463972365472666E-3</v>
      </c>
      <c r="AL322" s="5">
        <f t="shared" si="531"/>
        <v>4.8886510871996324E-5</v>
      </c>
      <c r="AM322" s="5">
        <f t="shared" si="532"/>
        <v>1.032067298254923E-6</v>
      </c>
      <c r="AN322" s="5">
        <f t="shared" si="533"/>
        <v>5.8162152593156001E-6</v>
      </c>
      <c r="AO322" s="5">
        <f t="shared" si="534"/>
        <v>1.6388640546936489E-5</v>
      </c>
      <c r="AP322" s="5">
        <f t="shared" si="535"/>
        <v>3.0786061267420092E-5</v>
      </c>
      <c r="AQ322" s="5">
        <f t="shared" si="536"/>
        <v>4.3373712068136347E-5</v>
      </c>
      <c r="AR322" s="5">
        <f t="shared" si="537"/>
        <v>9.5360035574026294E-2</v>
      </c>
      <c r="AS322" s="5">
        <f t="shared" si="538"/>
        <v>5.459679903398236E-2</v>
      </c>
      <c r="AT322" s="5">
        <f t="shared" si="539"/>
        <v>1.5629243670127975E-2</v>
      </c>
      <c r="AU322" s="5">
        <f t="shared" si="540"/>
        <v>2.9827543253124148E-3</v>
      </c>
      <c r="AV322" s="5">
        <f t="shared" si="541"/>
        <v>4.2693156909638245E-4</v>
      </c>
      <c r="AW322" s="5">
        <f t="shared" si="542"/>
        <v>4.3814692892228114E-6</v>
      </c>
      <c r="AX322" s="5">
        <f t="shared" si="543"/>
        <v>9.8482155082369416E-8</v>
      </c>
      <c r="AY322" s="5">
        <f t="shared" si="544"/>
        <v>5.5499618496669097E-7</v>
      </c>
      <c r="AZ322" s="5">
        <f t="shared" si="545"/>
        <v>1.5638405001898897E-6</v>
      </c>
      <c r="BA322" s="5">
        <f t="shared" si="546"/>
        <v>2.9376743796066981E-6</v>
      </c>
      <c r="BB322" s="5">
        <f t="shared" si="547"/>
        <v>4.1388159915683737E-6</v>
      </c>
      <c r="BC322" s="5">
        <f t="shared" si="548"/>
        <v>4.6648595040966986E-6</v>
      </c>
      <c r="BD322" s="5">
        <f t="shared" si="549"/>
        <v>8.9566913412903917E-2</v>
      </c>
      <c r="BE322" s="5">
        <f t="shared" si="550"/>
        <v>5.1280043492667779E-2</v>
      </c>
      <c r="BF322" s="5">
        <f t="shared" si="551"/>
        <v>1.4679767117167656E-2</v>
      </c>
      <c r="BG322" s="5">
        <f t="shared" si="552"/>
        <v>2.801552000049677E-3</v>
      </c>
      <c r="BH322" s="5">
        <f t="shared" si="553"/>
        <v>4.0099547627377597E-4</v>
      </c>
      <c r="BI322" s="5">
        <f t="shared" si="554"/>
        <v>4.5916655336522406E-5</v>
      </c>
      <c r="BJ322" s="8">
        <f t="shared" si="555"/>
        <v>5.3429661613993065E-3</v>
      </c>
      <c r="BK322" s="8">
        <f t="shared" si="556"/>
        <v>1.6054912481700614E-2</v>
      </c>
      <c r="BL322" s="8">
        <f t="shared" si="557"/>
        <v>0.5831719247738214</v>
      </c>
      <c r="BM322" s="8">
        <f t="shared" si="558"/>
        <v>0.61132112199107436</v>
      </c>
      <c r="BN322" s="8">
        <f t="shared" si="559"/>
        <v>5.3305063200602465E-2</v>
      </c>
    </row>
    <row r="323" spans="1:66" s="15" customFormat="1" x14ac:dyDescent="0.25">
      <c r="A323" s="15" t="s">
        <v>35</v>
      </c>
      <c r="B323" s="15" t="s">
        <v>475</v>
      </c>
      <c r="C323" s="15" t="s">
        <v>286</v>
      </c>
      <c r="D323" s="23"/>
      <c r="E323" s="15">
        <f>VLOOKUP(A323,home!$A$2:$E$405,3,FALSE)</f>
        <v>1.3333333333333299</v>
      </c>
      <c r="F323" s="15">
        <f>VLOOKUP(B323,home!$B$2:$E$405,3,FALSE)</f>
        <v>0</v>
      </c>
      <c r="G323" s="15">
        <f>VLOOKUP(C323,away!$B$2:$E$405,4,FALSE)</f>
        <v>0.75</v>
      </c>
      <c r="H323" s="15">
        <f>VLOOKUP(A323,away!$A$2:$E$405,3,FALSE)</f>
        <v>1.13333333333333</v>
      </c>
      <c r="I323" s="15">
        <f>VLOOKUP(C323,away!$B$2:$E$405,3,FALSE)</f>
        <v>1.5</v>
      </c>
      <c r="J323" s="15">
        <f>VLOOKUP(B323,home!$B$2:$E$405,4,FALSE)</f>
        <v>1.32</v>
      </c>
      <c r="K323" s="20">
        <f t="shared" si="504"/>
        <v>0</v>
      </c>
      <c r="L323" s="20">
        <f t="shared" si="505"/>
        <v>2.2439999999999931</v>
      </c>
      <c r="M323" s="21">
        <f t="shared" si="506"/>
        <v>0.10603352089534884</v>
      </c>
      <c r="N323" s="21">
        <f t="shared" si="507"/>
        <v>0</v>
      </c>
      <c r="O323" s="21">
        <f t="shared" si="508"/>
        <v>0.23793922088916208</v>
      </c>
      <c r="P323" s="21">
        <f t="shared" si="509"/>
        <v>0</v>
      </c>
      <c r="Q323" s="21">
        <f t="shared" si="510"/>
        <v>0</v>
      </c>
      <c r="R323" s="21">
        <f t="shared" si="511"/>
        <v>0.26696780583763907</v>
      </c>
      <c r="S323" s="21">
        <f t="shared" si="512"/>
        <v>0</v>
      </c>
      <c r="T323" s="21">
        <f t="shared" si="513"/>
        <v>0</v>
      </c>
      <c r="U323" s="21">
        <f t="shared" si="514"/>
        <v>0</v>
      </c>
      <c r="V323" s="21">
        <f t="shared" si="515"/>
        <v>0</v>
      </c>
      <c r="W323" s="21">
        <f t="shared" si="516"/>
        <v>0</v>
      </c>
      <c r="X323" s="21">
        <f t="shared" si="517"/>
        <v>0</v>
      </c>
      <c r="Y323" s="21">
        <f t="shared" si="518"/>
        <v>0</v>
      </c>
      <c r="Z323" s="21">
        <f t="shared" si="519"/>
        <v>0.1996919187665534</v>
      </c>
      <c r="AA323" s="21">
        <f t="shared" si="520"/>
        <v>0</v>
      </c>
      <c r="AB323" s="21">
        <f t="shared" si="521"/>
        <v>0</v>
      </c>
      <c r="AC323" s="21">
        <f t="shared" si="522"/>
        <v>0</v>
      </c>
      <c r="AD323" s="21">
        <f t="shared" si="523"/>
        <v>0</v>
      </c>
      <c r="AE323" s="21">
        <f t="shared" si="524"/>
        <v>0</v>
      </c>
      <c r="AF323" s="21">
        <f t="shared" si="525"/>
        <v>0</v>
      </c>
      <c r="AG323" s="21">
        <f t="shared" si="526"/>
        <v>0</v>
      </c>
      <c r="AH323" s="21">
        <f t="shared" si="527"/>
        <v>0.11202716642803612</v>
      </c>
      <c r="AI323" s="21">
        <f t="shared" si="528"/>
        <v>0</v>
      </c>
      <c r="AJ323" s="21">
        <f t="shared" si="529"/>
        <v>0</v>
      </c>
      <c r="AK323" s="21">
        <f t="shared" si="530"/>
        <v>0</v>
      </c>
      <c r="AL323" s="21">
        <f t="shared" si="531"/>
        <v>0</v>
      </c>
      <c r="AM323" s="21">
        <f t="shared" si="532"/>
        <v>0</v>
      </c>
      <c r="AN323" s="21">
        <f t="shared" si="533"/>
        <v>0</v>
      </c>
      <c r="AO323" s="21">
        <f t="shared" si="534"/>
        <v>0</v>
      </c>
      <c r="AP323" s="21">
        <f t="shared" si="535"/>
        <v>0</v>
      </c>
      <c r="AQ323" s="21">
        <f t="shared" si="536"/>
        <v>0</v>
      </c>
      <c r="AR323" s="21">
        <f t="shared" si="537"/>
        <v>5.0277792292902447E-2</v>
      </c>
      <c r="AS323" s="21">
        <f t="shared" si="538"/>
        <v>0</v>
      </c>
      <c r="AT323" s="21">
        <f t="shared" si="539"/>
        <v>0</v>
      </c>
      <c r="AU323" s="21">
        <f t="shared" si="540"/>
        <v>0</v>
      </c>
      <c r="AV323" s="21">
        <f t="shared" si="541"/>
        <v>0</v>
      </c>
      <c r="AW323" s="21">
        <f t="shared" si="542"/>
        <v>0</v>
      </c>
      <c r="AX323" s="21">
        <f t="shared" si="543"/>
        <v>0</v>
      </c>
      <c r="AY323" s="21">
        <f t="shared" si="544"/>
        <v>0</v>
      </c>
      <c r="AZ323" s="21">
        <f t="shared" si="545"/>
        <v>0</v>
      </c>
      <c r="BA323" s="21">
        <f t="shared" si="546"/>
        <v>0</v>
      </c>
      <c r="BB323" s="21">
        <f t="shared" si="547"/>
        <v>0</v>
      </c>
      <c r="BC323" s="21">
        <f t="shared" si="548"/>
        <v>0</v>
      </c>
      <c r="BD323" s="21">
        <f t="shared" si="549"/>
        <v>1.8803894317545464E-2</v>
      </c>
      <c r="BE323" s="21">
        <f t="shared" si="550"/>
        <v>0</v>
      </c>
      <c r="BF323" s="21">
        <f t="shared" si="551"/>
        <v>0</v>
      </c>
      <c r="BG323" s="21">
        <f t="shared" si="552"/>
        <v>0</v>
      </c>
      <c r="BH323" s="21">
        <f t="shared" si="553"/>
        <v>0</v>
      </c>
      <c r="BI323" s="21">
        <f t="shared" si="554"/>
        <v>0</v>
      </c>
      <c r="BJ323" s="22">
        <f t="shared" si="555"/>
        <v>0</v>
      </c>
      <c r="BK323" s="22">
        <f t="shared" si="556"/>
        <v>0.10603352089534884</v>
      </c>
      <c r="BL323" s="22">
        <f t="shared" si="557"/>
        <v>0.68601587976528522</v>
      </c>
      <c r="BM323" s="22">
        <f t="shared" si="558"/>
        <v>0.38080077180503746</v>
      </c>
      <c r="BN323" s="22">
        <f t="shared" si="559"/>
        <v>0.61094054762215</v>
      </c>
    </row>
    <row r="324" spans="1:66" x14ac:dyDescent="0.25">
      <c r="A324" t="s">
        <v>72</v>
      </c>
      <c r="B324" t="s">
        <v>89</v>
      </c>
      <c r="C324" t="s">
        <v>78</v>
      </c>
      <c r="D324" s="16"/>
      <c r="E324">
        <f>VLOOKUP(A324,home!$A$2:$E$405,3,FALSE)</f>
        <v>1.3</v>
      </c>
      <c r="F324">
        <f>VLOOKUP(B324,home!$B$2:$E$405,3,FALSE)</f>
        <v>0.51</v>
      </c>
      <c r="G324">
        <f>VLOOKUP(C324,away!$B$2:$E$405,4,FALSE)</f>
        <v>1.1499999999999999</v>
      </c>
      <c r="H324">
        <f>VLOOKUP(A324,away!$A$2:$E$405,3,FALSE)</f>
        <v>1.3</v>
      </c>
      <c r="I324">
        <f>VLOOKUP(C324,away!$B$2:$E$405,3,FALSE)</f>
        <v>1.1499999999999999</v>
      </c>
      <c r="J324">
        <f>VLOOKUP(B324,home!$B$2:$E$405,4,FALSE)</f>
        <v>0.51</v>
      </c>
      <c r="K324" s="3">
        <f t="shared" ref="K324:K357" si="560">E324*F324*G324</f>
        <v>0.76244999999999996</v>
      </c>
      <c r="L324" s="3">
        <f t="shared" ref="L324:L357" si="561">H324*I324*J324</f>
        <v>0.76244999999999996</v>
      </c>
      <c r="M324" s="5">
        <f t="shared" ref="M324:M357" si="562">_xlfn.POISSON.DIST(0,K324,FALSE) * _xlfn.POISSON.DIST(0,L324,FALSE)</f>
        <v>0.21764282005906097</v>
      </c>
      <c r="N324" s="5">
        <f t="shared" ref="N324:N357" si="563">_xlfn.POISSON.DIST(1,K324,FALSE) * _xlfn.POISSON.DIST(0,L324,FALSE)</f>
        <v>0.16594176815403103</v>
      </c>
      <c r="O324" s="5">
        <f t="shared" ref="O324:O357" si="564">_xlfn.POISSON.DIST(0,K324,FALSE) * _xlfn.POISSON.DIST(1,L324,FALSE)</f>
        <v>0.16594176815403103</v>
      </c>
      <c r="P324" s="5">
        <f t="shared" ref="P324:P357" si="565">_xlfn.POISSON.DIST(1,K324,FALSE) * _xlfn.POISSON.DIST(1,L324,FALSE)</f>
        <v>0.12652230112904098</v>
      </c>
      <c r="Q324" s="5">
        <f t="shared" ref="Q324:Q357" si="566">_xlfn.POISSON.DIST(2,K324,FALSE) * _xlfn.POISSON.DIST(0,L324,FALSE)</f>
        <v>6.3261150564520474E-2</v>
      </c>
      <c r="R324" s="5">
        <f t="shared" ref="R324:R357" si="567">_xlfn.POISSON.DIST(0,K324,FALSE) * _xlfn.POISSON.DIST(2,L324,FALSE)</f>
        <v>6.3261150564520474E-2</v>
      </c>
      <c r="S324" s="5">
        <f t="shared" ref="S324:S357" si="568">_xlfn.POISSON.DIST(2,K324,FALSE) * _xlfn.POISSON.DIST(2,L324,FALSE)</f>
        <v>1.8387802407912778E-2</v>
      </c>
      <c r="T324" s="5">
        <f t="shared" ref="T324:T357" si="569">_xlfn.POISSON.DIST(2,K324,FALSE) * _xlfn.POISSON.DIST(1,L324,FALSE)</f>
        <v>4.8233464247918634E-2</v>
      </c>
      <c r="U324" s="5">
        <f t="shared" ref="U324:U357" si="570">_xlfn.POISSON.DIST(1,K324,FALSE) * _xlfn.POISSON.DIST(2,L324,FALSE)</f>
        <v>4.8233464247918634E-2</v>
      </c>
      <c r="V324" s="5">
        <f t="shared" ref="V324:V357" si="571">_xlfn.POISSON.DIST(3,K324,FALSE) * _xlfn.POISSON.DIST(3,L324,FALSE)</f>
        <v>1.1877090244179376E-3</v>
      </c>
      <c r="W324" s="5">
        <f t="shared" ref="W324:W357" si="572">_xlfn.POISSON.DIST(3,K324,FALSE) * _xlfn.POISSON.DIST(0,L324,FALSE)</f>
        <v>1.6077821415972877E-2</v>
      </c>
      <c r="X324" s="5">
        <f t="shared" ref="X324:X357" si="573">_xlfn.POISSON.DIST(3,K324,FALSE) * _xlfn.POISSON.DIST(1,L324,FALSE)</f>
        <v>1.2258534938608521E-2</v>
      </c>
      <c r="Y324" s="5">
        <f t="shared" ref="Y324:Y357" si="574">_xlfn.POISSON.DIST(3,K324,FALSE) * _xlfn.POISSON.DIST(2,L324,FALSE)</f>
        <v>4.6732599819710322E-3</v>
      </c>
      <c r="Z324" s="5">
        <f t="shared" ref="Z324:Z357" si="575">_xlfn.POISSON.DIST(0,K324,FALSE) * _xlfn.POISSON.DIST(3,L324,FALSE)</f>
        <v>1.6077821415972877E-2</v>
      </c>
      <c r="AA324" s="5">
        <f t="shared" ref="AA324:AA357" si="576">_xlfn.POISSON.DIST(1,K324,FALSE) * _xlfn.POISSON.DIST(3,L324,FALSE)</f>
        <v>1.2258534938608521E-2</v>
      </c>
      <c r="AB324" s="5">
        <f t="shared" ref="AB324:AB357" si="577">_xlfn.POISSON.DIST(2,K324,FALSE) * _xlfn.POISSON.DIST(3,L324,FALSE)</f>
        <v>4.6732599819710322E-3</v>
      </c>
      <c r="AC324" s="5">
        <f t="shared" ref="AC324:AC357" si="578">_xlfn.POISSON.DIST(4,K324,FALSE) * _xlfn.POISSON.DIST(4,L324,FALSE)</f>
        <v>4.3153180633384489E-5</v>
      </c>
      <c r="AD324" s="5">
        <f t="shared" ref="AD324:AD357" si="579">_xlfn.POISSON.DIST(4,K324,FALSE) * _xlfn.POISSON.DIST(0,L324,FALSE)</f>
        <v>3.0646337346521288E-3</v>
      </c>
      <c r="AE324" s="5">
        <f t="shared" ref="AE324:AE357" si="580">_xlfn.POISSON.DIST(4,K324,FALSE) * _xlfn.POISSON.DIST(1,L324,FALSE)</f>
        <v>2.3366299909855157E-3</v>
      </c>
      <c r="AF324" s="5">
        <f t="shared" ref="AF324:AF357" si="581">_xlfn.POISSON.DIST(4,K324,FALSE) * _xlfn.POISSON.DIST(2,L324,FALSE)</f>
        <v>8.9078176831345311E-4</v>
      </c>
      <c r="AG324" s="5">
        <f t="shared" ref="AG324:AG357" si="582">_xlfn.POISSON.DIST(4,K324,FALSE) * _xlfn.POISSON.DIST(3,L324,FALSE)</f>
        <v>2.2639218641686408E-4</v>
      </c>
      <c r="AH324" s="5">
        <f t="shared" ref="AH324:AH357" si="583">_xlfn.POISSON.DIST(0,K324,FALSE) * _xlfn.POISSON.DIST(4,L324,FALSE)</f>
        <v>3.0646337346521288E-3</v>
      </c>
      <c r="AI324" s="5">
        <f t="shared" ref="AI324:AI357" si="584">_xlfn.POISSON.DIST(1,K324,FALSE) * _xlfn.POISSON.DIST(4,L324,FALSE)</f>
        <v>2.3366299909855157E-3</v>
      </c>
      <c r="AJ324" s="5">
        <f t="shared" ref="AJ324:AJ357" si="585">_xlfn.POISSON.DIST(2,K324,FALSE) * _xlfn.POISSON.DIST(4,L324,FALSE)</f>
        <v>8.9078176831345311E-4</v>
      </c>
      <c r="AK324" s="5">
        <f t="shared" ref="AK324:AK357" si="586">_xlfn.POISSON.DIST(3,K324,FALSE) * _xlfn.POISSON.DIST(4,L324,FALSE)</f>
        <v>2.2639218641686408E-4</v>
      </c>
      <c r="AL324" s="5">
        <f t="shared" ref="AL324:AL357" si="587">_xlfn.POISSON.DIST(5,K324,FALSE) * _xlfn.POISSON.DIST(5,L324,FALSE)</f>
        <v>1.0034495442195346E-6</v>
      </c>
      <c r="AM324" s="5">
        <f t="shared" ref="AM324:AM357" si="588">_xlfn.POISSON.DIST(5,K324,FALSE) * _xlfn.POISSON.DIST(0,L324,FALSE)</f>
        <v>4.673259981971032E-4</v>
      </c>
      <c r="AN324" s="5">
        <f t="shared" ref="AN324:AN357" si="589">_xlfn.POISSON.DIST(5,K324,FALSE) * _xlfn.POISSON.DIST(1,L324,FALSE)</f>
        <v>3.5631270732538133E-4</v>
      </c>
      <c r="AO324" s="5">
        <f t="shared" ref="AO324:AO357" si="590">_xlfn.POISSON.DIST(5,K324,FALSE) * _xlfn.POISSON.DIST(2,L324,FALSE)</f>
        <v>1.3583531185011849E-4</v>
      </c>
      <c r="AP324" s="5">
        <f t="shared" ref="AP324:AP357" si="591">_xlfn.POISSON.DIST(5,K324,FALSE) * _xlfn.POISSON.DIST(3,L324,FALSE)</f>
        <v>3.4522544506707612E-5</v>
      </c>
      <c r="AQ324" s="5">
        <f t="shared" ref="AQ324:AQ357" si="592">_xlfn.POISSON.DIST(5,K324,FALSE) * _xlfn.POISSON.DIST(4,L324,FALSE)</f>
        <v>6.5804285147848019E-6</v>
      </c>
      <c r="AR324" s="5">
        <f t="shared" ref="AR324:AR357" si="593">_xlfn.POISSON.DIST(0,K324,FALSE) * _xlfn.POISSON.DIST(5,L324,FALSE)</f>
        <v>4.673259981971032E-4</v>
      </c>
      <c r="AS324" s="5">
        <f t="shared" ref="AS324:AS357" si="594">_xlfn.POISSON.DIST(1,K324,FALSE) * _xlfn.POISSON.DIST(5,L324,FALSE)</f>
        <v>3.5631270732538133E-4</v>
      </c>
      <c r="AT324" s="5">
        <f t="shared" ref="AT324:AT357" si="595">_xlfn.POISSON.DIST(2,K324,FALSE) * _xlfn.POISSON.DIST(5,L324,FALSE)</f>
        <v>1.3583531185011849E-4</v>
      </c>
      <c r="AU324" s="5">
        <f t="shared" ref="AU324:AU357" si="596">_xlfn.POISSON.DIST(3,K324,FALSE) * _xlfn.POISSON.DIST(5,L324,FALSE)</f>
        <v>3.4522544506707612E-5</v>
      </c>
      <c r="AV324" s="5">
        <f t="shared" ref="AV324:AV357" si="597">_xlfn.POISSON.DIST(4,K324,FALSE) * _xlfn.POISSON.DIST(5,L324,FALSE)</f>
        <v>6.5804285147848019E-6</v>
      </c>
      <c r="AW324" s="5">
        <f t="shared" ref="AW324:AW357" si="598">_xlfn.POISSON.DIST(6,K324,FALSE) * _xlfn.POISSON.DIST(6,L324,FALSE)</f>
        <v>1.6203759056937935E-8</v>
      </c>
      <c r="AX324" s="5">
        <f t="shared" ref="AX324:AX357" si="599">_xlfn.POISSON.DIST(6,K324,FALSE) * _xlfn.POISSON.DIST(0,L324,FALSE)</f>
        <v>5.9385451220896877E-5</v>
      </c>
      <c r="AY324" s="5">
        <f t="shared" ref="AY324:AY357" si="600">_xlfn.POISSON.DIST(6,K324,FALSE) * _xlfn.POISSON.DIST(1,L324,FALSE)</f>
        <v>4.5278437283372824E-5</v>
      </c>
      <c r="AZ324" s="5">
        <f t="shared" ref="AZ324:AZ357" si="601">_xlfn.POISSON.DIST(6,K324,FALSE) * _xlfn.POISSON.DIST(2,L324,FALSE)</f>
        <v>1.7261272253353803E-5</v>
      </c>
      <c r="BA324" s="5">
        <f t="shared" ref="BA324:BA357" si="602">_xlfn.POISSON.DIST(6,K324,FALSE) * _xlfn.POISSON.DIST(3,L324,FALSE)</f>
        <v>4.3869523431898685E-6</v>
      </c>
      <c r="BB324" s="5">
        <f t="shared" ref="BB324:BB357" si="603">_xlfn.POISSON.DIST(6,K324,FALSE) * _xlfn.POISSON.DIST(4,L324,FALSE)</f>
        <v>8.3620795351627853E-7</v>
      </c>
      <c r="BC324" s="5">
        <f t="shared" ref="BC324:BC357" si="604">_xlfn.POISSON.DIST(6,K324,FALSE) * _xlfn.POISSON.DIST(5,L324,FALSE)</f>
        <v>1.2751335083169735E-7</v>
      </c>
      <c r="BD324" s="5">
        <f t="shared" ref="BD324:BD357" si="605">_xlfn.POISSON.DIST(0,K324,FALSE) * _xlfn.POISSON.DIST(6,L324,FALSE)</f>
        <v>5.9385451220896877E-5</v>
      </c>
      <c r="BE324" s="5">
        <f t="shared" ref="BE324:BE357" si="606">_xlfn.POISSON.DIST(1,K324,FALSE) * _xlfn.POISSON.DIST(6,L324,FALSE)</f>
        <v>4.5278437283372824E-5</v>
      </c>
      <c r="BF324" s="5">
        <f t="shared" ref="BF324:BF357" si="607">_xlfn.POISSON.DIST(2,K324,FALSE) * _xlfn.POISSON.DIST(6,L324,FALSE)</f>
        <v>1.7261272253353803E-5</v>
      </c>
      <c r="BG324" s="5">
        <f t="shared" ref="BG324:BG357" si="608">_xlfn.POISSON.DIST(3,K324,FALSE) * _xlfn.POISSON.DIST(6,L324,FALSE)</f>
        <v>4.3869523431898685E-6</v>
      </c>
      <c r="BH324" s="5">
        <f t="shared" ref="BH324:BH357" si="609">_xlfn.POISSON.DIST(4,K324,FALSE) * _xlfn.POISSON.DIST(6,L324,FALSE)</f>
        <v>8.3620795351627853E-7</v>
      </c>
      <c r="BI324" s="5">
        <f t="shared" ref="BI324:BI357" si="610">_xlfn.POISSON.DIST(5,K324,FALSE) * _xlfn.POISSON.DIST(6,L324,FALSE)</f>
        <v>1.2751335083169735E-7</v>
      </c>
      <c r="BJ324" s="8">
        <f t="shared" ref="BJ324:BJ357" si="611">SUM(N324,Q324,T324,W324,X324,Y324,AD324,AE324,AF324,AG324,AM324,AN324,AO324,AP324,AQ324,AX324,AY324,AZ324,BA324,BB324,BC324)</f>
        <v>0.31809228980818971</v>
      </c>
      <c r="BK324" s="8">
        <f t="shared" ref="BK324:BK357" si="612">SUM(M324,P324,S324,V324,AC324,AL324,AY324)</f>
        <v>0.36383006768789361</v>
      </c>
      <c r="BL324" s="8">
        <f t="shared" ref="BL324:BL357" si="613">SUM(O324,R324,U324,AA324,AB324,AH324,AI324,AJ324,AK324,AR324,AS324,AT324,AU324,AV324,BD324,BE324,BF324,BG324,BH324,BI324)</f>
        <v>0.30201446839221685</v>
      </c>
      <c r="BM324" s="8">
        <f t="shared" ref="BM324:BM357" si="614">SUM(S324:BI324)</f>
        <v>0.19739842644554401</v>
      </c>
      <c r="BN324" s="8">
        <f t="shared" ref="BN324:BN357" si="615">SUM(M324:R324)</f>
        <v>0.80257095862520478</v>
      </c>
    </row>
    <row r="325" spans="1:66" x14ac:dyDescent="0.25">
      <c r="A325" t="s">
        <v>72</v>
      </c>
      <c r="B325" t="s">
        <v>103</v>
      </c>
      <c r="C325" t="s">
        <v>326</v>
      </c>
      <c r="D325" s="16"/>
      <c r="E325">
        <f>VLOOKUP(A325,home!$A$2:$E$405,3,FALSE)</f>
        <v>1.3</v>
      </c>
      <c r="F325">
        <f>VLOOKUP(B325,home!$B$2:$E$405,3,FALSE)</f>
        <v>0</v>
      </c>
      <c r="G325">
        <f>VLOOKUP(C325,away!$B$2:$E$405,4,FALSE)</f>
        <v>0.77</v>
      </c>
      <c r="H325">
        <f>VLOOKUP(A325,away!$A$2:$E$405,3,FALSE)</f>
        <v>1.3</v>
      </c>
      <c r="I325">
        <f>VLOOKUP(C325,away!$B$2:$E$405,3,FALSE)</f>
        <v>0.26</v>
      </c>
      <c r="J325">
        <f>VLOOKUP(B325,home!$B$2:$E$405,4,FALSE)</f>
        <v>1.1499999999999999</v>
      </c>
      <c r="K325" s="3">
        <f t="shared" si="560"/>
        <v>0</v>
      </c>
      <c r="L325" s="3">
        <f t="shared" si="561"/>
        <v>0.38869999999999999</v>
      </c>
      <c r="M325" s="5">
        <f t="shared" si="562"/>
        <v>0.67793762079606756</v>
      </c>
      <c r="N325" s="5">
        <f t="shared" si="563"/>
        <v>0</v>
      </c>
      <c r="O325" s="5">
        <f t="shared" si="564"/>
        <v>0.26351435320343142</v>
      </c>
      <c r="P325" s="5">
        <f t="shared" si="565"/>
        <v>0</v>
      </c>
      <c r="Q325" s="5">
        <f t="shared" si="566"/>
        <v>0</v>
      </c>
      <c r="R325" s="5">
        <f t="shared" si="567"/>
        <v>5.1214014545086894E-2</v>
      </c>
      <c r="S325" s="5">
        <f t="shared" si="568"/>
        <v>0</v>
      </c>
      <c r="T325" s="5">
        <f t="shared" si="569"/>
        <v>0</v>
      </c>
      <c r="U325" s="5">
        <f t="shared" si="570"/>
        <v>0</v>
      </c>
      <c r="V325" s="5">
        <f t="shared" si="571"/>
        <v>0</v>
      </c>
      <c r="W325" s="5">
        <f t="shared" si="572"/>
        <v>0</v>
      </c>
      <c r="X325" s="5">
        <f t="shared" si="573"/>
        <v>0</v>
      </c>
      <c r="Y325" s="5">
        <f t="shared" si="574"/>
        <v>0</v>
      </c>
      <c r="Z325" s="5">
        <f t="shared" si="575"/>
        <v>6.6356291512250937E-3</v>
      </c>
      <c r="AA325" s="5">
        <f t="shared" si="576"/>
        <v>0</v>
      </c>
      <c r="AB325" s="5">
        <f t="shared" si="577"/>
        <v>0</v>
      </c>
      <c r="AC325" s="5">
        <f t="shared" si="578"/>
        <v>0</v>
      </c>
      <c r="AD325" s="5">
        <f t="shared" si="579"/>
        <v>0</v>
      </c>
      <c r="AE325" s="5">
        <f t="shared" si="580"/>
        <v>0</v>
      </c>
      <c r="AF325" s="5">
        <f t="shared" si="581"/>
        <v>0</v>
      </c>
      <c r="AG325" s="5">
        <f t="shared" si="582"/>
        <v>0</v>
      </c>
      <c r="AH325" s="5">
        <f t="shared" si="583"/>
        <v>6.4481726277029825E-4</v>
      </c>
      <c r="AI325" s="5">
        <f t="shared" si="584"/>
        <v>0</v>
      </c>
      <c r="AJ325" s="5">
        <f t="shared" si="585"/>
        <v>0</v>
      </c>
      <c r="AK325" s="5">
        <f t="shared" si="586"/>
        <v>0</v>
      </c>
      <c r="AL325" s="5">
        <f t="shared" si="587"/>
        <v>0</v>
      </c>
      <c r="AM325" s="5">
        <f t="shared" si="588"/>
        <v>0</v>
      </c>
      <c r="AN325" s="5">
        <f t="shared" si="589"/>
        <v>0</v>
      </c>
      <c r="AO325" s="5">
        <f t="shared" si="590"/>
        <v>0</v>
      </c>
      <c r="AP325" s="5">
        <f t="shared" si="591"/>
        <v>0</v>
      </c>
      <c r="AQ325" s="5">
        <f t="shared" si="592"/>
        <v>0</v>
      </c>
      <c r="AR325" s="5">
        <f t="shared" si="593"/>
        <v>5.0128094007763012E-5</v>
      </c>
      <c r="AS325" s="5">
        <f t="shared" si="594"/>
        <v>0</v>
      </c>
      <c r="AT325" s="5">
        <f t="shared" si="595"/>
        <v>0</v>
      </c>
      <c r="AU325" s="5">
        <f t="shared" si="596"/>
        <v>0</v>
      </c>
      <c r="AV325" s="5">
        <f t="shared" si="597"/>
        <v>0</v>
      </c>
      <c r="AW325" s="5">
        <f t="shared" si="598"/>
        <v>0</v>
      </c>
      <c r="AX325" s="5">
        <f t="shared" si="599"/>
        <v>0</v>
      </c>
      <c r="AY325" s="5">
        <f t="shared" si="600"/>
        <v>0</v>
      </c>
      <c r="AZ325" s="5">
        <f t="shared" si="601"/>
        <v>0</v>
      </c>
      <c r="BA325" s="5">
        <f t="shared" si="602"/>
        <v>0</v>
      </c>
      <c r="BB325" s="5">
        <f t="shared" si="603"/>
        <v>0</v>
      </c>
      <c r="BC325" s="5">
        <f t="shared" si="604"/>
        <v>0</v>
      </c>
      <c r="BD325" s="5">
        <f t="shared" si="605"/>
        <v>3.2474650234695787E-6</v>
      </c>
      <c r="BE325" s="5">
        <f t="shared" si="606"/>
        <v>0</v>
      </c>
      <c r="BF325" s="5">
        <f t="shared" si="607"/>
        <v>0</v>
      </c>
      <c r="BG325" s="5">
        <f t="shared" si="608"/>
        <v>0</v>
      </c>
      <c r="BH325" s="5">
        <f t="shared" si="609"/>
        <v>0</v>
      </c>
      <c r="BI325" s="5">
        <f t="shared" si="610"/>
        <v>0</v>
      </c>
      <c r="BJ325" s="8">
        <f t="shared" si="611"/>
        <v>0</v>
      </c>
      <c r="BK325" s="8">
        <f t="shared" si="612"/>
        <v>0.67793762079606756</v>
      </c>
      <c r="BL325" s="8">
        <f t="shared" si="613"/>
        <v>0.31542656057031987</v>
      </c>
      <c r="BM325" s="8">
        <f t="shared" si="614"/>
        <v>7.3338219730266253E-3</v>
      </c>
      <c r="BN325" s="8">
        <f t="shared" si="615"/>
        <v>0.99266598854458588</v>
      </c>
    </row>
    <row r="326" spans="1:66" x14ac:dyDescent="0.25">
      <c r="A326" t="s">
        <v>72</v>
      </c>
      <c r="B326" t="s">
        <v>88</v>
      </c>
      <c r="C326" t="s">
        <v>80</v>
      </c>
      <c r="D326" s="16"/>
      <c r="E326">
        <f>VLOOKUP(A326,home!$A$2:$E$405,3,FALSE)</f>
        <v>1.3</v>
      </c>
      <c r="F326">
        <f>VLOOKUP(B326,home!$B$2:$E$405,3,FALSE)</f>
        <v>1.54</v>
      </c>
      <c r="G326">
        <f>VLOOKUP(C326,away!$B$2:$E$405,4,FALSE)</f>
        <v>1.1499999999999999</v>
      </c>
      <c r="H326">
        <f>VLOOKUP(A326,away!$A$2:$E$405,3,FALSE)</f>
        <v>1.3</v>
      </c>
      <c r="I326">
        <f>VLOOKUP(C326,away!$B$2:$E$405,3,FALSE)</f>
        <v>0.38</v>
      </c>
      <c r="J326">
        <f>VLOOKUP(B326,home!$B$2:$E$405,4,FALSE)</f>
        <v>1.28</v>
      </c>
      <c r="K326" s="3">
        <f t="shared" si="560"/>
        <v>2.3023000000000002</v>
      </c>
      <c r="L326" s="3">
        <f t="shared" si="561"/>
        <v>0.6323200000000001</v>
      </c>
      <c r="M326" s="5">
        <f t="shared" si="562"/>
        <v>5.3150912816259083E-2</v>
      </c>
      <c r="N326" s="5">
        <f t="shared" si="563"/>
        <v>0.12236934657687328</v>
      </c>
      <c r="O326" s="5">
        <f t="shared" si="564"/>
        <v>3.3608385191976946E-2</v>
      </c>
      <c r="P326" s="5">
        <f t="shared" si="565"/>
        <v>7.7376585227488526E-2</v>
      </c>
      <c r="Q326" s="5">
        <f t="shared" si="566"/>
        <v>0.14086547331196772</v>
      </c>
      <c r="R326" s="5">
        <f t="shared" si="567"/>
        <v>1.0625627062295431E-2</v>
      </c>
      <c r="S326" s="5">
        <f t="shared" si="568"/>
        <v>2.816102125171455E-2</v>
      </c>
      <c r="T326" s="5">
        <f t="shared" si="569"/>
        <v>8.9072056084623444E-2</v>
      </c>
      <c r="U326" s="5">
        <f t="shared" si="570"/>
        <v>2.446338118552277E-2</v>
      </c>
      <c r="V326" s="5">
        <f t="shared" si="571"/>
        <v>4.5551713989040749E-3</v>
      </c>
      <c r="W326" s="5">
        <f t="shared" si="572"/>
        <v>0.1081048597353811</v>
      </c>
      <c r="X326" s="5">
        <f t="shared" si="573"/>
        <v>6.8356864907876194E-2</v>
      </c>
      <c r="Y326" s="5">
        <f t="shared" si="574"/>
        <v>2.1611706409274137E-2</v>
      </c>
      <c r="Z326" s="5">
        <f t="shared" si="575"/>
        <v>2.2395988346768829E-3</v>
      </c>
      <c r="AA326" s="5">
        <f t="shared" si="576"/>
        <v>5.1562283970765874E-3</v>
      </c>
      <c r="AB326" s="5">
        <f t="shared" si="577"/>
        <v>5.9355923192947165E-3</v>
      </c>
      <c r="AC326" s="5">
        <f t="shared" si="578"/>
        <v>4.1446090633425961E-4</v>
      </c>
      <c r="AD326" s="5">
        <f t="shared" si="579"/>
        <v>6.2222454642191984E-2</v>
      </c>
      <c r="AE326" s="5">
        <f t="shared" si="580"/>
        <v>3.9344502519350844E-2</v>
      </c>
      <c r="AF326" s="5">
        <f t="shared" si="581"/>
        <v>1.2439157916517962E-2</v>
      </c>
      <c r="AG326" s="5">
        <f t="shared" si="582"/>
        <v>2.6218427779242134E-3</v>
      </c>
      <c r="AH326" s="5">
        <f t="shared" si="583"/>
        <v>3.540357837857216E-4</v>
      </c>
      <c r="AI326" s="5">
        <f t="shared" si="584"/>
        <v>8.150965850098669E-4</v>
      </c>
      <c r="AJ326" s="5">
        <f t="shared" si="585"/>
        <v>9.3829843383410856E-4</v>
      </c>
      <c r="AK326" s="5">
        <f t="shared" si="586"/>
        <v>7.2008149473875606E-4</v>
      </c>
      <c r="AL326" s="5">
        <f t="shared" si="587"/>
        <v>2.4134727283648673E-5</v>
      </c>
      <c r="AM326" s="5">
        <f t="shared" si="588"/>
        <v>2.8650951464543731E-2</v>
      </c>
      <c r="AN326" s="5">
        <f t="shared" si="589"/>
        <v>1.8116569630060295E-2</v>
      </c>
      <c r="AO326" s="5">
        <f t="shared" si="590"/>
        <v>5.7277346542398628E-3</v>
      </c>
      <c r="AP326" s="5">
        <f t="shared" si="591"/>
        <v>1.2072537255229836E-3</v>
      </c>
      <c r="AQ326" s="5">
        <f t="shared" si="592"/>
        <v>1.9084266893067321E-4</v>
      </c>
      <c r="AR326" s="5">
        <f t="shared" si="593"/>
        <v>4.4772781360677519E-5</v>
      </c>
      <c r="AS326" s="5">
        <f t="shared" si="594"/>
        <v>1.0308037452668786E-4</v>
      </c>
      <c r="AT326" s="5">
        <f t="shared" si="595"/>
        <v>1.1866097313639677E-4</v>
      </c>
      <c r="AU326" s="5">
        <f t="shared" si="596"/>
        <v>9.1064386150642096E-5</v>
      </c>
      <c r="AV326" s="5">
        <f t="shared" si="597"/>
        <v>5.2414384058655833E-5</v>
      </c>
      <c r="AW326" s="5">
        <f t="shared" si="598"/>
        <v>9.7597507615364549E-7</v>
      </c>
      <c r="AX326" s="5">
        <f t="shared" si="599"/>
        <v>1.0993847592803165E-2</v>
      </c>
      <c r="AY326" s="5">
        <f t="shared" si="600"/>
        <v>6.9516297098812978E-3</v>
      </c>
      <c r="AZ326" s="5">
        <f t="shared" si="601"/>
        <v>2.1978272490760713E-3</v>
      </c>
      <c r="BA326" s="5">
        <f t="shared" si="602"/>
        <v>4.6324337537859394E-4</v>
      </c>
      <c r="BB326" s="5">
        <f t="shared" si="603"/>
        <v>7.322951277984811E-5</v>
      </c>
      <c r="BC326" s="5">
        <f t="shared" si="604"/>
        <v>9.2608971041907173E-6</v>
      </c>
      <c r="BD326" s="5">
        <f t="shared" si="605"/>
        <v>4.7184541849972674E-6</v>
      </c>
      <c r="BE326" s="5">
        <f t="shared" si="606"/>
        <v>1.0863297070119208E-5</v>
      </c>
      <c r="BF326" s="5">
        <f t="shared" si="607"/>
        <v>1.2505284422267734E-5</v>
      </c>
      <c r="BG326" s="5">
        <f t="shared" si="608"/>
        <v>9.5969721084623333E-6</v>
      </c>
      <c r="BH326" s="5">
        <f t="shared" si="609"/>
        <v>5.5237772213282081E-6</v>
      </c>
      <c r="BI326" s="5">
        <f t="shared" si="610"/>
        <v>2.5434784593327876E-6</v>
      </c>
      <c r="BJ326" s="8">
        <f t="shared" si="611"/>
        <v>0.74159065536230151</v>
      </c>
      <c r="BK326" s="8">
        <f t="shared" si="612"/>
        <v>0.17063391603786546</v>
      </c>
      <c r="BL326" s="8">
        <f t="shared" si="613"/>
        <v>8.3072470616234489E-2</v>
      </c>
      <c r="BM326" s="8">
        <f t="shared" si="614"/>
        <v>0.5525896569294122</v>
      </c>
      <c r="BN326" s="8">
        <f t="shared" si="615"/>
        <v>0.43799633018686102</v>
      </c>
    </row>
    <row r="327" spans="1:66" x14ac:dyDescent="0.25">
      <c r="A327" t="s">
        <v>72</v>
      </c>
      <c r="B327" t="s">
        <v>86</v>
      </c>
      <c r="C327" t="s">
        <v>68</v>
      </c>
      <c r="D327" s="16"/>
      <c r="E327">
        <f>VLOOKUP(A327,home!$A$2:$E$405,3,FALSE)</f>
        <v>1.3</v>
      </c>
      <c r="F327">
        <f>VLOOKUP(B327,home!$B$2:$E$405,3,FALSE)</f>
        <v>1.03</v>
      </c>
      <c r="G327">
        <f>VLOOKUP(C327,away!$B$2:$E$405,4,FALSE)</f>
        <v>0.77</v>
      </c>
      <c r="H327">
        <f>VLOOKUP(A327,away!$A$2:$E$405,3,FALSE)</f>
        <v>1.3</v>
      </c>
      <c r="I327">
        <f>VLOOKUP(C327,away!$B$2:$E$405,3,FALSE)</f>
        <v>2.69</v>
      </c>
      <c r="J327">
        <f>VLOOKUP(B327,home!$B$2:$E$405,4,FALSE)</f>
        <v>1.03</v>
      </c>
      <c r="K327" s="3">
        <f t="shared" si="560"/>
        <v>1.0310300000000001</v>
      </c>
      <c r="L327" s="3">
        <f t="shared" si="561"/>
        <v>3.6019100000000002</v>
      </c>
      <c r="M327" s="5">
        <f t="shared" si="562"/>
        <v>9.7261222274152917E-3</v>
      </c>
      <c r="N327" s="5">
        <f t="shared" si="563"/>
        <v>1.0027923800131991E-2</v>
      </c>
      <c r="O327" s="5">
        <f t="shared" si="564"/>
        <v>3.5032616912149421E-2</v>
      </c>
      <c r="P327" s="5">
        <f t="shared" si="565"/>
        <v>3.6119679014933417E-2</v>
      </c>
      <c r="Q327" s="5">
        <f t="shared" si="566"/>
        <v>5.1695451378250433E-3</v>
      </c>
      <c r="R327" s="5">
        <f t="shared" si="567"/>
        <v>6.3092166591020057E-2</v>
      </c>
      <c r="S327" s="5">
        <f t="shared" si="568"/>
        <v>3.3534207714982778E-2</v>
      </c>
      <c r="T327" s="5">
        <f t="shared" si="569"/>
        <v>1.8620236327383403E-2</v>
      </c>
      <c r="U327" s="5">
        <f t="shared" si="570"/>
        <v>6.5049916520339424E-2</v>
      </c>
      <c r="V327" s="5">
        <f t="shared" si="571"/>
        <v>1.3837247207560873E-2</v>
      </c>
      <c r="W327" s="5">
        <f t="shared" si="572"/>
        <v>1.776652041150585E-3</v>
      </c>
      <c r="X327" s="5">
        <f t="shared" si="573"/>
        <v>6.3993407535407037E-3</v>
      </c>
      <c r="Y327" s="5">
        <f t="shared" si="574"/>
        <v>1.1524924726792899E-2</v>
      </c>
      <c r="Z327" s="5">
        <f t="shared" si="575"/>
        <v>7.5750768588620371E-2</v>
      </c>
      <c r="AA327" s="5">
        <f t="shared" si="576"/>
        <v>7.810131493792527E-2</v>
      </c>
      <c r="AB327" s="5">
        <f t="shared" si="577"/>
        <v>4.026239937022455E-2</v>
      </c>
      <c r="AC327" s="5">
        <f t="shared" si="578"/>
        <v>3.2116918997955766E-3</v>
      </c>
      <c r="AD327" s="5">
        <f t="shared" si="579"/>
        <v>4.5794538849687195E-4</v>
      </c>
      <c r="AE327" s="5">
        <f t="shared" si="580"/>
        <v>1.6494780742807682E-3</v>
      </c>
      <c r="AF327" s="5">
        <f t="shared" si="581"/>
        <v>2.9706357852663208E-3</v>
      </c>
      <c r="AG327" s="5">
        <f t="shared" si="582"/>
        <v>3.5666542471028727E-3</v>
      </c>
      <c r="AH327" s="5">
        <f t="shared" si="583"/>
        <v>6.82118627217594E-2</v>
      </c>
      <c r="AI327" s="5">
        <f t="shared" si="584"/>
        <v>7.0328476822015595E-2</v>
      </c>
      <c r="AJ327" s="5">
        <f t="shared" si="585"/>
        <v>3.6255384728901371E-2</v>
      </c>
      <c r="AK327" s="5">
        <f t="shared" si="586"/>
        <v>1.2460129772346396E-2</v>
      </c>
      <c r="AL327" s="5">
        <f t="shared" si="587"/>
        <v>4.7708748791369551E-4</v>
      </c>
      <c r="AM327" s="5">
        <f t="shared" si="588"/>
        <v>9.4431086780386023E-5</v>
      </c>
      <c r="AN327" s="5">
        <f t="shared" si="589"/>
        <v>3.4013227578514026E-4</v>
      </c>
      <c r="AO327" s="5">
        <f t="shared" si="590"/>
        <v>6.1256292273662732E-4</v>
      </c>
      <c r="AP327" s="5">
        <f t="shared" si="591"/>
        <v>7.3546550567809524E-4</v>
      </c>
      <c r="AQ327" s="5">
        <f t="shared" si="592"/>
        <v>6.6227013988924696E-4</v>
      </c>
      <c r="AR327" s="5">
        <f t="shared" si="593"/>
        <v>4.9138598091226476E-2</v>
      </c>
      <c r="AS327" s="5">
        <f t="shared" si="594"/>
        <v>5.0663368789997242E-2</v>
      </c>
      <c r="AT327" s="5">
        <f t="shared" si="595"/>
        <v>2.6117726561775426E-2</v>
      </c>
      <c r="AU327" s="5">
        <f t="shared" si="596"/>
        <v>8.9760532056624414E-3</v>
      </c>
      <c r="AV327" s="5">
        <f t="shared" si="597"/>
        <v>2.3136450341585367E-3</v>
      </c>
      <c r="AW327" s="5">
        <f t="shared" si="598"/>
        <v>4.9215248843843178E-5</v>
      </c>
      <c r="AX327" s="5">
        <f t="shared" si="599"/>
        <v>1.6226880567196894E-5</v>
      </c>
      <c r="AY327" s="5">
        <f t="shared" si="600"/>
        <v>5.8447763383792165E-5</v>
      </c>
      <c r="AZ327" s="5">
        <f t="shared" si="601"/>
        <v>1.0526179170485743E-4</v>
      </c>
      <c r="BA327" s="5">
        <f t="shared" si="602"/>
        <v>1.2638116671988105E-4</v>
      </c>
      <c r="BB327" s="5">
        <f t="shared" si="603"/>
        <v>1.1380339705500166E-4</v>
      </c>
      <c r="BC327" s="5">
        <f t="shared" si="604"/>
        <v>8.1981918777276211E-5</v>
      </c>
      <c r="BD327" s="5">
        <f t="shared" si="605"/>
        <v>2.9498801308461605E-2</v>
      </c>
      <c r="BE327" s="5">
        <f t="shared" si="606"/>
        <v>3.0414149113063175E-2</v>
      </c>
      <c r="BF327" s="5">
        <f t="shared" si="607"/>
        <v>1.5678950080020761E-2</v>
      </c>
      <c r="BG327" s="5">
        <f t="shared" si="608"/>
        <v>5.3884893003346033E-3</v>
      </c>
      <c r="BH327" s="5">
        <f t="shared" si="609"/>
        <v>1.3889235308309966E-3</v>
      </c>
      <c r="BI327" s="5">
        <f t="shared" si="610"/>
        <v>2.8640436559853661E-4</v>
      </c>
      <c r="BJ327" s="8">
        <f t="shared" si="611"/>
        <v>6.5110301131048973E-2</v>
      </c>
      <c r="BK327" s="8">
        <f t="shared" si="612"/>
        <v>9.6964483315985422E-2</v>
      </c>
      <c r="BL327" s="8">
        <f t="shared" si="613"/>
        <v>0.68865937775781128</v>
      </c>
      <c r="BM327" s="8">
        <f t="shared" si="614"/>
        <v>0.76730764459545087</v>
      </c>
      <c r="BN327" s="8">
        <f t="shared" si="615"/>
        <v>0.15916805368347522</v>
      </c>
    </row>
    <row r="328" spans="1:66" x14ac:dyDescent="0.25">
      <c r="A328" t="s">
        <v>72</v>
      </c>
      <c r="B328" t="s">
        <v>106</v>
      </c>
      <c r="C328" t="s">
        <v>81</v>
      </c>
      <c r="D328" s="16"/>
      <c r="E328">
        <f>VLOOKUP(A328,home!$A$2:$E$405,3,FALSE)</f>
        <v>1.3</v>
      </c>
      <c r="F328">
        <f>VLOOKUP(B328,home!$B$2:$E$405,3,FALSE)</f>
        <v>1.03</v>
      </c>
      <c r="G328">
        <f>VLOOKUP(C328,away!$B$2:$E$405,4,FALSE)</f>
        <v>0.77</v>
      </c>
      <c r="H328">
        <f>VLOOKUP(A328,away!$A$2:$E$405,3,FALSE)</f>
        <v>1.3</v>
      </c>
      <c r="I328">
        <f>VLOOKUP(C328,away!$B$2:$E$405,3,FALSE)</f>
        <v>1.54</v>
      </c>
      <c r="J328">
        <f>VLOOKUP(B328,home!$B$2:$E$405,4,FALSE)</f>
        <v>1.03</v>
      </c>
      <c r="K328" s="3">
        <f t="shared" si="560"/>
        <v>1.0310300000000001</v>
      </c>
      <c r="L328" s="3">
        <f t="shared" si="561"/>
        <v>2.0620600000000002</v>
      </c>
      <c r="M328" s="5">
        <f t="shared" si="562"/>
        <v>4.5361570370543967E-2</v>
      </c>
      <c r="N328" s="5">
        <f t="shared" si="563"/>
        <v>4.6769139899141957E-2</v>
      </c>
      <c r="O328" s="5">
        <f t="shared" si="564"/>
        <v>9.3538279798283899E-2</v>
      </c>
      <c r="P328" s="5">
        <f t="shared" si="565"/>
        <v>9.6440772620424664E-2</v>
      </c>
      <c r="Q328" s="5">
        <f t="shared" si="566"/>
        <v>2.4110193155106166E-2</v>
      </c>
      <c r="R328" s="5">
        <f t="shared" si="567"/>
        <v>9.6440772620424678E-2</v>
      </c>
      <c r="S328" s="5">
        <f t="shared" si="568"/>
        <v>5.1259373009185122E-2</v>
      </c>
      <c r="T328" s="5">
        <f t="shared" si="569"/>
        <v>4.9716664897418217E-2</v>
      </c>
      <c r="U328" s="5">
        <f t="shared" si="570"/>
        <v>9.9433329794836475E-2</v>
      </c>
      <c r="V328" s="5">
        <f t="shared" si="571"/>
        <v>1.210886340981427E-2</v>
      </c>
      <c r="W328" s="5">
        <f t="shared" si="572"/>
        <v>8.2861108162363712E-3</v>
      </c>
      <c r="X328" s="5">
        <f t="shared" si="573"/>
        <v>1.7086457669728373E-2</v>
      </c>
      <c r="Y328" s="5">
        <f t="shared" si="574"/>
        <v>1.7616650451220048E-2</v>
      </c>
      <c r="Z328" s="5">
        <f t="shared" si="575"/>
        <v>6.628888652989097E-2</v>
      </c>
      <c r="AA328" s="5">
        <f t="shared" si="576"/>
        <v>6.8345830678913491E-2</v>
      </c>
      <c r="AB328" s="5">
        <f t="shared" si="577"/>
        <v>3.523330090244009E-2</v>
      </c>
      <c r="AC328" s="5">
        <f t="shared" si="578"/>
        <v>1.6089998280185123E-3</v>
      </c>
      <c r="AD328" s="5">
        <f t="shared" si="579"/>
        <v>2.1358072087160466E-3</v>
      </c>
      <c r="AE328" s="5">
        <f t="shared" si="580"/>
        <v>4.4041626128050113E-3</v>
      </c>
      <c r="AF328" s="5">
        <f t="shared" si="581"/>
        <v>4.5408237786803522E-3</v>
      </c>
      <c r="AG328" s="5">
        <f t="shared" si="582"/>
        <v>3.1211503603552023E-3</v>
      </c>
      <c r="AH328" s="5">
        <f t="shared" si="583"/>
        <v>3.4172915339456746E-2</v>
      </c>
      <c r="AI328" s="5">
        <f t="shared" si="584"/>
        <v>3.523330090244009E-2</v>
      </c>
      <c r="AJ328" s="5">
        <f t="shared" si="585"/>
        <v>1.8163295114721405E-2</v>
      </c>
      <c r="AK328" s="5">
        <f t="shared" si="586"/>
        <v>6.2423007207104047E-3</v>
      </c>
      <c r="AL328" s="5">
        <f t="shared" si="587"/>
        <v>1.3683228802942793E-4</v>
      </c>
      <c r="AM328" s="5">
        <f t="shared" si="588"/>
        <v>4.4041626128050136E-4</v>
      </c>
      <c r="AN328" s="5">
        <f t="shared" si="589"/>
        <v>9.0816475573607055E-4</v>
      </c>
      <c r="AO328" s="5">
        <f t="shared" si="590"/>
        <v>9.3634510810656124E-4</v>
      </c>
      <c r="AP328" s="5">
        <f t="shared" si="591"/>
        <v>6.4359993120740515E-4</v>
      </c>
      <c r="AQ328" s="5">
        <f t="shared" si="592"/>
        <v>3.3178541853638548E-4</v>
      </c>
      <c r="AR328" s="5">
        <f t="shared" si="593"/>
        <v>1.4093320360976047E-2</v>
      </c>
      <c r="AS328" s="5">
        <f t="shared" si="594"/>
        <v>1.4530636091777136E-2</v>
      </c>
      <c r="AT328" s="5">
        <f t="shared" si="595"/>
        <v>7.4907608648524899E-3</v>
      </c>
      <c r="AU328" s="5">
        <f t="shared" si="596"/>
        <v>2.5743997248296215E-3</v>
      </c>
      <c r="AV328" s="5">
        <f t="shared" si="597"/>
        <v>6.6357083707277128E-4</v>
      </c>
      <c r="AW328" s="5">
        <f t="shared" si="598"/>
        <v>8.0808805713630586E-6</v>
      </c>
      <c r="AX328" s="5">
        <f t="shared" si="599"/>
        <v>7.5680396311339181E-5</v>
      </c>
      <c r="AY328" s="5">
        <f t="shared" si="600"/>
        <v>1.5605751801776006E-4</v>
      </c>
      <c r="AZ328" s="5">
        <f t="shared" si="601"/>
        <v>1.6089998280185123E-4</v>
      </c>
      <c r="BA328" s="5">
        <f t="shared" si="602"/>
        <v>1.1059513951212843E-4</v>
      </c>
      <c r="BB328" s="5">
        <f t="shared" si="603"/>
        <v>5.7013453345594894E-5</v>
      </c>
      <c r="BC328" s="5">
        <f t="shared" si="604"/>
        <v>2.3513032321163503E-5</v>
      </c>
      <c r="BD328" s="5">
        <f t="shared" si="605"/>
        <v>4.843545363925705E-3</v>
      </c>
      <c r="BE328" s="5">
        <f t="shared" si="606"/>
        <v>4.9938405765683211E-3</v>
      </c>
      <c r="BF328" s="5">
        <f t="shared" si="607"/>
        <v>2.574399724829618E-3</v>
      </c>
      <c r="BG328" s="5">
        <f t="shared" si="608"/>
        <v>8.8476111609702714E-4</v>
      </c>
      <c r="BH328" s="5">
        <f t="shared" si="609"/>
        <v>2.280538133823795E-4</v>
      </c>
      <c r="BI328" s="5">
        <f t="shared" si="610"/>
        <v>4.7026064642326966E-5</v>
      </c>
      <c r="BJ328" s="8">
        <f t="shared" si="611"/>
        <v>0.1816312318465845</v>
      </c>
      <c r="BK328" s="8">
        <f t="shared" si="612"/>
        <v>0.20707246904403373</v>
      </c>
      <c r="BL328" s="8">
        <f t="shared" si="613"/>
        <v>0.53972764041118104</v>
      </c>
      <c r="BM328" s="8">
        <f t="shared" si="614"/>
        <v>0.59191152273031866</v>
      </c>
      <c r="BN328" s="8">
        <f t="shared" si="615"/>
        <v>0.40266072846392531</v>
      </c>
    </row>
    <row r="329" spans="1:66" x14ac:dyDescent="0.25">
      <c r="A329" t="s">
        <v>72</v>
      </c>
      <c r="B329" t="s">
        <v>90</v>
      </c>
      <c r="C329" t="s">
        <v>76</v>
      </c>
      <c r="D329" s="16"/>
      <c r="E329">
        <f>VLOOKUP(A329,home!$A$2:$E$405,3,FALSE)</f>
        <v>1.3</v>
      </c>
      <c r="F329">
        <f>VLOOKUP(B329,home!$B$2:$E$405,3,FALSE)</f>
        <v>0.38</v>
      </c>
      <c r="G329">
        <f>VLOOKUP(C329,away!$B$2:$E$405,4,FALSE)</f>
        <v>1.03</v>
      </c>
      <c r="H329">
        <f>VLOOKUP(A329,away!$A$2:$E$405,3,FALSE)</f>
        <v>1.3</v>
      </c>
      <c r="I329">
        <f>VLOOKUP(C329,away!$B$2:$E$405,3,FALSE)</f>
        <v>0.77</v>
      </c>
      <c r="J329">
        <f>VLOOKUP(B329,home!$B$2:$E$405,4,FALSE)</f>
        <v>1.1499999999999999</v>
      </c>
      <c r="K329" s="3">
        <f t="shared" si="560"/>
        <v>0.50882000000000005</v>
      </c>
      <c r="L329" s="3">
        <f t="shared" si="561"/>
        <v>1.1511500000000001</v>
      </c>
      <c r="M329" s="5">
        <f t="shared" si="562"/>
        <v>0.19014468435648693</v>
      </c>
      <c r="N329" s="5">
        <f t="shared" si="563"/>
        <v>9.6749418294267697E-2</v>
      </c>
      <c r="O329" s="5">
        <f t="shared" si="564"/>
        <v>0.21888505339696993</v>
      </c>
      <c r="P329" s="5">
        <f t="shared" si="565"/>
        <v>0.11137309286944626</v>
      </c>
      <c r="Q329" s="5">
        <f t="shared" si="566"/>
        <v>2.4614019508244649E-2</v>
      </c>
      <c r="R329" s="5">
        <f t="shared" si="567"/>
        <v>0.12598476460896102</v>
      </c>
      <c r="S329" s="5">
        <f t="shared" si="568"/>
        <v>1.6308588716646831E-2</v>
      </c>
      <c r="T329" s="5">
        <f t="shared" si="569"/>
        <v>2.8334428556915824E-2</v>
      </c>
      <c r="U329" s="5">
        <f t="shared" si="570"/>
        <v>6.4103567928331551E-2</v>
      </c>
      <c r="V329" s="5">
        <f t="shared" si="571"/>
        <v>1.0613777093280332E-3</v>
      </c>
      <c r="W329" s="5">
        <f t="shared" si="572"/>
        <v>4.1747018020616812E-3</v>
      </c>
      <c r="X329" s="5">
        <f t="shared" si="573"/>
        <v>4.8057079794433036E-3</v>
      </c>
      <c r="Y329" s="5">
        <f t="shared" si="574"/>
        <v>2.7660453702680809E-3</v>
      </c>
      <c r="Z329" s="5">
        <f t="shared" si="575"/>
        <v>4.8342453926535141E-2</v>
      </c>
      <c r="AA329" s="5">
        <f t="shared" si="576"/>
        <v>2.4597607406899615E-2</v>
      </c>
      <c r="AB329" s="5">
        <f t="shared" si="577"/>
        <v>6.2578773003893317E-3</v>
      </c>
      <c r="AC329" s="5">
        <f t="shared" si="578"/>
        <v>3.8854924669143925E-5</v>
      </c>
      <c r="AD329" s="5">
        <f t="shared" si="579"/>
        <v>5.3104294273125614E-4</v>
      </c>
      <c r="AE329" s="5">
        <f t="shared" si="580"/>
        <v>6.113100835250855E-4</v>
      </c>
      <c r="AF329" s="5">
        <f t="shared" si="581"/>
        <v>3.5185480132495124E-4</v>
      </c>
      <c r="AG329" s="5">
        <f t="shared" si="582"/>
        <v>1.3501255151507249E-4</v>
      </c>
      <c r="AH329" s="5">
        <f t="shared" si="583"/>
        <v>1.3912353959382734E-2</v>
      </c>
      <c r="AI329" s="5">
        <f t="shared" si="584"/>
        <v>7.0788839416131228E-3</v>
      </c>
      <c r="AJ329" s="5">
        <f t="shared" si="585"/>
        <v>1.8009388635857949E-3</v>
      </c>
      <c r="AK329" s="5">
        <f t="shared" si="586"/>
        <v>3.054512375232414E-4</v>
      </c>
      <c r="AL329" s="5">
        <f t="shared" si="587"/>
        <v>9.1033691491450226E-7</v>
      </c>
      <c r="AM329" s="5">
        <f t="shared" si="588"/>
        <v>5.4041054024103577E-5</v>
      </c>
      <c r="AN329" s="5">
        <f t="shared" si="589"/>
        <v>6.2209359339846832E-5</v>
      </c>
      <c r="AO329" s="5">
        <f t="shared" si="590"/>
        <v>3.5806152002032355E-5</v>
      </c>
      <c r="AP329" s="5">
        <f t="shared" si="591"/>
        <v>1.3739417292379843E-5</v>
      </c>
      <c r="AQ329" s="5">
        <f t="shared" si="592"/>
        <v>3.9540325540307641E-6</v>
      </c>
      <c r="AR329" s="5">
        <f t="shared" si="593"/>
        <v>3.2030412520686843E-3</v>
      </c>
      <c r="AS329" s="5">
        <f t="shared" si="594"/>
        <v>1.6297714498775882E-3</v>
      </c>
      <c r="AT329" s="5">
        <f t="shared" si="595"/>
        <v>4.1463015456335726E-4</v>
      </c>
      <c r="AU329" s="5">
        <f t="shared" si="596"/>
        <v>7.0324038414975817E-5</v>
      </c>
      <c r="AV329" s="5">
        <f t="shared" si="597"/>
        <v>8.9455693065770003E-6</v>
      </c>
      <c r="AW329" s="5">
        <f t="shared" si="598"/>
        <v>1.4811387518811664E-8</v>
      </c>
      <c r="AX329" s="5">
        <f t="shared" si="599"/>
        <v>4.5828615180907275E-6</v>
      </c>
      <c r="AY329" s="5">
        <f t="shared" si="600"/>
        <v>5.2755610365501408E-6</v>
      </c>
      <c r="AZ329" s="5">
        <f t="shared" si="601"/>
        <v>3.0364810436123489E-6</v>
      </c>
      <c r="BA329" s="5">
        <f t="shared" si="602"/>
        <v>1.1651483844514512E-6</v>
      </c>
      <c r="BB329" s="5">
        <f t="shared" si="603"/>
        <v>3.3531514069032207E-7</v>
      </c>
      <c r="BC329" s="5">
        <f t="shared" si="604"/>
        <v>7.7199604841132803E-8</v>
      </c>
      <c r="BD329" s="5">
        <f t="shared" si="605"/>
        <v>6.1453015621981081E-4</v>
      </c>
      <c r="BE329" s="5">
        <f t="shared" si="606"/>
        <v>3.1268523408776419E-4</v>
      </c>
      <c r="BF329" s="5">
        <f t="shared" si="607"/>
        <v>7.955025040426809E-5</v>
      </c>
      <c r="BG329" s="5">
        <f t="shared" si="608"/>
        <v>1.3492252803566564E-5</v>
      </c>
      <c r="BH329" s="5">
        <f t="shared" si="609"/>
        <v>1.716282017877685E-6</v>
      </c>
      <c r="BI329" s="5">
        <f t="shared" si="610"/>
        <v>1.746557232673048E-7</v>
      </c>
      <c r="BJ329" s="8">
        <f t="shared" si="611"/>
        <v>0.16325776447223819</v>
      </c>
      <c r="BK329" s="8">
        <f t="shared" si="612"/>
        <v>0.31893278447452866</v>
      </c>
      <c r="BL329" s="8">
        <f t="shared" si="613"/>
        <v>0.46927535993914404</v>
      </c>
      <c r="BM329" s="8">
        <f t="shared" si="614"/>
        <v>0.23205206902842052</v>
      </c>
      <c r="BN329" s="8">
        <f t="shared" si="615"/>
        <v>0.76775103303437653</v>
      </c>
    </row>
    <row r="330" spans="1:66" x14ac:dyDescent="0.25">
      <c r="A330" t="s">
        <v>72</v>
      </c>
      <c r="B330" t="s">
        <v>367</v>
      </c>
      <c r="C330" t="s">
        <v>79</v>
      </c>
      <c r="D330" s="16"/>
      <c r="E330">
        <f>VLOOKUP(A330,home!$A$2:$E$405,3,FALSE)</f>
        <v>1.3</v>
      </c>
      <c r="F330">
        <f>VLOOKUP(B330,home!$B$2:$E$405,3,FALSE)</f>
        <v>1.54</v>
      </c>
      <c r="G330">
        <f>VLOOKUP(C330,away!$B$2:$E$405,4,FALSE)</f>
        <v>1.28</v>
      </c>
      <c r="H330">
        <f>VLOOKUP(A330,away!$A$2:$E$405,3,FALSE)</f>
        <v>1.3</v>
      </c>
      <c r="I330">
        <f>VLOOKUP(C330,away!$B$2:$E$405,3,FALSE)</f>
        <v>1.54</v>
      </c>
      <c r="J330">
        <f>VLOOKUP(B330,home!$B$2:$E$405,4,FALSE)</f>
        <v>1.54</v>
      </c>
      <c r="K330" s="3">
        <f t="shared" si="560"/>
        <v>2.5625600000000004</v>
      </c>
      <c r="L330" s="3">
        <f t="shared" si="561"/>
        <v>3.0830800000000003</v>
      </c>
      <c r="M330" s="5">
        <f t="shared" si="562"/>
        <v>3.5328866299869149E-3</v>
      </c>
      <c r="N330" s="5">
        <f t="shared" si="563"/>
        <v>9.0532339625392696E-3</v>
      </c>
      <c r="O330" s="5">
        <f t="shared" si="564"/>
        <v>1.0892172111180059E-2</v>
      </c>
      <c r="P330" s="5">
        <f t="shared" si="565"/>
        <v>2.7911844565225576E-2</v>
      </c>
      <c r="Q330" s="5">
        <f t="shared" si="566"/>
        <v>1.159972761152232E-2</v>
      </c>
      <c r="R330" s="5">
        <f t="shared" si="567"/>
        <v>1.6790718996268515E-2</v>
      </c>
      <c r="S330" s="5">
        <f t="shared" si="568"/>
        <v>5.512992268281465E-2</v>
      </c>
      <c r="T330" s="5">
        <f t="shared" si="569"/>
        <v>3.5762888204532238E-2</v>
      </c>
      <c r="U330" s="5">
        <f t="shared" si="570"/>
        <v>4.3027224871077852E-2</v>
      </c>
      <c r="V330" s="5">
        <f t="shared" si="571"/>
        <v>4.8395358431845586E-2</v>
      </c>
      <c r="W330" s="5">
        <f t="shared" si="572"/>
        <v>9.908332662727547E-3</v>
      </c>
      <c r="X330" s="5">
        <f t="shared" si="573"/>
        <v>3.0548182265802051E-2</v>
      </c>
      <c r="Y330" s="5">
        <f t="shared" si="574"/>
        <v>4.709124489002451E-2</v>
      </c>
      <c r="Z330" s="5">
        <f t="shared" si="575"/>
        <v>1.725570997433851E-2</v>
      </c>
      <c r="AA330" s="5">
        <f t="shared" si="576"/>
        <v>4.4218792151840894E-2</v>
      </c>
      <c r="AB330" s="5">
        <f t="shared" si="577"/>
        <v>5.6656654008310721E-2</v>
      </c>
      <c r="AC330" s="5">
        <f t="shared" si="578"/>
        <v>2.3896954949716574E-2</v>
      </c>
      <c r="AD330" s="5">
        <f t="shared" si="579"/>
        <v>6.3476742370497767E-3</v>
      </c>
      <c r="AE330" s="5">
        <f t="shared" si="580"/>
        <v>1.9570387486763426E-2</v>
      </c>
      <c r="AF330" s="5">
        <f t="shared" si="581"/>
        <v>3.0168535126345306E-2</v>
      </c>
      <c r="AG330" s="5">
        <f t="shared" si="582"/>
        <v>3.1004002425777558E-2</v>
      </c>
      <c r="AH330" s="5">
        <f t="shared" si="583"/>
        <v>1.3300183576920897E-2</v>
      </c>
      <c r="AI330" s="5">
        <f t="shared" si="584"/>
        <v>3.4082518426874417E-2</v>
      </c>
      <c r="AJ330" s="5">
        <f t="shared" si="585"/>
        <v>4.3669249209985668E-2</v>
      </c>
      <c r="AK330" s="5">
        <f t="shared" si="586"/>
        <v>3.7301690418513632E-2</v>
      </c>
      <c r="AL330" s="5">
        <f t="shared" si="587"/>
        <v>7.5519897692404277E-3</v>
      </c>
      <c r="AM330" s="5">
        <f t="shared" si="588"/>
        <v>3.2532592185788561E-3</v>
      </c>
      <c r="AN330" s="5">
        <f t="shared" si="589"/>
        <v>1.00300584316161E-2</v>
      </c>
      <c r="AO330" s="5">
        <f t="shared" si="590"/>
        <v>1.5461736274673491E-2</v>
      </c>
      <c r="AP330" s="5">
        <f t="shared" si="591"/>
        <v>1.5889923291240112E-2</v>
      </c>
      <c r="AQ330" s="5">
        <f t="shared" si="592"/>
        <v>1.2247476175189145E-2</v>
      </c>
      <c r="AR330" s="5">
        <f t="shared" si="593"/>
        <v>8.2011059964666524E-3</v>
      </c>
      <c r="AS330" s="5">
        <f t="shared" si="594"/>
        <v>2.1015826182305589E-2</v>
      </c>
      <c r="AT330" s="5">
        <f t="shared" si="595"/>
        <v>2.6927157770864515E-2</v>
      </c>
      <c r="AU330" s="5">
        <f t="shared" si="596"/>
        <v>2.3000819139102194E-2</v>
      </c>
      <c r="AV330" s="5">
        <f t="shared" si="597"/>
        <v>1.473524477327443E-2</v>
      </c>
      <c r="AW330" s="5">
        <f t="shared" si="598"/>
        <v>1.6573633426750257E-3</v>
      </c>
      <c r="AX330" s="5">
        <f t="shared" si="599"/>
        <v>1.3894453238602396E-3</v>
      </c>
      <c r="AY330" s="5">
        <f t="shared" si="600"/>
        <v>4.2837710890870281E-3</v>
      </c>
      <c r="AZ330" s="5">
        <f t="shared" si="601"/>
        <v>6.6036044846712197E-3</v>
      </c>
      <c r="BA330" s="5">
        <f t="shared" si="602"/>
        <v>6.7864803048667145E-3</v>
      </c>
      <c r="BB330" s="5">
        <f t="shared" si="603"/>
        <v>5.2308154245821184E-3</v>
      </c>
      <c r="BC330" s="5">
        <f t="shared" si="604"/>
        <v>3.2254044838441265E-3</v>
      </c>
      <c r="BD330" s="5">
        <f t="shared" si="605"/>
        <v>4.2141109792644032E-3</v>
      </c>
      <c r="BE330" s="5">
        <f t="shared" si="606"/>
        <v>1.0798912231023791E-2</v>
      </c>
      <c r="BF330" s="5">
        <f t="shared" si="607"/>
        <v>1.3836430263366168E-2</v>
      </c>
      <c r="BG330" s="5">
        <f t="shared" si="608"/>
        <v>1.1818894245230537E-2</v>
      </c>
      <c r="BH330" s="5">
        <f t="shared" si="609"/>
        <v>7.5716564092644925E-3</v>
      </c>
      <c r="BI330" s="5">
        <f t="shared" si="610"/>
        <v>3.8805647696249649E-3</v>
      </c>
      <c r="BJ330" s="8">
        <f t="shared" si="611"/>
        <v>0.31545618337529313</v>
      </c>
      <c r="BK330" s="8">
        <f t="shared" si="612"/>
        <v>0.17070272811791676</v>
      </c>
      <c r="BL330" s="8">
        <f t="shared" si="613"/>
        <v>0.44593992653076031</v>
      </c>
      <c r="BM330" s="8">
        <f t="shared" si="614"/>
        <v>0.86694755637517418</v>
      </c>
      <c r="BN330" s="8">
        <f t="shared" si="615"/>
        <v>7.9780583876722655E-2</v>
      </c>
    </row>
    <row r="331" spans="1:66" x14ac:dyDescent="0.25">
      <c r="A331" t="s">
        <v>91</v>
      </c>
      <c r="B331" t="s">
        <v>94</v>
      </c>
      <c r="C331" t="s">
        <v>113</v>
      </c>
      <c r="D331" s="16"/>
      <c r="E331">
        <f>VLOOKUP(A331,home!$A$2:$E$405,3,FALSE)</f>
        <v>1.375</v>
      </c>
      <c r="F331">
        <f>VLOOKUP(B331,home!$B$2:$E$405,3,FALSE)</f>
        <v>0.97</v>
      </c>
      <c r="G331">
        <f>VLOOKUP(C331,away!$B$2:$E$405,4,FALSE)</f>
        <v>1.21</v>
      </c>
      <c r="H331">
        <f>VLOOKUP(A331,away!$A$2:$E$405,3,FALSE)</f>
        <v>0.875</v>
      </c>
      <c r="I331">
        <f>VLOOKUP(C331,away!$B$2:$E$405,3,FALSE)</f>
        <v>0</v>
      </c>
      <c r="J331">
        <f>VLOOKUP(B331,home!$B$2:$E$405,4,FALSE)</f>
        <v>0.38</v>
      </c>
      <c r="K331" s="3">
        <f t="shared" si="560"/>
        <v>1.6138375</v>
      </c>
      <c r="L331" s="3">
        <f t="shared" si="561"/>
        <v>0</v>
      </c>
      <c r="M331" s="5">
        <f t="shared" si="562"/>
        <v>0.1991220152883463</v>
      </c>
      <c r="N331" s="5">
        <f t="shared" si="563"/>
        <v>0.32135057534790656</v>
      </c>
      <c r="O331" s="5">
        <f t="shared" si="564"/>
        <v>0</v>
      </c>
      <c r="P331" s="5">
        <f t="shared" si="565"/>
        <v>0</v>
      </c>
      <c r="Q331" s="5">
        <f t="shared" si="566"/>
        <v>0.25930380457151364</v>
      </c>
      <c r="R331" s="5">
        <f t="shared" si="567"/>
        <v>0</v>
      </c>
      <c r="S331" s="5">
        <f t="shared" si="568"/>
        <v>0</v>
      </c>
      <c r="T331" s="5">
        <f t="shared" si="569"/>
        <v>0</v>
      </c>
      <c r="U331" s="5">
        <f t="shared" si="570"/>
        <v>0</v>
      </c>
      <c r="V331" s="5">
        <f t="shared" si="571"/>
        <v>0</v>
      </c>
      <c r="W331" s="5">
        <f t="shared" si="572"/>
        <v>0.13949140123672671</v>
      </c>
      <c r="X331" s="5">
        <f t="shared" si="573"/>
        <v>0</v>
      </c>
      <c r="Y331" s="5">
        <f t="shared" si="574"/>
        <v>0</v>
      </c>
      <c r="Z331" s="5">
        <f t="shared" si="575"/>
        <v>0</v>
      </c>
      <c r="AA331" s="5">
        <f t="shared" si="576"/>
        <v>0</v>
      </c>
      <c r="AB331" s="5">
        <f t="shared" si="577"/>
        <v>0</v>
      </c>
      <c r="AC331" s="5">
        <f t="shared" si="578"/>
        <v>0</v>
      </c>
      <c r="AD331" s="5">
        <f t="shared" si="579"/>
        <v>5.6279113560843995E-2</v>
      </c>
      <c r="AE331" s="5">
        <f t="shared" si="580"/>
        <v>0</v>
      </c>
      <c r="AF331" s="5">
        <f t="shared" si="581"/>
        <v>0</v>
      </c>
      <c r="AG331" s="5">
        <f t="shared" si="582"/>
        <v>0</v>
      </c>
      <c r="AH331" s="5">
        <f t="shared" si="583"/>
        <v>0</v>
      </c>
      <c r="AI331" s="5">
        <f t="shared" si="584"/>
        <v>0</v>
      </c>
      <c r="AJ331" s="5">
        <f t="shared" si="585"/>
        <v>0</v>
      </c>
      <c r="AK331" s="5">
        <f t="shared" si="586"/>
        <v>0</v>
      </c>
      <c r="AL331" s="5">
        <f t="shared" si="587"/>
        <v>0</v>
      </c>
      <c r="AM331" s="5">
        <f t="shared" si="588"/>
        <v>1.8165068786249711E-2</v>
      </c>
      <c r="AN331" s="5">
        <f t="shared" si="589"/>
        <v>0</v>
      </c>
      <c r="AO331" s="5">
        <f t="shared" si="590"/>
        <v>0</v>
      </c>
      <c r="AP331" s="5">
        <f t="shared" si="591"/>
        <v>0</v>
      </c>
      <c r="AQ331" s="5">
        <f t="shared" si="592"/>
        <v>0</v>
      </c>
      <c r="AR331" s="5">
        <f t="shared" si="593"/>
        <v>0</v>
      </c>
      <c r="AS331" s="5">
        <f t="shared" si="594"/>
        <v>0</v>
      </c>
      <c r="AT331" s="5">
        <f t="shared" si="595"/>
        <v>0</v>
      </c>
      <c r="AU331" s="5">
        <f t="shared" si="596"/>
        <v>0</v>
      </c>
      <c r="AV331" s="5">
        <f t="shared" si="597"/>
        <v>0</v>
      </c>
      <c r="AW331" s="5">
        <f t="shared" si="598"/>
        <v>0</v>
      </c>
      <c r="AX331" s="5">
        <f t="shared" si="599"/>
        <v>4.8859115328882168E-3</v>
      </c>
      <c r="AY331" s="5">
        <f t="shared" si="600"/>
        <v>0</v>
      </c>
      <c r="AZ331" s="5">
        <f t="shared" si="601"/>
        <v>0</v>
      </c>
      <c r="BA331" s="5">
        <f t="shared" si="602"/>
        <v>0</v>
      </c>
      <c r="BB331" s="5">
        <f t="shared" si="603"/>
        <v>0</v>
      </c>
      <c r="BC331" s="5">
        <f t="shared" si="604"/>
        <v>0</v>
      </c>
      <c r="BD331" s="5">
        <f t="shared" si="605"/>
        <v>0</v>
      </c>
      <c r="BE331" s="5">
        <f t="shared" si="606"/>
        <v>0</v>
      </c>
      <c r="BF331" s="5">
        <f t="shared" si="607"/>
        <v>0</v>
      </c>
      <c r="BG331" s="5">
        <f t="shared" si="608"/>
        <v>0</v>
      </c>
      <c r="BH331" s="5">
        <f t="shared" si="609"/>
        <v>0</v>
      </c>
      <c r="BI331" s="5">
        <f t="shared" si="610"/>
        <v>0</v>
      </c>
      <c r="BJ331" s="8">
        <f t="shared" si="611"/>
        <v>0.79947587503612882</v>
      </c>
      <c r="BK331" s="8">
        <f t="shared" si="612"/>
        <v>0.1991220152883463</v>
      </c>
      <c r="BL331" s="8">
        <f t="shared" si="613"/>
        <v>0</v>
      </c>
      <c r="BM331" s="8">
        <f t="shared" si="614"/>
        <v>0.21882149511670865</v>
      </c>
      <c r="BN331" s="8">
        <f t="shared" si="615"/>
        <v>0.77977639520776654</v>
      </c>
    </row>
    <row r="332" spans="1:66" x14ac:dyDescent="0.25">
      <c r="A332" t="s">
        <v>91</v>
      </c>
      <c r="B332" t="s">
        <v>92</v>
      </c>
      <c r="C332" t="s">
        <v>95</v>
      </c>
      <c r="D332" s="16"/>
      <c r="E332">
        <f>VLOOKUP(A332,home!$A$2:$E$405,3,FALSE)</f>
        <v>1.375</v>
      </c>
      <c r="F332">
        <f>VLOOKUP(B332,home!$B$2:$E$405,3,FALSE)</f>
        <v>1.7</v>
      </c>
      <c r="G332">
        <f>VLOOKUP(C332,away!$B$2:$E$405,4,FALSE)</f>
        <v>0.97</v>
      </c>
      <c r="H332">
        <f>VLOOKUP(A332,away!$A$2:$E$405,3,FALSE)</f>
        <v>0.875</v>
      </c>
      <c r="I332">
        <f>VLOOKUP(C332,away!$B$2:$E$405,3,FALSE)</f>
        <v>0.48</v>
      </c>
      <c r="J332">
        <f>VLOOKUP(B332,home!$B$2:$E$405,4,FALSE)</f>
        <v>1.9</v>
      </c>
      <c r="K332" s="3">
        <f t="shared" si="560"/>
        <v>2.2673749999999999</v>
      </c>
      <c r="L332" s="3">
        <f t="shared" si="561"/>
        <v>0.79799999999999993</v>
      </c>
      <c r="M332" s="5">
        <f t="shared" si="562"/>
        <v>4.6636349953710701E-2</v>
      </c>
      <c r="N332" s="5">
        <f t="shared" si="563"/>
        <v>0.1057420939762948</v>
      </c>
      <c r="O332" s="5">
        <f t="shared" si="564"/>
        <v>3.7215807263061139E-2</v>
      </c>
      <c r="P332" s="5">
        <f t="shared" si="565"/>
        <v>8.4382190993083236E-2</v>
      </c>
      <c r="Q332" s="5">
        <f t="shared" si="566"/>
        <v>0.11987849016475073</v>
      </c>
      <c r="R332" s="5">
        <f t="shared" si="567"/>
        <v>1.4849107097961391E-2</v>
      </c>
      <c r="S332" s="5">
        <f t="shared" si="568"/>
        <v>3.8169551025436954E-2</v>
      </c>
      <c r="T332" s="5">
        <f t="shared" si="569"/>
        <v>9.5663035151471065E-2</v>
      </c>
      <c r="U332" s="5">
        <f t="shared" si="570"/>
        <v>3.3668494206240213E-2</v>
      </c>
      <c r="V332" s="5">
        <f t="shared" si="571"/>
        <v>7.6736288037252765E-3</v>
      </c>
      <c r="W332" s="5">
        <f t="shared" si="572"/>
        <v>9.0603163879100557E-2</v>
      </c>
      <c r="X332" s="5">
        <f t="shared" si="573"/>
        <v>7.230132477552223E-2</v>
      </c>
      <c r="Y332" s="5">
        <f t="shared" si="574"/>
        <v>2.8848228585433369E-2</v>
      </c>
      <c r="Z332" s="5">
        <f t="shared" si="575"/>
        <v>3.9498624880577307E-3</v>
      </c>
      <c r="AA332" s="5">
        <f t="shared" si="576"/>
        <v>8.9558194588598965E-3</v>
      </c>
      <c r="AB332" s="5">
        <f t="shared" si="577"/>
        <v>1.015310057276623E-2</v>
      </c>
      <c r="AC332" s="5">
        <f t="shared" si="578"/>
        <v>8.6777483117872381E-4</v>
      </c>
      <c r="AD332" s="5">
        <f t="shared" si="579"/>
        <v>5.1357837175093901E-2</v>
      </c>
      <c r="AE332" s="5">
        <f t="shared" si="580"/>
        <v>4.0983554065724924E-2</v>
      </c>
      <c r="AF332" s="5">
        <f t="shared" si="581"/>
        <v>1.6352438072224244E-2</v>
      </c>
      <c r="AG332" s="5">
        <f t="shared" si="582"/>
        <v>4.349748527211649E-3</v>
      </c>
      <c r="AH332" s="5">
        <f t="shared" si="583"/>
        <v>7.8799756636751704E-4</v>
      </c>
      <c r="AI332" s="5">
        <f t="shared" si="584"/>
        <v>1.7866859820425487E-3</v>
      </c>
      <c r="AJ332" s="5">
        <f t="shared" si="585"/>
        <v>2.0255435642668623E-3</v>
      </c>
      <c r="AK332" s="5">
        <f t="shared" si="586"/>
        <v>1.5308889463431922E-3</v>
      </c>
      <c r="AL332" s="5">
        <f t="shared" si="587"/>
        <v>6.2804864974375983E-5</v>
      </c>
      <c r="AM332" s="5">
        <f t="shared" si="588"/>
        <v>2.3289495212975707E-2</v>
      </c>
      <c r="AN332" s="5">
        <f t="shared" si="589"/>
        <v>1.8585017179954613E-2</v>
      </c>
      <c r="AO332" s="5">
        <f t="shared" si="590"/>
        <v>7.41542185480189E-3</v>
      </c>
      <c r="AP332" s="5">
        <f t="shared" si="591"/>
        <v>1.9725022133773025E-3</v>
      </c>
      <c r="AQ332" s="5">
        <f t="shared" si="592"/>
        <v>3.9351419156877178E-4</v>
      </c>
      <c r="AR332" s="5">
        <f t="shared" si="593"/>
        <v>1.2576441159225575E-4</v>
      </c>
      <c r="AS332" s="5">
        <f t="shared" si="594"/>
        <v>2.8515508273399082E-4</v>
      </c>
      <c r="AT332" s="5">
        <f t="shared" si="595"/>
        <v>3.2327675285699127E-4</v>
      </c>
      <c r="AU332" s="5">
        <f t="shared" si="596"/>
        <v>2.4432987583637353E-4</v>
      </c>
      <c r="AV332" s="5">
        <f t="shared" si="597"/>
        <v>1.3849686305612434E-4</v>
      </c>
      <c r="AW332" s="5">
        <f t="shared" si="598"/>
        <v>3.1565816726549466E-6</v>
      </c>
      <c r="AX332" s="5">
        <f t="shared" si="599"/>
        <v>8.8010032014201392E-3</v>
      </c>
      <c r="AY332" s="5">
        <f t="shared" si="600"/>
        <v>7.02320055473327E-3</v>
      </c>
      <c r="AZ332" s="5">
        <f t="shared" si="601"/>
        <v>2.8022570213385744E-3</v>
      </c>
      <c r="BA332" s="5">
        <f t="shared" si="602"/>
        <v>7.4540036767606083E-4</v>
      </c>
      <c r="BB332" s="5">
        <f t="shared" si="603"/>
        <v>1.4870737335137408E-4</v>
      </c>
      <c r="BC332" s="5">
        <f t="shared" si="604"/>
        <v>2.3733696786879309E-5</v>
      </c>
      <c r="BD332" s="5">
        <f t="shared" si="605"/>
        <v>1.6726666741770005E-5</v>
      </c>
      <c r="BE332" s="5">
        <f t="shared" si="606"/>
        <v>3.792562600362076E-5</v>
      </c>
      <c r="BF332" s="5">
        <f t="shared" si="607"/>
        <v>4.2995808129979816E-5</v>
      </c>
      <c r="BG332" s="5">
        <f t="shared" si="608"/>
        <v>3.2495873486237659E-5</v>
      </c>
      <c r="BH332" s="5">
        <f t="shared" si="609"/>
        <v>1.8420082786464526E-5</v>
      </c>
      <c r="BI332" s="5">
        <f t="shared" si="610"/>
        <v>8.3530470415920025E-6</v>
      </c>
      <c r="BJ332" s="8">
        <f t="shared" si="611"/>
        <v>0.6972801672408121</v>
      </c>
      <c r="BK332" s="8">
        <f t="shared" si="612"/>
        <v>0.18481550102684252</v>
      </c>
      <c r="BL332" s="8">
        <f t="shared" si="613"/>
        <v>0.11224738474817443</v>
      </c>
      <c r="BM332" s="8">
        <f t="shared" si="614"/>
        <v>0.58256883208196408</v>
      </c>
      <c r="BN332" s="8">
        <f t="shared" si="615"/>
        <v>0.40870403944886197</v>
      </c>
    </row>
    <row r="333" spans="1:66" x14ac:dyDescent="0.25">
      <c r="A333" t="s">
        <v>91</v>
      </c>
      <c r="B333" t="s">
        <v>98</v>
      </c>
      <c r="C333" t="s">
        <v>93</v>
      </c>
      <c r="D333" s="16"/>
      <c r="E333">
        <f>VLOOKUP(A333,home!$A$2:$E$405,3,FALSE)</f>
        <v>1.375</v>
      </c>
      <c r="F333">
        <f>VLOOKUP(B333,home!$B$2:$E$405,3,FALSE)</f>
        <v>0.97</v>
      </c>
      <c r="G333">
        <f>VLOOKUP(C333,away!$B$2:$E$405,4,FALSE)</f>
        <v>0.73</v>
      </c>
      <c r="H333">
        <f>VLOOKUP(A333,away!$A$2:$E$405,3,FALSE)</f>
        <v>0.875</v>
      </c>
      <c r="I333">
        <f>VLOOKUP(C333,away!$B$2:$E$405,3,FALSE)</f>
        <v>0.73</v>
      </c>
      <c r="J333">
        <f>VLOOKUP(B333,home!$B$2:$E$405,4,FALSE)</f>
        <v>0.76</v>
      </c>
      <c r="K333" s="3">
        <f t="shared" si="560"/>
        <v>0.97363749999999993</v>
      </c>
      <c r="L333" s="3">
        <f t="shared" si="561"/>
        <v>0.48544999999999994</v>
      </c>
      <c r="M333" s="5">
        <f t="shared" si="562"/>
        <v>0.23244828704635809</v>
      </c>
      <c r="N333" s="5">
        <f t="shared" si="563"/>
        <v>0.22632036907909847</v>
      </c>
      <c r="O333" s="5">
        <f t="shared" si="564"/>
        <v>0.11284202094665451</v>
      </c>
      <c r="P333" s="5">
        <f t="shared" si="565"/>
        <v>0.10986722316944833</v>
      </c>
      <c r="Q333" s="5">
        <f t="shared" si="566"/>
        <v>0.11017699917462535</v>
      </c>
      <c r="R333" s="5">
        <f t="shared" si="567"/>
        <v>2.7389579534276707E-2</v>
      </c>
      <c r="S333" s="5">
        <f t="shared" si="568"/>
        <v>1.2982249600916646E-2</v>
      </c>
      <c r="T333" s="5">
        <f t="shared" si="569"/>
        <v>5.3485424249321865E-2</v>
      </c>
      <c r="U333" s="5">
        <f t="shared" si="570"/>
        <v>2.6667521743804337E-2</v>
      </c>
      <c r="V333" s="5">
        <f t="shared" si="571"/>
        <v>6.817878277210744E-4</v>
      </c>
      <c r="W333" s="5">
        <f t="shared" si="572"/>
        <v>3.5757486011294769E-2</v>
      </c>
      <c r="X333" s="5">
        <f t="shared" si="573"/>
        <v>1.7358471584183039E-2</v>
      </c>
      <c r="Y333" s="5">
        <f t="shared" si="574"/>
        <v>4.2133350152708275E-3</v>
      </c>
      <c r="Z333" s="5">
        <f t="shared" si="575"/>
        <v>4.4320904616382099E-3</v>
      </c>
      <c r="AA333" s="5">
        <f t="shared" si="576"/>
        <v>4.3152494768432725E-3</v>
      </c>
      <c r="AB333" s="5">
        <f t="shared" si="577"/>
        <v>2.1007443562549954E-3</v>
      </c>
      <c r="AC333" s="5">
        <f t="shared" si="578"/>
        <v>2.014053759393423E-5</v>
      </c>
      <c r="AD333" s="5">
        <f t="shared" si="579"/>
        <v>8.7037073215804998E-3</v>
      </c>
      <c r="AE333" s="5">
        <f t="shared" si="580"/>
        <v>4.2252147192612527E-3</v>
      </c>
      <c r="AF333" s="5">
        <f t="shared" si="581"/>
        <v>1.0255652427326872E-3</v>
      </c>
      <c r="AG333" s="5">
        <f t="shared" si="582"/>
        <v>1.6595354902819434E-4</v>
      </c>
      <c r="AH333" s="5">
        <f t="shared" si="583"/>
        <v>5.3788957865056708E-4</v>
      </c>
      <c r="AI333" s="5">
        <f t="shared" si="584"/>
        <v>5.2370946463339146E-4</v>
      </c>
      <c r="AJ333" s="5">
        <f t="shared" si="585"/>
        <v>2.5495158693599677E-4</v>
      </c>
      <c r="AK333" s="5">
        <f t="shared" si="586"/>
        <v>8.2743475241798867E-5</v>
      </c>
      <c r="AL333" s="5">
        <f t="shared" si="587"/>
        <v>3.8077887631740347E-7</v>
      </c>
      <c r="AM333" s="5">
        <f t="shared" si="588"/>
        <v>1.6948511674630671E-3</v>
      </c>
      <c r="AN333" s="5">
        <f t="shared" si="589"/>
        <v>8.2276549924494566E-4</v>
      </c>
      <c r="AO333" s="5">
        <f t="shared" si="590"/>
        <v>1.997057558042294E-4</v>
      </c>
      <c r="AP333" s="5">
        <f t="shared" si="591"/>
        <v>3.2315719718387723E-5</v>
      </c>
      <c r="AQ333" s="5">
        <f t="shared" si="592"/>
        <v>3.9219165343228285E-6</v>
      </c>
      <c r="AR333" s="5">
        <f t="shared" si="593"/>
        <v>5.2223699191183559E-5</v>
      </c>
      <c r="AS333" s="5">
        <f t="shared" si="594"/>
        <v>5.084695192125598E-5</v>
      </c>
      <c r="AT333" s="5">
        <f t="shared" si="595"/>
        <v>2.4753249575615933E-5</v>
      </c>
      <c r="AU333" s="5">
        <f t="shared" si="596"/>
        <v>8.0335640112262531E-6</v>
      </c>
      <c r="AV333" s="5">
        <f t="shared" si="597"/>
        <v>1.9554447949950744E-6</v>
      </c>
      <c r="AW333" s="5">
        <f t="shared" si="598"/>
        <v>4.9993339156755891E-9</v>
      </c>
      <c r="AX333" s="5">
        <f t="shared" si="599"/>
        <v>2.7502844226013685E-4</v>
      </c>
      <c r="AY333" s="5">
        <f t="shared" si="600"/>
        <v>1.3351255729518341E-4</v>
      </c>
      <c r="AZ333" s="5">
        <f t="shared" si="601"/>
        <v>3.2406835469473383E-5</v>
      </c>
      <c r="BA333" s="5">
        <f t="shared" si="602"/>
        <v>5.2439660928852853E-6</v>
      </c>
      <c r="BB333" s="5">
        <f t="shared" si="603"/>
        <v>6.364208349477902E-7</v>
      </c>
      <c r="BC333" s="5">
        <f t="shared" si="604"/>
        <v>6.1790098865080954E-8</v>
      </c>
      <c r="BD333" s="5">
        <f t="shared" si="605"/>
        <v>4.2253324620600074E-6</v>
      </c>
      <c r="BE333" s="5">
        <f t="shared" si="606"/>
        <v>4.1139421350289505E-6</v>
      </c>
      <c r="BF333" s="5">
        <f t="shared" si="607"/>
        <v>2.0027441677471247E-6</v>
      </c>
      <c r="BG333" s="5">
        <f t="shared" si="608"/>
        <v>6.4998227487496374E-7</v>
      </c>
      <c r="BH333" s="5">
        <f t="shared" si="609"/>
        <v>1.5821177928839307E-7</v>
      </c>
      <c r="BI333" s="5">
        <f t="shared" si="610"/>
        <v>3.0808184251380571E-8</v>
      </c>
      <c r="BJ333" s="8">
        <f t="shared" si="611"/>
        <v>0.46463297601721321</v>
      </c>
      <c r="BK333" s="8">
        <f t="shared" si="612"/>
        <v>0.35613358151820951</v>
      </c>
      <c r="BL333" s="8">
        <f t="shared" si="613"/>
        <v>0.17486340409379314</v>
      </c>
      <c r="BM333" s="8">
        <f t="shared" si="614"/>
        <v>0.18088406558243156</v>
      </c>
      <c r="BN333" s="8">
        <f t="shared" si="615"/>
        <v>0.8190444789504614</v>
      </c>
    </row>
    <row r="334" spans="1:66" x14ac:dyDescent="0.25">
      <c r="A334" t="s">
        <v>91</v>
      </c>
      <c r="B334" t="s">
        <v>118</v>
      </c>
      <c r="C334" t="s">
        <v>99</v>
      </c>
      <c r="D334" s="16"/>
      <c r="E334">
        <f>VLOOKUP(A334,home!$A$2:$E$405,3,FALSE)</f>
        <v>1.375</v>
      </c>
      <c r="F334">
        <f>VLOOKUP(B334,home!$B$2:$E$405,3,FALSE)</f>
        <v>0.97</v>
      </c>
      <c r="G334">
        <f>VLOOKUP(C334,away!$B$2:$E$405,4,FALSE)</f>
        <v>1.45</v>
      </c>
      <c r="H334">
        <f>VLOOKUP(A334,away!$A$2:$E$405,3,FALSE)</f>
        <v>0.875</v>
      </c>
      <c r="I334">
        <f>VLOOKUP(C334,away!$B$2:$E$405,3,FALSE)</f>
        <v>0.73</v>
      </c>
      <c r="J334">
        <f>VLOOKUP(B334,home!$B$2:$E$405,4,FALSE)</f>
        <v>1.9</v>
      </c>
      <c r="K334" s="3">
        <f t="shared" si="560"/>
        <v>1.9339374999999999</v>
      </c>
      <c r="L334" s="3">
        <f t="shared" si="561"/>
        <v>1.2136249999999997</v>
      </c>
      <c r="M334" s="5">
        <f t="shared" si="562"/>
        <v>4.2956706330720879E-2</v>
      </c>
      <c r="N334" s="5">
        <f t="shared" si="563"/>
        <v>8.3075585249468509E-2</v>
      </c>
      <c r="O334" s="5">
        <f t="shared" si="564"/>
        <v>5.2133332720621116E-2</v>
      </c>
      <c r="P334" s="5">
        <f t="shared" si="565"/>
        <v>0.1008226071483862</v>
      </c>
      <c r="Q334" s="5">
        <f t="shared" si="566"/>
        <v>8.0331494824197006E-2</v>
      </c>
      <c r="R334" s="5">
        <f t="shared" si="567"/>
        <v>3.1635157961531907E-2</v>
      </c>
      <c r="S334" s="5">
        <f t="shared" si="568"/>
        <v>5.9159552608250635E-2</v>
      </c>
      <c r="T334" s="5">
        <f t="shared" si="569"/>
        <v>9.7492310406016067E-2</v>
      </c>
      <c r="U334" s="5">
        <f t="shared" si="570"/>
        <v>6.1180418300230105E-2</v>
      </c>
      <c r="V334" s="5">
        <f t="shared" si="571"/>
        <v>1.5427988992179746E-2</v>
      </c>
      <c r="W334" s="5">
        <f t="shared" si="572"/>
        <v>5.1785363423856832E-2</v>
      </c>
      <c r="X334" s="5">
        <f t="shared" si="573"/>
        <v>6.2848011685278232E-2</v>
      </c>
      <c r="Y334" s="5">
        <f t="shared" si="574"/>
        <v>3.8136959090772901E-2</v>
      </c>
      <c r="Z334" s="5">
        <f t="shared" si="575"/>
        <v>1.279773952702138E-2</v>
      </c>
      <c r="AA334" s="5">
        <f t="shared" si="576"/>
        <v>2.4750028386538909E-2</v>
      </c>
      <c r="AB334" s="5">
        <f t="shared" si="577"/>
        <v>2.3932504011396048E-2</v>
      </c>
      <c r="AC334" s="5">
        <f t="shared" si="578"/>
        <v>2.2631653560571978E-3</v>
      </c>
      <c r="AD334" s="5">
        <f t="shared" si="579"/>
        <v>2.5037414069131281E-2</v>
      </c>
      <c r="AE334" s="5">
        <f t="shared" si="580"/>
        <v>3.0386031649649446E-2</v>
      </c>
      <c r="AF334" s="5">
        <f t="shared" si="581"/>
        <v>1.8438623830402907E-2</v>
      </c>
      <c r="AG334" s="5">
        <f t="shared" si="582"/>
        <v>7.4591916153909053E-3</v>
      </c>
      <c r="AH334" s="5">
        <f t="shared" si="583"/>
        <v>3.8829141583703319E-3</v>
      </c>
      <c r="AI334" s="5">
        <f t="shared" si="584"/>
        <v>7.5093133001533233E-3</v>
      </c>
      <c r="AJ334" s="5">
        <f t="shared" si="585"/>
        <v>7.2612712952076341E-3</v>
      </c>
      <c r="AK334" s="5">
        <f t="shared" si="586"/>
        <v>4.6809482851585382E-3</v>
      </c>
      <c r="AL334" s="5">
        <f t="shared" si="587"/>
        <v>2.1247274392860842E-4</v>
      </c>
      <c r="AM334" s="5">
        <f t="shared" si="588"/>
        <v>9.6841587942641128E-3</v>
      </c>
      <c r="AN334" s="5">
        <f t="shared" si="589"/>
        <v>1.1752937216688781E-2</v>
      </c>
      <c r="AO334" s="5">
        <f t="shared" si="590"/>
        <v>7.1318292148019619E-3</v>
      </c>
      <c r="AP334" s="5">
        <f t="shared" si="591"/>
        <v>2.8851220769380089E-3</v>
      </c>
      <c r="AQ334" s="5">
        <f t="shared" si="592"/>
        <v>8.7536407015597305E-4</v>
      </c>
      <c r="AR334" s="5">
        <f t="shared" si="593"/>
        <v>9.4248033909043823E-4</v>
      </c>
      <c r="AS334" s="5">
        <f t="shared" si="594"/>
        <v>1.8226980707797143E-3</v>
      </c>
      <c r="AT334" s="5">
        <f t="shared" si="595"/>
        <v>1.762492075129272E-3</v>
      </c>
      <c r="AU334" s="5">
        <f t="shared" si="596"/>
        <v>1.1361831725151053E-3</v>
      </c>
      <c r="AV334" s="5">
        <f t="shared" si="597"/>
        <v>5.4932681104898301E-4</v>
      </c>
      <c r="AW334" s="5">
        <f t="shared" si="598"/>
        <v>1.3852484552138184E-5</v>
      </c>
      <c r="AX334" s="5">
        <f t="shared" si="599"/>
        <v>3.1214263080303574E-3</v>
      </c>
      <c r="AY334" s="5">
        <f t="shared" si="600"/>
        <v>3.7882410030833417E-3</v>
      </c>
      <c r="AZ334" s="5">
        <f t="shared" si="601"/>
        <v>2.2987519936835104E-3</v>
      </c>
      <c r="BA334" s="5">
        <f t="shared" si="602"/>
        <v>9.2994096277804975E-4</v>
      </c>
      <c r="BB334" s="5">
        <f t="shared" si="603"/>
        <v>2.8214990023787772E-4</v>
      </c>
      <c r="BC334" s="5">
        <f t="shared" si="604"/>
        <v>6.8484834535238823E-5</v>
      </c>
      <c r="BD334" s="5">
        <f t="shared" si="605"/>
        <v>1.9063628358810522E-4</v>
      </c>
      <c r="BE334" s="5">
        <f t="shared" si="606"/>
        <v>3.6867865769167125E-4</v>
      </c>
      <c r="BF334" s="5">
        <f t="shared" si="607"/>
        <v>3.5650074077979324E-4</v>
      </c>
      <c r="BG334" s="5">
        <f t="shared" si="608"/>
        <v>2.2981671712394045E-4</v>
      </c>
      <c r="BH334" s="5">
        <f t="shared" si="609"/>
        <v>1.1111279184322016E-4</v>
      </c>
      <c r="BI334" s="5">
        <f t="shared" si="610"/>
        <v>4.2977038975059507E-5</v>
      </c>
      <c r="BJ334" s="8">
        <f t="shared" si="611"/>
        <v>0.53780939221936142</v>
      </c>
      <c r="BK334" s="8">
        <f t="shared" si="612"/>
        <v>0.22463073418260662</v>
      </c>
      <c r="BL334" s="8">
        <f t="shared" si="613"/>
        <v>0.22447879111777322</v>
      </c>
      <c r="BM334" s="8">
        <f t="shared" si="614"/>
        <v>0.60498738429330567</v>
      </c>
      <c r="BN334" s="8">
        <f t="shared" si="615"/>
        <v>0.39095488423492564</v>
      </c>
    </row>
    <row r="335" spans="1:66" x14ac:dyDescent="0.25">
      <c r="A335" t="s">
        <v>91</v>
      </c>
      <c r="B335" t="s">
        <v>351</v>
      </c>
      <c r="C335" t="s">
        <v>117</v>
      </c>
      <c r="D335" s="16"/>
      <c r="E335">
        <f>VLOOKUP(A335,home!$A$2:$E$405,3,FALSE)</f>
        <v>1.375</v>
      </c>
      <c r="F335">
        <f>VLOOKUP(B335,home!$B$2:$E$405,3,FALSE)</f>
        <v>0.73</v>
      </c>
      <c r="G335">
        <f>VLOOKUP(C335,away!$B$2:$E$405,4,FALSE)</f>
        <v>0.97</v>
      </c>
      <c r="H335">
        <f>VLOOKUP(A335,away!$A$2:$E$405,3,FALSE)</f>
        <v>0.875</v>
      </c>
      <c r="I335">
        <f>VLOOKUP(C335,away!$B$2:$E$405,3,FALSE)</f>
        <v>0.97</v>
      </c>
      <c r="J335">
        <f>VLOOKUP(B335,home!$B$2:$E$405,4,FALSE)</f>
        <v>1.1399999999999999</v>
      </c>
      <c r="K335" s="3">
        <f t="shared" si="560"/>
        <v>0.97363749999999993</v>
      </c>
      <c r="L335" s="3">
        <f t="shared" si="561"/>
        <v>0.96757499999999996</v>
      </c>
      <c r="M335" s="5">
        <f t="shared" si="562"/>
        <v>0.14352981432954678</v>
      </c>
      <c r="N335" s="5">
        <f t="shared" si="563"/>
        <v>0.1397460095992841</v>
      </c>
      <c r="O335" s="5">
        <f t="shared" si="564"/>
        <v>0.13887586009991121</v>
      </c>
      <c r="P335" s="5">
        <f t="shared" si="565"/>
        <v>0.13521474523802729</v>
      </c>
      <c r="Q335" s="5">
        <f t="shared" si="566"/>
        <v>6.8030977710611479E-2</v>
      </c>
      <c r="R335" s="5">
        <f t="shared" si="567"/>
        <v>6.7186405168085786E-2</v>
      </c>
      <c r="S335" s="5">
        <f t="shared" si="568"/>
        <v>3.1845347628971524E-2</v>
      </c>
      <c r="T335" s="5">
        <f t="shared" si="569"/>
        <v>6.5825073258344899E-2</v>
      </c>
      <c r="U335" s="5">
        <f t="shared" si="570"/>
        <v>6.541520356184212E-2</v>
      </c>
      <c r="V335" s="5">
        <f t="shared" si="571"/>
        <v>3.3333845319731483E-3</v>
      </c>
      <c r="W335" s="5">
        <f t="shared" si="572"/>
        <v>2.2079170353571827E-2</v>
      </c>
      <c r="X335" s="5">
        <f t="shared" si="573"/>
        <v>2.1363253254857259E-2</v>
      </c>
      <c r="Y335" s="5">
        <f t="shared" si="574"/>
        <v>1.0335274884034256E-2</v>
      </c>
      <c r="Z335" s="5">
        <f t="shared" si="575"/>
        <v>2.1669295326836868E-2</v>
      </c>
      <c r="AA335" s="5">
        <f t="shared" si="576"/>
        <v>2.1098038528783131E-2</v>
      </c>
      <c r="AB335" s="5">
        <f t="shared" si="577"/>
        <v>1.0270920744034042E-2</v>
      </c>
      <c r="AC335" s="5">
        <f t="shared" si="578"/>
        <v>1.9626703621497381E-4</v>
      </c>
      <c r="AD335" s="5">
        <f t="shared" si="579"/>
        <v>5.3742770562814459E-3</v>
      </c>
      <c r="AE335" s="5">
        <f t="shared" si="580"/>
        <v>5.2000161227315194E-3</v>
      </c>
      <c r="AF335" s="5">
        <f t="shared" si="581"/>
        <v>2.5157027999759747E-3</v>
      </c>
      <c r="AG335" s="5">
        <f t="shared" si="582"/>
        <v>8.113770455622513E-4</v>
      </c>
      <c r="AH335" s="5">
        <f t="shared" si="583"/>
        <v>5.2416671064660454E-3</v>
      </c>
      <c r="AI335" s="5">
        <f t="shared" si="584"/>
        <v>5.1034836573718339E-3</v>
      </c>
      <c r="AJ335" s="5">
        <f t="shared" si="585"/>
        <v>2.4844715347271842E-3</v>
      </c>
      <c r="AK335" s="5">
        <f t="shared" si="586"/>
        <v>8.0632488463097966E-4</v>
      </c>
      <c r="AL335" s="5">
        <f t="shared" si="587"/>
        <v>7.3958703073351004E-6</v>
      </c>
      <c r="AM335" s="5">
        <f t="shared" si="588"/>
        <v>1.0465195354770456E-3</v>
      </c>
      <c r="AN335" s="5">
        <f t="shared" si="589"/>
        <v>1.0125861395392022E-3</v>
      </c>
      <c r="AO335" s="5">
        <f t="shared" si="590"/>
        <v>4.8987651698232174E-4</v>
      </c>
      <c r="AP335" s="5">
        <f t="shared" si="591"/>
        <v>1.5799742363972332E-4</v>
      </c>
      <c r="AQ335" s="5">
        <f t="shared" si="592"/>
        <v>3.821858929455132E-5</v>
      </c>
      <c r="AR335" s="5">
        <f t="shared" si="593"/>
        <v>1.0143412101077769E-3</v>
      </c>
      <c r="AS335" s="5">
        <f t="shared" si="594"/>
        <v>9.8760063995631075E-4</v>
      </c>
      <c r="AT335" s="5">
        <f t="shared" si="595"/>
        <v>4.8078250904273116E-4</v>
      </c>
      <c r="AU335" s="5">
        <f t="shared" si="596"/>
        <v>1.5603596004936404E-4</v>
      </c>
      <c r="AV335" s="5">
        <f t="shared" si="597"/>
        <v>3.7980615513140665E-5</v>
      </c>
      <c r="AW335" s="5">
        <f t="shared" si="598"/>
        <v>1.9353910004519621E-7</v>
      </c>
      <c r="AX335" s="5">
        <f t="shared" si="599"/>
        <v>1.6982177737050522E-4</v>
      </c>
      <c r="AY335" s="5">
        <f t="shared" si="600"/>
        <v>1.6431530623926659E-4</v>
      </c>
      <c r="AZ335" s="5">
        <f t="shared" si="601"/>
        <v>7.9493691217229171E-5</v>
      </c>
      <c r="BA335" s="5">
        <f t="shared" si="602"/>
        <v>2.5638702759836839E-5</v>
      </c>
      <c r="BB335" s="5">
        <f t="shared" si="603"/>
        <v>6.2018419557122822E-6</v>
      </c>
      <c r="BC335" s="5">
        <f t="shared" si="604"/>
        <v>1.2001494460596624E-6</v>
      </c>
      <c r="BD335" s="5">
        <f t="shared" si="605"/>
        <v>1.6357519939500531E-4</v>
      </c>
      <c r="BE335" s="5">
        <f t="shared" si="606"/>
        <v>1.5926294820095446E-4</v>
      </c>
      <c r="BF335" s="5">
        <f t="shared" si="607"/>
        <v>7.7532189364503396E-5</v>
      </c>
      <c r="BG335" s="5">
        <f t="shared" si="608"/>
        <v>2.5162749007460557E-5</v>
      </c>
      <c r="BH335" s="5">
        <f t="shared" si="609"/>
        <v>6.1248490091878427E-6</v>
      </c>
      <c r="BI335" s="5">
        <f t="shared" si="610"/>
        <v>1.1926765354366259E-6</v>
      </c>
      <c r="BJ335" s="8">
        <f t="shared" si="611"/>
        <v>0.3444730017591765</v>
      </c>
      <c r="BK335" s="8">
        <f t="shared" si="612"/>
        <v>0.31429126994128026</v>
      </c>
      <c r="BL335" s="8">
        <f t="shared" si="613"/>
        <v>0.31959196683203417</v>
      </c>
      <c r="BM335" s="8">
        <f t="shared" si="614"/>
        <v>0.30727759994672199</v>
      </c>
      <c r="BN335" s="8">
        <f t="shared" si="615"/>
        <v>0.69258381214546672</v>
      </c>
    </row>
    <row r="336" spans="1:66" x14ac:dyDescent="0.25">
      <c r="A336" t="s">
        <v>91</v>
      </c>
      <c r="B336" t="s">
        <v>107</v>
      </c>
      <c r="C336" t="s">
        <v>97</v>
      </c>
      <c r="D336" s="16"/>
      <c r="E336">
        <f>VLOOKUP(A336,home!$A$2:$E$405,3,FALSE)</f>
        <v>1.375</v>
      </c>
      <c r="F336">
        <f>VLOOKUP(B336,home!$B$2:$E$405,3,FALSE)</f>
        <v>1.21</v>
      </c>
      <c r="G336">
        <f>VLOOKUP(C336,away!$B$2:$E$405,4,FALSE)</f>
        <v>1.45</v>
      </c>
      <c r="H336">
        <f>VLOOKUP(A336,away!$A$2:$E$405,3,FALSE)</f>
        <v>0.875</v>
      </c>
      <c r="I336">
        <f>VLOOKUP(C336,away!$B$2:$E$405,3,FALSE)</f>
        <v>0.73</v>
      </c>
      <c r="J336">
        <f>VLOOKUP(B336,home!$B$2:$E$405,4,FALSE)</f>
        <v>1.1399999999999999</v>
      </c>
      <c r="K336" s="3">
        <f t="shared" si="560"/>
        <v>2.4124374999999998</v>
      </c>
      <c r="L336" s="3">
        <f t="shared" si="561"/>
        <v>0.72817499999999991</v>
      </c>
      <c r="M336" s="5">
        <f t="shared" si="562"/>
        <v>4.3256295305499681E-2</v>
      </c>
      <c r="N336" s="5">
        <f t="shared" si="563"/>
        <v>0.10435310890606136</v>
      </c>
      <c r="O336" s="5">
        <f t="shared" si="564"/>
        <v>3.1498152834082221E-2</v>
      </c>
      <c r="P336" s="5">
        <f t="shared" si="565"/>
        <v>7.5987325077671225E-2</v>
      </c>
      <c r="Q336" s="5">
        <f t="shared" si="566"/>
        <v>0.12587267658328322</v>
      </c>
      <c r="R336" s="5">
        <f t="shared" si="567"/>
        <v>1.146808371997891E-2</v>
      </c>
      <c r="S336" s="5">
        <f t="shared" si="568"/>
        <v>3.3371290419579445E-2</v>
      </c>
      <c r="T336" s="5">
        <f t="shared" si="569"/>
        <v>9.1657336271032244E-2</v>
      </c>
      <c r="U336" s="5">
        <f t="shared" si="570"/>
        <v>2.7666035219216619E-2</v>
      </c>
      <c r="V336" s="5">
        <f t="shared" si="571"/>
        <v>6.513618616318757E-3</v>
      </c>
      <c r="W336" s="5">
        <f t="shared" si="572"/>
        <v>0.10121998840496145</v>
      </c>
      <c r="X336" s="5">
        <f t="shared" si="573"/>
        <v>7.3705865056782782E-2</v>
      </c>
      <c r="Y336" s="5">
        <f t="shared" si="574"/>
        <v>2.6835384143861399E-2</v>
      </c>
      <c r="Z336" s="5">
        <f t="shared" si="575"/>
        <v>2.7835906209318804E-3</v>
      </c>
      <c r="AA336" s="5">
        <f t="shared" si="576"/>
        <v>6.7152383985843523E-3</v>
      </c>
      <c r="AB336" s="5">
        <f t="shared" si="577"/>
        <v>8.1000464670924199E-3</v>
      </c>
      <c r="AC336" s="5">
        <f t="shared" si="578"/>
        <v>7.1514511895690339E-4</v>
      </c>
      <c r="AD336" s="5">
        <f t="shared" si="579"/>
        <v>6.1046723944423516E-2</v>
      </c>
      <c r="AE336" s="5">
        <f t="shared" si="580"/>
        <v>4.4452698208230584E-2</v>
      </c>
      <c r="AF336" s="5">
        <f t="shared" si="581"/>
        <v>1.6184671758889151E-2</v>
      </c>
      <c r="AG336" s="5">
        <f t="shared" si="582"/>
        <v>3.9284244526763684E-3</v>
      </c>
      <c r="AH336" s="5">
        <f t="shared" si="583"/>
        <v>5.0673527509926782E-4</v>
      </c>
      <c r="AI336" s="5">
        <f t="shared" si="584"/>
        <v>1.2224671802222899E-3</v>
      </c>
      <c r="AJ336" s="5">
        <f t="shared" si="585"/>
        <v>1.4745628340437553E-3</v>
      </c>
      <c r="AK336" s="5">
        <f t="shared" si="586"/>
        <v>1.1857635589844772E-3</v>
      </c>
      <c r="AL336" s="5">
        <f t="shared" si="587"/>
        <v>5.0251150033164288E-5</v>
      </c>
      <c r="AM336" s="5">
        <f t="shared" si="588"/>
        <v>2.9454281219135042E-2</v>
      </c>
      <c r="AN336" s="5">
        <f t="shared" si="589"/>
        <v>2.1447871226743655E-2</v>
      </c>
      <c r="AO336" s="5">
        <f t="shared" si="590"/>
        <v>7.8089018152670293E-3</v>
      </c>
      <c r="AP336" s="5">
        <f t="shared" si="591"/>
        <v>1.8954156931106894E-3</v>
      </c>
      <c r="AQ336" s="5">
        <f t="shared" si="592"/>
        <v>3.4504858058271893E-4</v>
      </c>
      <c r="AR336" s="5">
        <f t="shared" si="593"/>
        <v>7.3798391789081904E-5</v>
      </c>
      <c r="AS336" s="5">
        <f t="shared" si="594"/>
        <v>1.7803400779167324E-4</v>
      </c>
      <c r="AT336" s="5">
        <f t="shared" si="595"/>
        <v>2.1474795833596237E-4</v>
      </c>
      <c r="AU336" s="5">
        <f t="shared" si="596"/>
        <v>1.7268867591270441E-4</v>
      </c>
      <c r="AV336" s="5">
        <f t="shared" si="597"/>
        <v>1.0415015939928866E-4</v>
      </c>
      <c r="AW336" s="5">
        <f t="shared" si="598"/>
        <v>2.4520839787139585E-6</v>
      </c>
      <c r="AX336" s="5">
        <f t="shared" si="599"/>
        <v>1.1842768758097841E-2</v>
      </c>
      <c r="AY336" s="5">
        <f t="shared" si="600"/>
        <v>8.6236081404278946E-3</v>
      </c>
      <c r="AZ336" s="5">
        <f t="shared" si="601"/>
        <v>3.1397479288280405E-3</v>
      </c>
      <c r="BA336" s="5">
        <f t="shared" si="602"/>
        <v>7.6209531602478605E-4</v>
      </c>
      <c r="BB336" s="5">
        <f t="shared" si="603"/>
        <v>1.3873468918658709E-4</v>
      </c>
      <c r="BC336" s="5">
        <f t="shared" si="604"/>
        <v>2.020462645968862E-5</v>
      </c>
      <c r="BD336" s="5">
        <f t="shared" si="605"/>
        <v>8.9563573235024453E-6</v>
      </c>
      <c r="BE336" s="5">
        <f t="shared" si="606"/>
        <v>2.160665227061693E-5</v>
      </c>
      <c r="BF336" s="5">
        <f t="shared" si="607"/>
        <v>2.6062349093548213E-5</v>
      </c>
      <c r="BG336" s="5">
        <f t="shared" si="608"/>
        <v>2.0957929430455575E-5</v>
      </c>
      <c r="BH336" s="5">
        <f t="shared" si="609"/>
        <v>1.2639923720096161E-5</v>
      </c>
      <c r="BI336" s="5">
        <f t="shared" si="610"/>
        <v>6.0986051958998969E-6</v>
      </c>
      <c r="BJ336" s="8">
        <f t="shared" si="611"/>
        <v>0.73473555572406601</v>
      </c>
      <c r="BK336" s="8">
        <f t="shared" si="612"/>
        <v>0.16851753382848705</v>
      </c>
      <c r="BL336" s="8">
        <f t="shared" si="613"/>
        <v>9.067682649756717E-2</v>
      </c>
      <c r="BM336" s="8">
        <f t="shared" si="614"/>
        <v>0.59565670818802641</v>
      </c>
      <c r="BN336" s="8">
        <f t="shared" si="615"/>
        <v>0.39243564242657664</v>
      </c>
    </row>
    <row r="337" spans="1:66" x14ac:dyDescent="0.25">
      <c r="A337" t="s">
        <v>91</v>
      </c>
      <c r="B337" t="s">
        <v>129</v>
      </c>
      <c r="C337" t="s">
        <v>84</v>
      </c>
      <c r="D337" s="16"/>
      <c r="E337">
        <f>VLOOKUP(A337,home!$A$2:$E$405,3,FALSE)</f>
        <v>1.375</v>
      </c>
      <c r="F337">
        <f>VLOOKUP(B337,home!$B$2:$E$405,3,FALSE)</f>
        <v>0.73</v>
      </c>
      <c r="G337">
        <f>VLOOKUP(C337,away!$B$2:$E$405,4,FALSE)</f>
        <v>0.36</v>
      </c>
      <c r="H337">
        <f>VLOOKUP(A337,away!$A$2:$E$405,3,FALSE)</f>
        <v>0.875</v>
      </c>
      <c r="I337">
        <f>VLOOKUP(C337,away!$B$2:$E$405,3,FALSE)</f>
        <v>0.36</v>
      </c>
      <c r="J337">
        <f>VLOOKUP(B337,home!$B$2:$E$405,4,FALSE)</f>
        <v>0.38</v>
      </c>
      <c r="K337" s="3">
        <f t="shared" si="560"/>
        <v>0.36134999999999995</v>
      </c>
      <c r="L337" s="3">
        <f t="shared" si="561"/>
        <v>0.1197</v>
      </c>
      <c r="M337" s="5">
        <f t="shared" si="562"/>
        <v>0.61813401022973402</v>
      </c>
      <c r="N337" s="5">
        <f t="shared" si="563"/>
        <v>0.22336272459651432</v>
      </c>
      <c r="O337" s="5">
        <f t="shared" si="564"/>
        <v>7.3990641024499176E-2</v>
      </c>
      <c r="P337" s="5">
        <f t="shared" si="565"/>
        <v>2.6736518134202768E-2</v>
      </c>
      <c r="Q337" s="5">
        <f t="shared" si="566"/>
        <v>4.0356060266475216E-2</v>
      </c>
      <c r="R337" s="5">
        <f t="shared" si="567"/>
        <v>4.428339865316276E-3</v>
      </c>
      <c r="S337" s="5">
        <f t="shared" si="568"/>
        <v>2.8911263177174051E-4</v>
      </c>
      <c r="T337" s="5">
        <f t="shared" si="569"/>
        <v>4.830620413897084E-3</v>
      </c>
      <c r="U337" s="5">
        <f t="shared" si="570"/>
        <v>1.6001806103320359E-3</v>
      </c>
      <c r="V337" s="5">
        <f t="shared" si="571"/>
        <v>1.3894622982265564E-6</v>
      </c>
      <c r="W337" s="5">
        <f t="shared" si="572"/>
        <v>4.8608874590969405E-3</v>
      </c>
      <c r="X337" s="5">
        <f t="shared" si="573"/>
        <v>5.8184822885390397E-4</v>
      </c>
      <c r="Y337" s="5">
        <f t="shared" si="574"/>
        <v>3.4823616496906153E-5</v>
      </c>
      <c r="Z337" s="5">
        <f t="shared" si="575"/>
        <v>1.7669076062611951E-4</v>
      </c>
      <c r="AA337" s="5">
        <f t="shared" si="576"/>
        <v>6.3847206352248264E-5</v>
      </c>
      <c r="AB337" s="5">
        <f t="shared" si="577"/>
        <v>1.1535594007692454E-5</v>
      </c>
      <c r="AC337" s="5">
        <f t="shared" si="578"/>
        <v>3.7562024697037886E-9</v>
      </c>
      <c r="AD337" s="5">
        <f t="shared" si="579"/>
        <v>4.3912042083616961E-4</v>
      </c>
      <c r="AE337" s="5">
        <f t="shared" si="580"/>
        <v>5.2562714374089508E-5</v>
      </c>
      <c r="AF337" s="5">
        <f t="shared" si="581"/>
        <v>3.1458784552892576E-6</v>
      </c>
      <c r="AG337" s="5">
        <f t="shared" si="582"/>
        <v>1.2552055036604146E-7</v>
      </c>
      <c r="AH337" s="5">
        <f t="shared" si="583"/>
        <v>5.2874710117366245E-6</v>
      </c>
      <c r="AI337" s="5">
        <f t="shared" si="584"/>
        <v>1.9106276500910286E-6</v>
      </c>
      <c r="AJ337" s="5">
        <f t="shared" si="585"/>
        <v>3.4520265068019655E-7</v>
      </c>
      <c r="AK337" s="5">
        <f t="shared" si="586"/>
        <v>4.1579659274429681E-8</v>
      </c>
      <c r="AL337" s="5">
        <f t="shared" si="587"/>
        <v>6.4987704145026972E-12</v>
      </c>
      <c r="AM337" s="5">
        <f t="shared" si="588"/>
        <v>3.1735232813829976E-5</v>
      </c>
      <c r="AN337" s="5">
        <f t="shared" si="589"/>
        <v>3.7987073678154482E-6</v>
      </c>
      <c r="AO337" s="5">
        <f t="shared" si="590"/>
        <v>2.273526359637546E-7</v>
      </c>
      <c r="AP337" s="5">
        <f t="shared" si="591"/>
        <v>9.0713701749538143E-9</v>
      </c>
      <c r="AQ337" s="5">
        <f t="shared" si="592"/>
        <v>2.7146075248549281E-10</v>
      </c>
      <c r="AR337" s="5">
        <f t="shared" si="593"/>
        <v>1.2658205602097479E-7</v>
      </c>
      <c r="AS337" s="5">
        <f t="shared" si="594"/>
        <v>4.5740425943179225E-8</v>
      </c>
      <c r="AT337" s="5">
        <f t="shared" si="595"/>
        <v>8.2641514572839059E-9</v>
      </c>
      <c r="AU337" s="5">
        <f t="shared" si="596"/>
        <v>9.9541704302984648E-10</v>
      </c>
      <c r="AV337" s="5">
        <f t="shared" si="597"/>
        <v>8.992348712470871E-11</v>
      </c>
      <c r="AW337" s="5">
        <f t="shared" si="598"/>
        <v>7.8081995418578379E-15</v>
      </c>
      <c r="AX337" s="5">
        <f t="shared" si="599"/>
        <v>1.9112543962129102E-6</v>
      </c>
      <c r="AY337" s="5">
        <f t="shared" si="600"/>
        <v>2.287771512266854E-7</v>
      </c>
      <c r="AZ337" s="5">
        <f t="shared" si="601"/>
        <v>1.3692312500917123E-8</v>
      </c>
      <c r="BA337" s="5">
        <f t="shared" si="602"/>
        <v>5.4632326878659358E-10</v>
      </c>
      <c r="BB337" s="5">
        <f t="shared" si="603"/>
        <v>1.6348723818438806E-11</v>
      </c>
      <c r="BC337" s="5">
        <f t="shared" si="604"/>
        <v>3.9138844821342501E-13</v>
      </c>
      <c r="BD337" s="5">
        <f t="shared" si="605"/>
        <v>2.52531201761845E-9</v>
      </c>
      <c r="BE337" s="5">
        <f t="shared" si="606"/>
        <v>9.125214975664266E-10</v>
      </c>
      <c r="BF337" s="5">
        <f t="shared" si="607"/>
        <v>1.6486982157281408E-10</v>
      </c>
      <c r="BG337" s="5">
        <f t="shared" si="608"/>
        <v>1.9858570008445461E-11</v>
      </c>
      <c r="BH337" s="5">
        <f t="shared" si="609"/>
        <v>1.7939735681379406E-12</v>
      </c>
      <c r="BI337" s="5">
        <f t="shared" si="610"/>
        <v>1.2965046976932895E-13</v>
      </c>
      <c r="BJ337" s="8">
        <f t="shared" si="611"/>
        <v>0.27455984403812211</v>
      </c>
      <c r="BK337" s="8">
        <f t="shared" si="612"/>
        <v>0.64516126299785925</v>
      </c>
      <c r="BL337" s="8">
        <f t="shared" si="613"/>
        <v>8.010231447793871E-2</v>
      </c>
      <c r="BM337" s="8">
        <f t="shared" si="614"/>
        <v>1.2991589380660978E-2</v>
      </c>
      <c r="BN337" s="8">
        <f t="shared" si="615"/>
        <v>0.98700829411674174</v>
      </c>
    </row>
    <row r="338" spans="1:66" s="10" customFormat="1" x14ac:dyDescent="0.25">
      <c r="A338" t="s">
        <v>91</v>
      </c>
      <c r="B338" t="s">
        <v>105</v>
      </c>
      <c r="C338" t="s">
        <v>109</v>
      </c>
      <c r="D338" s="16"/>
      <c r="E338">
        <f>VLOOKUP(A338,home!$A$2:$E$405,3,FALSE)</f>
        <v>1.375</v>
      </c>
      <c r="F338">
        <f>VLOOKUP(B338,home!$B$2:$E$405,3,FALSE)</f>
        <v>1.45</v>
      </c>
      <c r="G338">
        <f>VLOOKUP(C338,away!$B$2:$E$405,4,FALSE)</f>
        <v>1.21</v>
      </c>
      <c r="H338">
        <f>VLOOKUP(A338,away!$A$2:$E$405,3,FALSE)</f>
        <v>0.875</v>
      </c>
      <c r="I338">
        <f>VLOOKUP(C338,away!$B$2:$E$405,3,FALSE)</f>
        <v>0</v>
      </c>
      <c r="J338">
        <f>VLOOKUP(B338,home!$B$2:$E$405,4,FALSE)</f>
        <v>0.76</v>
      </c>
      <c r="K338" s="3">
        <f t="shared" si="560"/>
        <v>2.4124374999999998</v>
      </c>
      <c r="L338" s="3">
        <f t="shared" si="561"/>
        <v>0</v>
      </c>
      <c r="M338" s="5">
        <f t="shared" si="562"/>
        <v>8.9596636389649265E-2</v>
      </c>
      <c r="N338" s="5">
        <f t="shared" si="563"/>
        <v>0.21614628550025447</v>
      </c>
      <c r="O338" s="5">
        <f t="shared" si="564"/>
        <v>0</v>
      </c>
      <c r="P338" s="5">
        <f t="shared" si="565"/>
        <v>0</v>
      </c>
      <c r="Q338" s="5">
        <f t="shared" si="566"/>
        <v>0.26071970231326008</v>
      </c>
      <c r="R338" s="5">
        <f t="shared" si="567"/>
        <v>0</v>
      </c>
      <c r="S338" s="5">
        <f t="shared" si="568"/>
        <v>0</v>
      </c>
      <c r="T338" s="5">
        <f t="shared" si="569"/>
        <v>0</v>
      </c>
      <c r="U338" s="5">
        <f t="shared" si="570"/>
        <v>0</v>
      </c>
      <c r="V338" s="5">
        <f t="shared" si="571"/>
        <v>0</v>
      </c>
      <c r="W338" s="5">
        <f t="shared" si="572"/>
        <v>0.20965666228311514</v>
      </c>
      <c r="X338" s="5">
        <f t="shared" si="573"/>
        <v>0</v>
      </c>
      <c r="Y338" s="5">
        <f t="shared" si="574"/>
        <v>0</v>
      </c>
      <c r="Z338" s="5">
        <f t="shared" si="575"/>
        <v>0</v>
      </c>
      <c r="AA338" s="5">
        <f t="shared" si="576"/>
        <v>0</v>
      </c>
      <c r="AB338" s="5">
        <f t="shared" si="577"/>
        <v>0</v>
      </c>
      <c r="AC338" s="5">
        <f t="shared" si="578"/>
        <v>0</v>
      </c>
      <c r="AD338" s="5">
        <f t="shared" si="579"/>
        <v>0.12644589855415558</v>
      </c>
      <c r="AE338" s="5">
        <f t="shared" si="580"/>
        <v>0</v>
      </c>
      <c r="AF338" s="5">
        <f t="shared" si="581"/>
        <v>0</v>
      </c>
      <c r="AG338" s="5">
        <f t="shared" si="582"/>
        <v>0</v>
      </c>
      <c r="AH338" s="5">
        <f t="shared" si="583"/>
        <v>0</v>
      </c>
      <c r="AI338" s="5">
        <f t="shared" si="584"/>
        <v>0</v>
      </c>
      <c r="AJ338" s="5">
        <f t="shared" si="585"/>
        <v>0</v>
      </c>
      <c r="AK338" s="5">
        <f t="shared" si="586"/>
        <v>0</v>
      </c>
      <c r="AL338" s="5">
        <f t="shared" si="587"/>
        <v>0</v>
      </c>
      <c r="AM338" s="5">
        <f t="shared" si="588"/>
        <v>6.1008565478648143E-2</v>
      </c>
      <c r="AN338" s="5">
        <f t="shared" si="589"/>
        <v>0</v>
      </c>
      <c r="AO338" s="5">
        <f t="shared" si="590"/>
        <v>0</v>
      </c>
      <c r="AP338" s="5">
        <f t="shared" si="591"/>
        <v>0</v>
      </c>
      <c r="AQ338" s="5">
        <f t="shared" si="592"/>
        <v>0</v>
      </c>
      <c r="AR338" s="5">
        <f t="shared" si="593"/>
        <v>0</v>
      </c>
      <c r="AS338" s="5">
        <f t="shared" si="594"/>
        <v>0</v>
      </c>
      <c r="AT338" s="5">
        <f t="shared" si="595"/>
        <v>0</v>
      </c>
      <c r="AU338" s="5">
        <f t="shared" si="596"/>
        <v>0</v>
      </c>
      <c r="AV338" s="5">
        <f t="shared" si="597"/>
        <v>0</v>
      </c>
      <c r="AW338" s="5">
        <f t="shared" si="598"/>
        <v>0</v>
      </c>
      <c r="AX338" s="5">
        <f t="shared" si="599"/>
        <v>2.4529891863649358E-2</v>
      </c>
      <c r="AY338" s="5">
        <f t="shared" si="600"/>
        <v>0</v>
      </c>
      <c r="AZ338" s="5">
        <f t="shared" si="601"/>
        <v>0</v>
      </c>
      <c r="BA338" s="5">
        <f t="shared" si="602"/>
        <v>0</v>
      </c>
      <c r="BB338" s="5">
        <f t="shared" si="603"/>
        <v>0</v>
      </c>
      <c r="BC338" s="5">
        <f t="shared" si="604"/>
        <v>0</v>
      </c>
      <c r="BD338" s="5">
        <f t="shared" si="605"/>
        <v>0</v>
      </c>
      <c r="BE338" s="5">
        <f t="shared" si="606"/>
        <v>0</v>
      </c>
      <c r="BF338" s="5">
        <f t="shared" si="607"/>
        <v>0</v>
      </c>
      <c r="BG338" s="5">
        <f t="shared" si="608"/>
        <v>0</v>
      </c>
      <c r="BH338" s="5">
        <f t="shared" si="609"/>
        <v>0</v>
      </c>
      <c r="BI338" s="5">
        <f t="shared" si="610"/>
        <v>0</v>
      </c>
      <c r="BJ338" s="8">
        <f t="shared" si="611"/>
        <v>0.89850700599308286</v>
      </c>
      <c r="BK338" s="8">
        <f t="shared" si="612"/>
        <v>8.9596636389649265E-2</v>
      </c>
      <c r="BL338" s="8">
        <f t="shared" si="613"/>
        <v>0</v>
      </c>
      <c r="BM338" s="8">
        <f t="shared" si="614"/>
        <v>0.42164101817956823</v>
      </c>
      <c r="BN338" s="8">
        <f t="shared" si="615"/>
        <v>0.56646262420316384</v>
      </c>
    </row>
    <row r="339" spans="1:66" x14ac:dyDescent="0.25">
      <c r="A339" t="s">
        <v>91</v>
      </c>
      <c r="B339" t="s">
        <v>108</v>
      </c>
      <c r="C339" t="s">
        <v>122</v>
      </c>
      <c r="D339" s="16"/>
      <c r="E339">
        <f>VLOOKUP(A339,home!$A$2:$E$405,3,FALSE)</f>
        <v>1.375</v>
      </c>
      <c r="F339">
        <f>VLOOKUP(B339,home!$B$2:$E$405,3,FALSE)</f>
        <v>0.73</v>
      </c>
      <c r="G339">
        <f>VLOOKUP(C339,away!$B$2:$E$405,4,FALSE)</f>
        <v>1.0900000000000001</v>
      </c>
      <c r="H339">
        <f>VLOOKUP(A339,away!$A$2:$E$405,3,FALSE)</f>
        <v>0.875</v>
      </c>
      <c r="I339">
        <f>VLOOKUP(C339,away!$B$2:$E$405,3,FALSE)</f>
        <v>0.73</v>
      </c>
      <c r="J339">
        <f>VLOOKUP(B339,home!$B$2:$E$405,4,FALSE)</f>
        <v>0.76</v>
      </c>
      <c r="K339" s="3">
        <f t="shared" si="560"/>
        <v>1.0940875000000001</v>
      </c>
      <c r="L339" s="3">
        <f t="shared" si="561"/>
        <v>0.48544999999999994</v>
      </c>
      <c r="M339" s="5">
        <f t="shared" si="562"/>
        <v>0.2060703837208803</v>
      </c>
      <c r="N339" s="5">
        <f t="shared" si="563"/>
        <v>0.22545903094921863</v>
      </c>
      <c r="O339" s="5">
        <f t="shared" si="564"/>
        <v>0.10003686777730131</v>
      </c>
      <c r="P339" s="5">
        <f t="shared" si="565"/>
        <v>0.10944908657429817</v>
      </c>
      <c r="Q339" s="5">
        <f t="shared" si="566"/>
        <v>0.12333595376182663</v>
      </c>
      <c r="R339" s="5">
        <f t="shared" si="567"/>
        <v>2.4281448731245454E-2</v>
      </c>
      <c r="S339" s="5">
        <f t="shared" si="568"/>
        <v>1.4532780421486664E-2</v>
      </c>
      <c r="T339" s="5">
        <f t="shared" si="569"/>
        <v>5.9873438753678718E-2</v>
      </c>
      <c r="U339" s="5">
        <f t="shared" si="570"/>
        <v>2.6566029538746514E-2</v>
      </c>
      <c r="V339" s="5">
        <f t="shared" si="571"/>
        <v>8.5763552874838604E-4</v>
      </c>
      <c r="W339" s="5">
        <f t="shared" si="572"/>
        <v>4.4980108437130836E-2</v>
      </c>
      <c r="X339" s="5">
        <f t="shared" si="573"/>
        <v>2.1835593640805159E-2</v>
      </c>
      <c r="Y339" s="5">
        <f t="shared" si="574"/>
        <v>5.3000444664644307E-3</v>
      </c>
      <c r="Z339" s="5">
        <f t="shared" si="575"/>
        <v>3.9291430955277025E-3</v>
      </c>
      <c r="AA339" s="5">
        <f t="shared" si="576"/>
        <v>4.2988263465281651E-3</v>
      </c>
      <c r="AB339" s="5">
        <f t="shared" si="577"/>
        <v>2.3516460852035671E-3</v>
      </c>
      <c r="AC339" s="5">
        <f t="shared" si="578"/>
        <v>2.8469467427909934E-5</v>
      </c>
      <c r="AD339" s="5">
        <f t="shared" si="579"/>
        <v>1.2303043597427345E-2</v>
      </c>
      <c r="AE339" s="5">
        <f t="shared" si="580"/>
        <v>5.9725125143711031E-3</v>
      </c>
      <c r="AF339" s="5">
        <f t="shared" si="581"/>
        <v>1.4496781000507256E-3</v>
      </c>
      <c r="AG339" s="5">
        <f t="shared" si="582"/>
        <v>2.3458207788987491E-4</v>
      </c>
      <c r="AH339" s="5">
        <f t="shared" si="583"/>
        <v>4.7685062893098061E-4</v>
      </c>
      <c r="AI339" s="5">
        <f t="shared" si="584"/>
        <v>5.2171631248052429E-4</v>
      </c>
      <c r="AJ339" s="5">
        <f t="shared" si="585"/>
        <v>2.8540164801551778E-4</v>
      </c>
      <c r="AK339" s="5">
        <f t="shared" si="586"/>
        <v>1.0408479185772596E-4</v>
      </c>
      <c r="AL339" s="5">
        <f t="shared" si="587"/>
        <v>6.048335814159501E-7</v>
      </c>
      <c r="AM339" s="5">
        <f t="shared" si="588"/>
        <v>2.6921212423800587E-3</v>
      </c>
      <c r="AN339" s="5">
        <f t="shared" si="589"/>
        <v>1.3068902571133994E-3</v>
      </c>
      <c r="AO339" s="5">
        <f t="shared" si="590"/>
        <v>3.1721493765784976E-4</v>
      </c>
      <c r="AP339" s="5">
        <f t="shared" si="591"/>
        <v>5.1330663828667726E-5</v>
      </c>
      <c r="AQ339" s="5">
        <f t="shared" si="592"/>
        <v>6.2296176889066846E-6</v>
      </c>
      <c r="AR339" s="5">
        <f t="shared" si="593"/>
        <v>4.6297427562908914E-5</v>
      </c>
      <c r="AS339" s="5">
        <f t="shared" si="594"/>
        <v>5.065343677873411E-5</v>
      </c>
      <c r="AT339" s="5">
        <f t="shared" si="595"/>
        <v>2.7709646005826627E-5</v>
      </c>
      <c r="AU339" s="5">
        <f t="shared" si="596"/>
        <v>1.0105592441466615E-5</v>
      </c>
      <c r="AV339" s="5">
        <f t="shared" si="597"/>
        <v>2.7641005925757761E-6</v>
      </c>
      <c r="AW339" s="5">
        <f t="shared" si="598"/>
        <v>8.92339169377926E-9</v>
      </c>
      <c r="AX339" s="5">
        <f t="shared" si="599"/>
        <v>4.9090269996208199E-4</v>
      </c>
      <c r="AY339" s="5">
        <f t="shared" si="600"/>
        <v>2.3830871569659263E-4</v>
      </c>
      <c r="AZ339" s="5">
        <f t="shared" si="601"/>
        <v>5.7843483017455428E-5</v>
      </c>
      <c r="BA339" s="5">
        <f t="shared" si="602"/>
        <v>9.3600396102745806E-6</v>
      </c>
      <c r="BB339" s="5">
        <f t="shared" si="603"/>
        <v>1.1359578072019483E-6</v>
      </c>
      <c r="BC339" s="5">
        <f t="shared" si="604"/>
        <v>1.1029014350123718E-7</v>
      </c>
      <c r="BD339" s="5">
        <f t="shared" si="605"/>
        <v>3.7458477017356866E-6</v>
      </c>
      <c r="BE339" s="5">
        <f t="shared" si="606"/>
        <v>4.0982851473727434E-6</v>
      </c>
      <c r="BF339" s="5">
        <f t="shared" si="607"/>
        <v>2.2419412755880882E-6</v>
      </c>
      <c r="BG339" s="5">
        <f t="shared" si="608"/>
        <v>8.1762664178499423E-7</v>
      </c>
      <c r="BH339" s="5">
        <f t="shared" si="609"/>
        <v>2.2363877211098496E-7</v>
      </c>
      <c r="BI339" s="5">
        <f t="shared" si="610"/>
        <v>4.8936077016395471E-8</v>
      </c>
      <c r="BJ339" s="8">
        <f t="shared" si="611"/>
        <v>0.50591543420376928</v>
      </c>
      <c r="BK339" s="8">
        <f t="shared" si="612"/>
        <v>0.33117726926211943</v>
      </c>
      <c r="BL339" s="8">
        <f t="shared" si="613"/>
        <v>0.15907157833930693</v>
      </c>
      <c r="BM339" s="8">
        <f t="shared" si="614"/>
        <v>0.2112223535936481</v>
      </c>
      <c r="BN339" s="8">
        <f t="shared" si="615"/>
        <v>0.78863277151477051</v>
      </c>
    </row>
    <row r="340" spans="1:66" x14ac:dyDescent="0.25">
      <c r="A340" t="s">
        <v>91</v>
      </c>
      <c r="B340" t="s">
        <v>101</v>
      </c>
      <c r="C340" t="s">
        <v>371</v>
      </c>
      <c r="D340" s="16"/>
      <c r="E340">
        <f>VLOOKUP(A340,home!$A$2:$E$405,3,FALSE)</f>
        <v>1.375</v>
      </c>
      <c r="F340">
        <f>VLOOKUP(B340,home!$B$2:$E$405,3,FALSE)</f>
        <v>1.0900000000000001</v>
      </c>
      <c r="G340">
        <f>VLOOKUP(C340,away!$B$2:$E$405,4,FALSE)</f>
        <v>0.97</v>
      </c>
      <c r="H340">
        <f>VLOOKUP(A340,away!$A$2:$E$405,3,FALSE)</f>
        <v>0.875</v>
      </c>
      <c r="I340">
        <f>VLOOKUP(C340,away!$B$2:$E$405,3,FALSE)</f>
        <v>0</v>
      </c>
      <c r="J340">
        <f>VLOOKUP(B340,home!$B$2:$E$405,4,FALSE)</f>
        <v>0</v>
      </c>
      <c r="K340" s="3">
        <f t="shared" si="560"/>
        <v>1.4537875</v>
      </c>
      <c r="L340" s="3">
        <f t="shared" si="561"/>
        <v>0</v>
      </c>
      <c r="M340" s="5">
        <f t="shared" si="562"/>
        <v>0.23368353347924622</v>
      </c>
      <c r="N340" s="5">
        <f t="shared" si="563"/>
        <v>0.33972619992795972</v>
      </c>
      <c r="O340" s="5">
        <f t="shared" si="564"/>
        <v>0</v>
      </c>
      <c r="P340" s="5">
        <f t="shared" si="565"/>
        <v>0</v>
      </c>
      <c r="Q340" s="5">
        <f t="shared" si="566"/>
        <v>0.24694485143888439</v>
      </c>
      <c r="R340" s="5">
        <f t="shared" si="567"/>
        <v>0</v>
      </c>
      <c r="S340" s="5">
        <f t="shared" si="568"/>
        <v>0</v>
      </c>
      <c r="T340" s="5">
        <f t="shared" si="569"/>
        <v>0</v>
      </c>
      <c r="U340" s="5">
        <f t="shared" si="570"/>
        <v>0</v>
      </c>
      <c r="V340" s="5">
        <f t="shared" si="571"/>
        <v>0</v>
      </c>
      <c r="W340" s="5">
        <f t="shared" si="572"/>
        <v>0.1196684460704024</v>
      </c>
      <c r="X340" s="5">
        <f t="shared" si="573"/>
        <v>0</v>
      </c>
      <c r="Y340" s="5">
        <f t="shared" si="574"/>
        <v>0</v>
      </c>
      <c r="Z340" s="5">
        <f t="shared" si="575"/>
        <v>0</v>
      </c>
      <c r="AA340" s="5">
        <f t="shared" si="576"/>
        <v>0</v>
      </c>
      <c r="AB340" s="5">
        <f t="shared" si="577"/>
        <v>0</v>
      </c>
      <c r="AC340" s="5">
        <f t="shared" si="578"/>
        <v>0</v>
      </c>
      <c r="AD340" s="5">
        <f t="shared" si="579"/>
        <v>4.3493122760393813E-2</v>
      </c>
      <c r="AE340" s="5">
        <f t="shared" si="580"/>
        <v>0</v>
      </c>
      <c r="AF340" s="5">
        <f t="shared" si="581"/>
        <v>0</v>
      </c>
      <c r="AG340" s="5">
        <f t="shared" si="582"/>
        <v>0</v>
      </c>
      <c r="AH340" s="5">
        <f t="shared" si="583"/>
        <v>0</v>
      </c>
      <c r="AI340" s="5">
        <f t="shared" si="584"/>
        <v>0</v>
      </c>
      <c r="AJ340" s="5">
        <f t="shared" si="585"/>
        <v>0</v>
      </c>
      <c r="AK340" s="5">
        <f t="shared" si="586"/>
        <v>0</v>
      </c>
      <c r="AL340" s="5">
        <f t="shared" si="587"/>
        <v>0</v>
      </c>
      <c r="AM340" s="5">
        <f t="shared" si="588"/>
        <v>1.2645951641005182E-2</v>
      </c>
      <c r="AN340" s="5">
        <f t="shared" si="589"/>
        <v>0</v>
      </c>
      <c r="AO340" s="5">
        <f t="shared" si="590"/>
        <v>0</v>
      </c>
      <c r="AP340" s="5">
        <f t="shared" si="591"/>
        <v>0</v>
      </c>
      <c r="AQ340" s="5">
        <f t="shared" si="592"/>
        <v>0</v>
      </c>
      <c r="AR340" s="5">
        <f t="shared" si="593"/>
        <v>0</v>
      </c>
      <c r="AS340" s="5">
        <f t="shared" si="594"/>
        <v>0</v>
      </c>
      <c r="AT340" s="5">
        <f t="shared" si="595"/>
        <v>0</v>
      </c>
      <c r="AU340" s="5">
        <f t="shared" si="596"/>
        <v>0</v>
      </c>
      <c r="AV340" s="5">
        <f t="shared" si="597"/>
        <v>0</v>
      </c>
      <c r="AW340" s="5">
        <f t="shared" si="598"/>
        <v>0</v>
      </c>
      <c r="AX340" s="5">
        <f t="shared" si="599"/>
        <v>3.0640877368829757E-3</v>
      </c>
      <c r="AY340" s="5">
        <f t="shared" si="600"/>
        <v>0</v>
      </c>
      <c r="AZ340" s="5">
        <f t="shared" si="601"/>
        <v>0</v>
      </c>
      <c r="BA340" s="5">
        <f t="shared" si="602"/>
        <v>0</v>
      </c>
      <c r="BB340" s="5">
        <f t="shared" si="603"/>
        <v>0</v>
      </c>
      <c r="BC340" s="5">
        <f t="shared" si="604"/>
        <v>0</v>
      </c>
      <c r="BD340" s="5">
        <f t="shared" si="605"/>
        <v>0</v>
      </c>
      <c r="BE340" s="5">
        <f t="shared" si="606"/>
        <v>0</v>
      </c>
      <c r="BF340" s="5">
        <f t="shared" si="607"/>
        <v>0</v>
      </c>
      <c r="BG340" s="5">
        <f t="shared" si="608"/>
        <v>0</v>
      </c>
      <c r="BH340" s="5">
        <f t="shared" si="609"/>
        <v>0</v>
      </c>
      <c r="BI340" s="5">
        <f t="shared" si="610"/>
        <v>0</v>
      </c>
      <c r="BJ340" s="8">
        <f t="shared" si="611"/>
        <v>0.76554265957552847</v>
      </c>
      <c r="BK340" s="8">
        <f t="shared" si="612"/>
        <v>0.23368353347924622</v>
      </c>
      <c r="BL340" s="8">
        <f t="shared" si="613"/>
        <v>0</v>
      </c>
      <c r="BM340" s="8">
        <f t="shared" si="614"/>
        <v>0.17887160820868436</v>
      </c>
      <c r="BN340" s="8">
        <f t="shared" si="615"/>
        <v>0.82035458484609025</v>
      </c>
    </row>
    <row r="341" spans="1:66" x14ac:dyDescent="0.25">
      <c r="A341" t="s">
        <v>91</v>
      </c>
      <c r="B341" t="s">
        <v>370</v>
      </c>
      <c r="C341" t="s">
        <v>100</v>
      </c>
      <c r="D341" s="16"/>
      <c r="E341">
        <f>VLOOKUP(A341,home!$A$2:$E$405,3,FALSE)</f>
        <v>1.375</v>
      </c>
      <c r="F341">
        <f>VLOOKUP(B341,home!$B$2:$E$405,3,FALSE)</f>
        <v>1.0900000000000001</v>
      </c>
      <c r="G341">
        <f>VLOOKUP(C341,away!$B$2:$E$405,4,FALSE)</f>
        <v>0.97</v>
      </c>
      <c r="H341">
        <f>VLOOKUP(A341,away!$A$2:$E$405,3,FALSE)</f>
        <v>0.875</v>
      </c>
      <c r="I341">
        <f>VLOOKUP(C341,away!$B$2:$E$405,3,FALSE)</f>
        <v>0.48</v>
      </c>
      <c r="J341">
        <f>VLOOKUP(B341,home!$B$2:$E$405,4,FALSE)</f>
        <v>0</v>
      </c>
      <c r="K341" s="3">
        <f t="shared" si="560"/>
        <v>1.4537875</v>
      </c>
      <c r="L341" s="3">
        <f t="shared" si="561"/>
        <v>0</v>
      </c>
      <c r="M341" s="5">
        <f t="shared" si="562"/>
        <v>0.23368353347924622</v>
      </c>
      <c r="N341" s="5">
        <f t="shared" si="563"/>
        <v>0.33972619992795972</v>
      </c>
      <c r="O341" s="5">
        <f t="shared" si="564"/>
        <v>0</v>
      </c>
      <c r="P341" s="5">
        <f t="shared" si="565"/>
        <v>0</v>
      </c>
      <c r="Q341" s="5">
        <f t="shared" si="566"/>
        <v>0.24694485143888439</v>
      </c>
      <c r="R341" s="5">
        <f t="shared" si="567"/>
        <v>0</v>
      </c>
      <c r="S341" s="5">
        <f t="shared" si="568"/>
        <v>0</v>
      </c>
      <c r="T341" s="5">
        <f t="shared" si="569"/>
        <v>0</v>
      </c>
      <c r="U341" s="5">
        <f t="shared" si="570"/>
        <v>0</v>
      </c>
      <c r="V341" s="5">
        <f t="shared" si="571"/>
        <v>0</v>
      </c>
      <c r="W341" s="5">
        <f t="shared" si="572"/>
        <v>0.1196684460704024</v>
      </c>
      <c r="X341" s="5">
        <f t="shared" si="573"/>
        <v>0</v>
      </c>
      <c r="Y341" s="5">
        <f t="shared" si="574"/>
        <v>0</v>
      </c>
      <c r="Z341" s="5">
        <f t="shared" si="575"/>
        <v>0</v>
      </c>
      <c r="AA341" s="5">
        <f t="shared" si="576"/>
        <v>0</v>
      </c>
      <c r="AB341" s="5">
        <f t="shared" si="577"/>
        <v>0</v>
      </c>
      <c r="AC341" s="5">
        <f t="shared" si="578"/>
        <v>0</v>
      </c>
      <c r="AD341" s="5">
        <f t="shared" si="579"/>
        <v>4.3493122760393813E-2</v>
      </c>
      <c r="AE341" s="5">
        <f t="shared" si="580"/>
        <v>0</v>
      </c>
      <c r="AF341" s="5">
        <f t="shared" si="581"/>
        <v>0</v>
      </c>
      <c r="AG341" s="5">
        <f t="shared" si="582"/>
        <v>0</v>
      </c>
      <c r="AH341" s="5">
        <f t="shared" si="583"/>
        <v>0</v>
      </c>
      <c r="AI341" s="5">
        <f t="shared" si="584"/>
        <v>0</v>
      </c>
      <c r="AJ341" s="5">
        <f t="shared" si="585"/>
        <v>0</v>
      </c>
      <c r="AK341" s="5">
        <f t="shared" si="586"/>
        <v>0</v>
      </c>
      <c r="AL341" s="5">
        <f t="shared" si="587"/>
        <v>0</v>
      </c>
      <c r="AM341" s="5">
        <f t="shared" si="588"/>
        <v>1.2645951641005182E-2</v>
      </c>
      <c r="AN341" s="5">
        <f t="shared" si="589"/>
        <v>0</v>
      </c>
      <c r="AO341" s="5">
        <f t="shared" si="590"/>
        <v>0</v>
      </c>
      <c r="AP341" s="5">
        <f t="shared" si="591"/>
        <v>0</v>
      </c>
      <c r="AQ341" s="5">
        <f t="shared" si="592"/>
        <v>0</v>
      </c>
      <c r="AR341" s="5">
        <f t="shared" si="593"/>
        <v>0</v>
      </c>
      <c r="AS341" s="5">
        <f t="shared" si="594"/>
        <v>0</v>
      </c>
      <c r="AT341" s="5">
        <f t="shared" si="595"/>
        <v>0</v>
      </c>
      <c r="AU341" s="5">
        <f t="shared" si="596"/>
        <v>0</v>
      </c>
      <c r="AV341" s="5">
        <f t="shared" si="597"/>
        <v>0</v>
      </c>
      <c r="AW341" s="5">
        <f t="shared" si="598"/>
        <v>0</v>
      </c>
      <c r="AX341" s="5">
        <f t="shared" si="599"/>
        <v>3.0640877368829757E-3</v>
      </c>
      <c r="AY341" s="5">
        <f t="shared" si="600"/>
        <v>0</v>
      </c>
      <c r="AZ341" s="5">
        <f t="shared" si="601"/>
        <v>0</v>
      </c>
      <c r="BA341" s="5">
        <f t="shared" si="602"/>
        <v>0</v>
      </c>
      <c r="BB341" s="5">
        <f t="shared" si="603"/>
        <v>0</v>
      </c>
      <c r="BC341" s="5">
        <f t="shared" si="604"/>
        <v>0</v>
      </c>
      <c r="BD341" s="5">
        <f t="shared" si="605"/>
        <v>0</v>
      </c>
      <c r="BE341" s="5">
        <f t="shared" si="606"/>
        <v>0</v>
      </c>
      <c r="BF341" s="5">
        <f t="shared" si="607"/>
        <v>0</v>
      </c>
      <c r="BG341" s="5">
        <f t="shared" si="608"/>
        <v>0</v>
      </c>
      <c r="BH341" s="5">
        <f t="shared" si="609"/>
        <v>0</v>
      </c>
      <c r="BI341" s="5">
        <f t="shared" si="610"/>
        <v>0</v>
      </c>
      <c r="BJ341" s="8">
        <f t="shared" si="611"/>
        <v>0.76554265957552847</v>
      </c>
      <c r="BK341" s="8">
        <f t="shared" si="612"/>
        <v>0.23368353347924622</v>
      </c>
      <c r="BL341" s="8">
        <f t="shared" si="613"/>
        <v>0</v>
      </c>
      <c r="BM341" s="8">
        <f t="shared" si="614"/>
        <v>0.17887160820868436</v>
      </c>
      <c r="BN341" s="8">
        <f t="shared" si="615"/>
        <v>0.82035458484609025</v>
      </c>
    </row>
    <row r="342" spans="1:66" x14ac:dyDescent="0.25">
      <c r="A342" t="s">
        <v>91</v>
      </c>
      <c r="B342" t="s">
        <v>111</v>
      </c>
      <c r="C342" t="s">
        <v>389</v>
      </c>
      <c r="D342" s="16"/>
      <c r="E342">
        <f>VLOOKUP(A342,home!$A$2:$E$405,3,FALSE)</f>
        <v>1.375</v>
      </c>
      <c r="F342">
        <f>VLOOKUP(B342,home!$B$2:$E$405,3,FALSE)</f>
        <v>0.73</v>
      </c>
      <c r="G342">
        <f>VLOOKUP(C342,away!$B$2:$E$405,4,FALSE)</f>
        <v>1.21</v>
      </c>
      <c r="H342">
        <f>VLOOKUP(A342,away!$A$2:$E$405,3,FALSE)</f>
        <v>0.875</v>
      </c>
      <c r="I342">
        <f>VLOOKUP(C342,away!$B$2:$E$405,3,FALSE)</f>
        <v>1.21</v>
      </c>
      <c r="J342">
        <f>VLOOKUP(B342,home!$B$2:$E$405,4,FALSE)</f>
        <v>0.38</v>
      </c>
      <c r="K342" s="3">
        <f t="shared" si="560"/>
        <v>1.2145374999999998</v>
      </c>
      <c r="L342" s="3">
        <f t="shared" si="561"/>
        <v>0.40232499999999993</v>
      </c>
      <c r="M342" s="5">
        <f t="shared" si="562"/>
        <v>0.19852058131960151</v>
      </c>
      <c r="N342" s="5">
        <f t="shared" si="563"/>
        <v>0.24111069053445541</v>
      </c>
      <c r="O342" s="5">
        <f t="shared" si="564"/>
        <v>7.9869792879408652E-2</v>
      </c>
      <c r="P342" s="5">
        <f t="shared" si="565"/>
        <v>9.7004858569274738E-2</v>
      </c>
      <c r="Q342" s="5">
        <f t="shared" si="566"/>
        <v>0.14641898765249561</v>
      </c>
      <c r="R342" s="5">
        <f t="shared" si="567"/>
        <v>1.6066807210104041E-2</v>
      </c>
      <c r="S342" s="5">
        <f t="shared" si="568"/>
        <v>1.1850084413786528E-2</v>
      </c>
      <c r="T342" s="5">
        <f t="shared" si="569"/>
        <v>5.8908019207290274E-2</v>
      </c>
      <c r="U342" s="5">
        <f t="shared" si="570"/>
        <v>1.9513739861941728E-2</v>
      </c>
      <c r="V342" s="5">
        <f t="shared" si="571"/>
        <v>6.4337900268313336E-4</v>
      </c>
      <c r="W342" s="5">
        <f t="shared" si="572"/>
        <v>5.9277117071997634E-2</v>
      </c>
      <c r="X342" s="5">
        <f t="shared" si="573"/>
        <v>2.3848666125991441E-2</v>
      </c>
      <c r="Y342" s="5">
        <f t="shared" si="574"/>
        <v>4.7974572995697524E-3</v>
      </c>
      <c r="Z342" s="5">
        <f t="shared" si="575"/>
        <v>2.1546927369350353E-3</v>
      </c>
      <c r="AA342" s="5">
        <f t="shared" si="576"/>
        <v>2.6169551299852346E-3</v>
      </c>
      <c r="AB342" s="5">
        <f t="shared" si="577"/>
        <v>1.5891950705922214E-3</v>
      </c>
      <c r="AC342" s="5">
        <f t="shared" si="578"/>
        <v>1.9648746475951689E-5</v>
      </c>
      <c r="AD342" s="5">
        <f t="shared" si="579"/>
        <v>1.7998570393957823E-2</v>
      </c>
      <c r="AE342" s="5">
        <f t="shared" si="580"/>
        <v>7.2412748337490791E-3</v>
      </c>
      <c r="AF342" s="5">
        <f t="shared" si="581"/>
        <v>1.456672948744049E-3</v>
      </c>
      <c r="AG342" s="5">
        <f t="shared" si="582"/>
        <v>1.9535198136781646E-4</v>
      </c>
      <c r="AH342" s="5">
        <f t="shared" si="583"/>
        <v>2.1672168884684704E-4</v>
      </c>
      <c r="AI342" s="5">
        <f t="shared" si="584"/>
        <v>2.632166181678274E-4</v>
      </c>
      <c r="AJ342" s="5">
        <f t="shared" si="585"/>
        <v>1.5984322669400385E-4</v>
      </c>
      <c r="AK342" s="5">
        <f t="shared" si="586"/>
        <v>6.4711864313622908E-5</v>
      </c>
      <c r="AL342" s="5">
        <f t="shared" si="587"/>
        <v>3.8404559573492111E-7</v>
      </c>
      <c r="AM342" s="5">
        <f t="shared" si="588"/>
        <v>4.3719877379703089E-3</v>
      </c>
      <c r="AN342" s="5">
        <f t="shared" si="589"/>
        <v>1.7589599666789039E-3</v>
      </c>
      <c r="AO342" s="5">
        <f t="shared" si="590"/>
        <v>3.5383678429704496E-4</v>
      </c>
      <c r="AP342" s="5">
        <f t="shared" si="591"/>
        <v>4.7452461414102854E-5</v>
      </c>
      <c r="AQ342" s="5">
        <f t="shared" si="592"/>
        <v>4.772827884607233E-6</v>
      </c>
      <c r="AR342" s="5">
        <f t="shared" si="593"/>
        <v>1.7438510693061551E-5</v>
      </c>
      <c r="AS342" s="5">
        <f t="shared" si="594"/>
        <v>2.1179725180874238E-5</v>
      </c>
      <c r="AT342" s="5">
        <f t="shared" si="595"/>
        <v>1.2861785235933025E-5</v>
      </c>
      <c r="AU342" s="5">
        <f t="shared" si="596"/>
        <v>5.2070401619956692E-6</v>
      </c>
      <c r="AV342" s="5">
        <f t="shared" si="597"/>
        <v>1.5810363851874532E-6</v>
      </c>
      <c r="AW342" s="5">
        <f t="shared" si="598"/>
        <v>5.2127660812550682E-9</v>
      </c>
      <c r="AX342" s="5">
        <f t="shared" si="599"/>
        <v>8.8499050955085203E-4</v>
      </c>
      <c r="AY342" s="5">
        <f t="shared" si="600"/>
        <v>3.5605380675504639E-4</v>
      </c>
      <c r="AZ342" s="5">
        <f t="shared" si="601"/>
        <v>7.1624673901362018E-5</v>
      </c>
      <c r="BA342" s="5">
        <f t="shared" si="602"/>
        <v>9.6054656424551551E-6</v>
      </c>
      <c r="BB342" s="5">
        <f t="shared" si="603"/>
        <v>9.6612974115019265E-7</v>
      </c>
      <c r="BC342" s="5">
        <f t="shared" si="604"/>
        <v>7.7739629621650276E-8</v>
      </c>
      <c r="BD342" s="5">
        <f t="shared" si="605"/>
        <v>1.1693248024309968E-6</v>
      </c>
      <c r="BE342" s="5">
        <f t="shared" si="606"/>
        <v>1.4201888222325362E-6</v>
      </c>
      <c r="BF342" s="5">
        <f t="shared" si="607"/>
        <v>8.6243629084112471E-7</v>
      </c>
      <c r="BG342" s="5">
        <f t="shared" si="608"/>
        <v>3.4915373886248418E-7</v>
      </c>
      <c r="BH342" s="5">
        <f t="shared" si="609"/>
        <v>1.0601507727842356E-7</v>
      </c>
      <c r="BI342" s="5">
        <f t="shared" si="610"/>
        <v>2.5751857384008662E-8</v>
      </c>
      <c r="BJ342" s="8">
        <f t="shared" si="611"/>
        <v>0.56911313615308412</v>
      </c>
      <c r="BK342" s="8">
        <f t="shared" si="612"/>
        <v>0.30839498990417263</v>
      </c>
      <c r="BL342" s="8">
        <f t="shared" si="613"/>
        <v>0.12042318451830027</v>
      </c>
      <c r="BM342" s="8">
        <f t="shared" si="614"/>
        <v>0.22073823655316338</v>
      </c>
      <c r="BN342" s="8">
        <f t="shared" si="615"/>
        <v>0.77899171816533996</v>
      </c>
    </row>
    <row r="343" spans="1:66" x14ac:dyDescent="0.25">
      <c r="A343" t="s">
        <v>114</v>
      </c>
      <c r="B343" t="s">
        <v>115</v>
      </c>
      <c r="C343" t="s">
        <v>127</v>
      </c>
      <c r="D343" s="16"/>
      <c r="E343">
        <f>VLOOKUP(A343,home!$A$2:$E$405,3,FALSE)</f>
        <v>1.22058823529412</v>
      </c>
      <c r="F343">
        <f>VLOOKUP(B343,home!$B$2:$E$405,3,FALSE)</f>
        <v>1.0900000000000001</v>
      </c>
      <c r="G343">
        <f>VLOOKUP(C343,away!$B$2:$E$405,4,FALSE)</f>
        <v>1.0900000000000001</v>
      </c>
      <c r="H343">
        <f>VLOOKUP(A343,away!$A$2:$E$405,3,FALSE)</f>
        <v>1.01470588235294</v>
      </c>
      <c r="I343">
        <f>VLOOKUP(C343,away!$B$2:$E$405,3,FALSE)</f>
        <v>0.27</v>
      </c>
      <c r="J343">
        <f>VLOOKUP(B343,home!$B$2:$E$405,4,FALSE)</f>
        <v>0.99</v>
      </c>
      <c r="K343" s="3">
        <f t="shared" si="560"/>
        <v>1.4501808823529441</v>
      </c>
      <c r="L343" s="3">
        <f t="shared" si="561"/>
        <v>0.27123088235294085</v>
      </c>
      <c r="M343" s="5">
        <f t="shared" si="562"/>
        <v>0.17881352700644967</v>
      </c>
      <c r="N343" s="5">
        <f t="shared" si="563"/>
        <v>0.25931195837085519</v>
      </c>
      <c r="O343" s="5">
        <f t="shared" si="564"/>
        <v>4.8499750706600765E-2</v>
      </c>
      <c r="P343" s="5">
        <f t="shared" si="565"/>
        <v>7.0333411273596116E-2</v>
      </c>
      <c r="Q343" s="5">
        <f t="shared" si="566"/>
        <v>0.18802462229745837</v>
      </c>
      <c r="R343" s="5">
        <f t="shared" si="567"/>
        <v>6.5773150890244964E-3</v>
      </c>
      <c r="S343" s="5">
        <f t="shared" si="568"/>
        <v>6.9161276892692677E-3</v>
      </c>
      <c r="T343" s="5">
        <f t="shared" si="569"/>
        <v>5.0998084209818072E-2</v>
      </c>
      <c r="U343" s="5">
        <f t="shared" si="570"/>
        <v>9.5382965993148772E-3</v>
      </c>
      <c r="V343" s="5">
        <f t="shared" si="571"/>
        <v>3.0226078488553422E-4</v>
      </c>
      <c r="W343" s="5">
        <f t="shared" si="572"/>
        <v>9.0889904222469065E-2</v>
      </c>
      <c r="X343" s="5">
        <f t="shared" si="573"/>
        <v>2.4652148919234573E-2</v>
      </c>
      <c r="Y343" s="5">
        <f t="shared" si="574"/>
        <v>3.3432120516300448E-3</v>
      </c>
      <c r="Z343" s="5">
        <f t="shared" si="575"/>
        <v>5.9465699170314196E-4</v>
      </c>
      <c r="AA343" s="5">
        <f t="shared" si="576"/>
        <v>8.6236020092540972E-4</v>
      </c>
      <c r="AB343" s="5">
        <f t="shared" si="577"/>
        <v>6.2528913854203647E-4</v>
      </c>
      <c r="AC343" s="5">
        <f t="shared" si="578"/>
        <v>7.430587205542991E-6</v>
      </c>
      <c r="AD343" s="5">
        <f t="shared" si="579"/>
        <v>3.2951700375578707E-2</v>
      </c>
      <c r="AE343" s="5">
        <f t="shared" si="580"/>
        <v>8.9375187678979468E-3</v>
      </c>
      <c r="AF343" s="5">
        <f t="shared" si="581"/>
        <v>1.2120655507314644E-3</v>
      </c>
      <c r="AG343" s="5">
        <f t="shared" si="582"/>
        <v>1.0958320293149942E-4</v>
      </c>
      <c r="AH343" s="5">
        <f t="shared" si="583"/>
        <v>4.0322335139247156E-5</v>
      </c>
      <c r="AI343" s="5">
        <f t="shared" si="584"/>
        <v>5.847467955076456E-5</v>
      </c>
      <c r="AJ343" s="5">
        <f t="shared" si="585"/>
        <v>4.2399431193116713E-5</v>
      </c>
      <c r="AK343" s="5">
        <f t="shared" si="586"/>
        <v>2.0495614846298975E-5</v>
      </c>
      <c r="AL343" s="5">
        <f t="shared" si="587"/>
        <v>1.1690805604721979E-7</v>
      </c>
      <c r="AM343" s="5">
        <f t="shared" si="588"/>
        <v>9.557185185137311E-3</v>
      </c>
      <c r="AN343" s="5">
        <f t="shared" si="589"/>
        <v>2.5922037705752477E-3</v>
      </c>
      <c r="AO343" s="5">
        <f t="shared" si="590"/>
        <v>3.5154285796587233E-4</v>
      </c>
      <c r="AP343" s="5">
        <f t="shared" si="591"/>
        <v>3.1783093183652706E-5</v>
      </c>
      <c r="AQ343" s="5">
        <f t="shared" si="592"/>
        <v>2.1551391020269658E-6</v>
      </c>
      <c r="AR343" s="5">
        <f t="shared" si="593"/>
        <v>2.1873325076698011E-6</v>
      </c>
      <c r="AS343" s="5">
        <f t="shared" si="594"/>
        <v>3.1720277859718697E-6</v>
      </c>
      <c r="AT343" s="5">
        <f t="shared" si="595"/>
        <v>2.3000070267543712E-6</v>
      </c>
      <c r="AU343" s="5">
        <f t="shared" si="596"/>
        <v>1.1118087398255417E-6</v>
      </c>
      <c r="AV343" s="5">
        <f t="shared" si="597"/>
        <v>4.0308094483197997E-7</v>
      </c>
      <c r="AW343" s="5">
        <f t="shared" si="598"/>
        <v>1.2773304068366671E-9</v>
      </c>
      <c r="AX343" s="5">
        <f t="shared" si="599"/>
        <v>2.3099412074321494E-3</v>
      </c>
      <c r="AY343" s="5">
        <f t="shared" si="600"/>
        <v>6.2652739187523949E-4</v>
      </c>
      <c r="AZ343" s="5">
        <f t="shared" si="601"/>
        <v>8.4966788658303986E-5</v>
      </c>
      <c r="BA343" s="5">
        <f t="shared" si="602"/>
        <v>7.6818723528292111E-6</v>
      </c>
      <c r="BB343" s="5">
        <f t="shared" si="603"/>
        <v>5.2089025409513225E-7</v>
      </c>
      <c r="BC343" s="5">
        <f t="shared" si="604"/>
        <v>2.8256304645454074E-8</v>
      </c>
      <c r="BD343" s="5">
        <f t="shared" si="605"/>
        <v>9.8878687675758396E-8</v>
      </c>
      <c r="BE343" s="5">
        <f t="shared" si="606"/>
        <v>1.4339198253953246E-7</v>
      </c>
      <c r="BF343" s="5">
        <f t="shared" si="607"/>
        <v>1.0397215588075859E-7</v>
      </c>
      <c r="BG343" s="5">
        <f t="shared" si="608"/>
        <v>5.0259477585098778E-8</v>
      </c>
      <c r="BH343" s="5">
        <f t="shared" si="609"/>
        <v>1.822133338773915E-8</v>
      </c>
      <c r="BI343" s="5">
        <f t="shared" si="610"/>
        <v>5.2848458659757432E-9</v>
      </c>
      <c r="BJ343" s="8">
        <f t="shared" si="611"/>
        <v>0.6759953344214461</v>
      </c>
      <c r="BK343" s="8">
        <f t="shared" si="612"/>
        <v>0.25699940164133744</v>
      </c>
      <c r="BL343" s="8">
        <f t="shared" si="613"/>
        <v>6.6274298060625014E-2</v>
      </c>
      <c r="BM343" s="8">
        <f t="shared" si="614"/>
        <v>0.24767658025658246</v>
      </c>
      <c r="BN343" s="8">
        <f t="shared" si="615"/>
        <v>0.75156058474398457</v>
      </c>
    </row>
    <row r="344" spans="1:66" x14ac:dyDescent="0.25">
      <c r="A344" t="s">
        <v>114</v>
      </c>
      <c r="B344" t="s">
        <v>119</v>
      </c>
      <c r="C344" t="s">
        <v>132</v>
      </c>
      <c r="D344" s="16"/>
      <c r="E344">
        <f>VLOOKUP(A344,home!$A$2:$E$405,3,FALSE)</f>
        <v>1.22058823529412</v>
      </c>
      <c r="F344">
        <f>VLOOKUP(B344,home!$B$2:$E$405,3,FALSE)</f>
        <v>1.91</v>
      </c>
      <c r="G344">
        <f>VLOOKUP(C344,away!$B$2:$E$405,4,FALSE)</f>
        <v>1.37</v>
      </c>
      <c r="H344">
        <f>VLOOKUP(A344,away!$A$2:$E$405,3,FALSE)</f>
        <v>1.01470588235294</v>
      </c>
      <c r="I344">
        <f>VLOOKUP(C344,away!$B$2:$E$405,3,FALSE)</f>
        <v>0.82</v>
      </c>
      <c r="J344">
        <f>VLOOKUP(B344,home!$B$2:$E$405,4,FALSE)</f>
        <v>0.99</v>
      </c>
      <c r="K344" s="3">
        <f t="shared" si="560"/>
        <v>3.1939132352941235</v>
      </c>
      <c r="L344" s="3">
        <f t="shared" si="561"/>
        <v>0.82373823529411661</v>
      </c>
      <c r="M344" s="5">
        <f t="shared" si="562"/>
        <v>1.7995177555073894E-2</v>
      </c>
      <c r="N344" s="5">
        <f t="shared" si="563"/>
        <v>5.7475035764618258E-2</v>
      </c>
      <c r="O344" s="5">
        <f t="shared" si="564"/>
        <v>1.4823315803020863E-2</v>
      </c>
      <c r="P344" s="5">
        <f t="shared" si="565"/>
        <v>4.7344384534212872E-2</v>
      </c>
      <c r="Q344" s="5">
        <f t="shared" si="566"/>
        <v>9.1785138713808681E-2</v>
      </c>
      <c r="R344" s="5">
        <f t="shared" si="567"/>
        <v>6.1052660003938983E-3</v>
      </c>
      <c r="S344" s="5">
        <f t="shared" si="568"/>
        <v>3.1140158801759198E-2</v>
      </c>
      <c r="T344" s="5">
        <f t="shared" si="569"/>
        <v>7.5606928190338457E-2</v>
      </c>
      <c r="U344" s="5">
        <f t="shared" si="570"/>
        <v>1.949968988364929E-2</v>
      </c>
      <c r="V344" s="5">
        <f t="shared" si="571"/>
        <v>9.1031280664860773E-3</v>
      </c>
      <c r="W344" s="5">
        <f t="shared" si="572"/>
        <v>9.7717923113780192E-2</v>
      </c>
      <c r="X344" s="5">
        <f t="shared" si="573"/>
        <v>8.0493989542351457E-2</v>
      </c>
      <c r="Y344" s="5">
        <f t="shared" si="574"/>
        <v>3.3152988448699836E-2</v>
      </c>
      <c r="Z344" s="5">
        <f t="shared" si="575"/>
        <v>1.676380347055213E-3</v>
      </c>
      <c r="AA344" s="5">
        <f t="shared" si="576"/>
        <v>5.3542133778466013E-3</v>
      </c>
      <c r="AB344" s="5">
        <f t="shared" si="577"/>
        <v>8.5504464860465586E-3</v>
      </c>
      <c r="AC344" s="5">
        <f t="shared" si="578"/>
        <v>1.496866293500337E-3</v>
      </c>
      <c r="AD344" s="5">
        <f t="shared" si="579"/>
        <v>7.8025641989639044E-2</v>
      </c>
      <c r="AE344" s="5">
        <f t="shared" si="580"/>
        <v>6.4272704640235781E-2</v>
      </c>
      <c r="AF344" s="5">
        <f t="shared" si="581"/>
        <v>2.6471942148963902E-2</v>
      </c>
      <c r="AG344" s="5">
        <f t="shared" si="582"/>
        <v>7.2686503035318227E-3</v>
      </c>
      <c r="AH344" s="5">
        <f t="shared" si="583"/>
        <v>3.4522464719124996E-4</v>
      </c>
      <c r="AI344" s="5">
        <f t="shared" si="584"/>
        <v>1.1026175698138775E-3</v>
      </c>
      <c r="AJ344" s="5">
        <f t="shared" si="585"/>
        <v>1.7608324248481928E-3</v>
      </c>
      <c r="AK344" s="5">
        <f t="shared" si="586"/>
        <v>1.8746486622858961E-3</v>
      </c>
      <c r="AL344" s="5">
        <f t="shared" si="587"/>
        <v>1.5752712231683437E-4</v>
      </c>
      <c r="AM344" s="5">
        <f t="shared" si="588"/>
        <v>4.9841426128605815E-2</v>
      </c>
      <c r="AN344" s="5">
        <f t="shared" si="589"/>
        <v>4.1056288403719825E-2</v>
      </c>
      <c r="AO344" s="5">
        <f t="shared" si="590"/>
        <v>1.6909817278703235E-2</v>
      </c>
      <c r="AP344" s="5">
        <f t="shared" si="591"/>
        <v>4.643087681434988E-3</v>
      </c>
      <c r="AQ344" s="5">
        <f t="shared" si="592"/>
        <v>9.5617221325527708E-4</v>
      </c>
      <c r="AR344" s="5">
        <f t="shared" si="593"/>
        <v>5.6874948331470865E-5</v>
      </c>
      <c r="AS344" s="5">
        <f t="shared" si="594"/>
        <v>1.8165365023255421E-4</v>
      </c>
      <c r="AT344" s="5">
        <f t="shared" si="595"/>
        <v>2.9009299885862221E-4</v>
      </c>
      <c r="AU344" s="5">
        <f t="shared" si="596"/>
        <v>3.0884395617357217E-4</v>
      </c>
      <c r="AV344" s="5">
        <f t="shared" si="597"/>
        <v>2.4660519981584264E-4</v>
      </c>
      <c r="AW344" s="5">
        <f t="shared" si="598"/>
        <v>1.1512381628527127E-5</v>
      </c>
      <c r="AX344" s="5">
        <f t="shared" si="599"/>
        <v>2.6531531763014746E-2</v>
      </c>
      <c r="AY344" s="5">
        <f t="shared" si="600"/>
        <v>2.1855037154115565E-2</v>
      </c>
      <c r="AZ344" s="5">
        <f t="shared" si="601"/>
        <v>9.0014148688092547E-3</v>
      </c>
      <c r="BA344" s="5">
        <f t="shared" si="602"/>
        <v>2.4716031997277189E-3</v>
      </c>
      <c r="BB344" s="5">
        <f t="shared" si="603"/>
        <v>5.0898851452275073E-4</v>
      </c>
      <c r="BC344" s="5">
        <f t="shared" si="604"/>
        <v>8.3854660147588938E-5</v>
      </c>
      <c r="BD344" s="5">
        <f t="shared" si="605"/>
        <v>7.8083449285016415E-6</v>
      </c>
      <c r="BE344" s="5">
        <f t="shared" si="606"/>
        <v>2.4939176212883142E-5</v>
      </c>
      <c r="BF344" s="5">
        <f t="shared" si="607"/>
        <v>3.9826782491829918E-5</v>
      </c>
      <c r="BG344" s="5">
        <f t="shared" si="608"/>
        <v>4.2401095906611953E-5</v>
      </c>
      <c r="BH344" s="5">
        <f t="shared" si="609"/>
        <v>3.3856355351775853E-5</v>
      </c>
      <c r="BI344" s="5">
        <f t="shared" si="610"/>
        <v>2.1626852291371592E-5</v>
      </c>
      <c r="BJ344" s="8">
        <f t="shared" si="611"/>
        <v>0.78613016472202391</v>
      </c>
      <c r="BK344" s="8">
        <f t="shared" si="612"/>
        <v>0.12909227952746477</v>
      </c>
      <c r="BL344" s="8">
        <f t="shared" si="613"/>
        <v>6.0670784215691463E-2</v>
      </c>
      <c r="BM344" s="8">
        <f t="shared" si="614"/>
        <v>0.72019776566862026</v>
      </c>
      <c r="BN344" s="8">
        <f t="shared" si="615"/>
        <v>0.23552831837112848</v>
      </c>
    </row>
    <row r="345" spans="1:66" x14ac:dyDescent="0.25">
      <c r="A345" t="s">
        <v>114</v>
      </c>
      <c r="B345" t="s">
        <v>96</v>
      </c>
      <c r="C345" t="s">
        <v>135</v>
      </c>
      <c r="D345" s="16"/>
      <c r="E345">
        <f>VLOOKUP(A345,home!$A$2:$E$405,3,FALSE)</f>
        <v>1.22058823529412</v>
      </c>
      <c r="F345">
        <f>VLOOKUP(B345,home!$B$2:$E$405,3,FALSE)</f>
        <v>0.55000000000000004</v>
      </c>
      <c r="G345">
        <f>VLOOKUP(C345,away!$B$2:$E$405,4,FALSE)</f>
        <v>1.0900000000000001</v>
      </c>
      <c r="H345">
        <f>VLOOKUP(A345,away!$A$2:$E$405,3,FALSE)</f>
        <v>1.01470588235294</v>
      </c>
      <c r="I345">
        <f>VLOOKUP(C345,away!$B$2:$E$405,3,FALSE)</f>
        <v>0.82</v>
      </c>
      <c r="J345">
        <f>VLOOKUP(B345,home!$B$2:$E$405,4,FALSE)</f>
        <v>0.66</v>
      </c>
      <c r="K345" s="3">
        <f t="shared" si="560"/>
        <v>0.73174264705882497</v>
      </c>
      <c r="L345" s="3">
        <f t="shared" si="561"/>
        <v>0.54915882352941114</v>
      </c>
      <c r="M345" s="5">
        <f t="shared" si="562"/>
        <v>0.27778677094386112</v>
      </c>
      <c r="N345" s="5">
        <f t="shared" si="563"/>
        <v>0.20326842708838441</v>
      </c>
      <c r="O345" s="5">
        <f t="shared" si="564"/>
        <v>0.1525490563235648</v>
      </c>
      <c r="P345" s="5">
        <f t="shared" si="565"/>
        <v>0.11162665028053108</v>
      </c>
      <c r="Q345" s="5">
        <f t="shared" si="566"/>
        <v>7.4370088450569083E-2</v>
      </c>
      <c r="R345" s="5">
        <f t="shared" si="567"/>
        <v>4.1886830150585357E-2</v>
      </c>
      <c r="S345" s="5">
        <f t="shared" si="568"/>
        <v>1.1214095086776264E-2</v>
      </c>
      <c r="T345" s="5">
        <f t="shared" si="569"/>
        <v>4.0840990279292763E-2</v>
      </c>
      <c r="U345" s="5">
        <f t="shared" si="570"/>
        <v>3.0650379971292725E-2</v>
      </c>
      <c r="V345" s="5">
        <f t="shared" si="571"/>
        <v>5.0070053780653832E-4</v>
      </c>
      <c r="W345" s="5">
        <f t="shared" si="572"/>
        <v>1.8139921794939461E-2</v>
      </c>
      <c r="X345" s="5">
        <f t="shared" si="573"/>
        <v>9.9616981118244782E-3</v>
      </c>
      <c r="Y345" s="5">
        <f t="shared" si="574"/>
        <v>2.7352772077223432E-3</v>
      </c>
      <c r="Z345" s="5">
        <f t="shared" si="575"/>
        <v>7.6675074556239071E-3</v>
      </c>
      <c r="AA345" s="5">
        <f t="shared" si="576"/>
        <v>5.6106422019215133E-3</v>
      </c>
      <c r="AB345" s="5">
        <f t="shared" si="577"/>
        <v>2.0527730882670013E-3</v>
      </c>
      <c r="AC345" s="5">
        <f t="shared" si="578"/>
        <v>1.2575185734884123E-5</v>
      </c>
      <c r="AD345" s="5">
        <f t="shared" si="579"/>
        <v>3.3184385979172673E-3</v>
      </c>
      <c r="AE345" s="5">
        <f t="shared" si="580"/>
        <v>1.8223498363868352E-3</v>
      </c>
      <c r="AF345" s="5">
        <f t="shared" si="581"/>
        <v>5.0037974610460465E-4</v>
      </c>
      <c r="AG345" s="5">
        <f t="shared" si="582"/>
        <v>9.1595984229583379E-5</v>
      </c>
      <c r="AH345" s="5">
        <f t="shared" si="583"/>
        <v>1.0526698434333531E-3</v>
      </c>
      <c r="AI345" s="5">
        <f t="shared" si="584"/>
        <v>7.7028341771292065E-4</v>
      </c>
      <c r="AJ345" s="5">
        <f t="shared" si="585"/>
        <v>2.8182461353138554E-4</v>
      </c>
      <c r="AK345" s="5">
        <f t="shared" si="586"/>
        <v>6.8741029570595495E-5</v>
      </c>
      <c r="AL345" s="5">
        <f t="shared" si="587"/>
        <v>2.0212997983612658E-7</v>
      </c>
      <c r="AM345" s="5">
        <f t="shared" si="588"/>
        <v>4.8564860874843153E-4</v>
      </c>
      <c r="AN345" s="5">
        <f t="shared" si="589"/>
        <v>2.6669821862898395E-4</v>
      </c>
      <c r="AO345" s="5">
        <f t="shared" si="590"/>
        <v>7.3229839989841247E-5</v>
      </c>
      <c r="AP345" s="5">
        <f t="shared" si="591"/>
        <v>1.3404937592022749E-5</v>
      </c>
      <c r="AQ345" s="5">
        <f t="shared" si="592"/>
        <v>1.8403599393800972E-6</v>
      </c>
      <c r="AR345" s="5">
        <f t="shared" si="593"/>
        <v>1.1561658655694998E-4</v>
      </c>
      <c r="AS345" s="5">
        <f t="shared" si="594"/>
        <v>8.4601587091088335E-5</v>
      </c>
      <c r="AT345" s="5">
        <f t="shared" si="595"/>
        <v>3.0953294641705341E-5</v>
      </c>
      <c r="AU345" s="5">
        <f t="shared" si="596"/>
        <v>7.5499485854377397E-6</v>
      </c>
      <c r="AV345" s="5">
        <f t="shared" si="597"/>
        <v>1.3811548407665602E-6</v>
      </c>
      <c r="AW345" s="5">
        <f t="shared" si="598"/>
        <v>2.2562362104927365E-9</v>
      </c>
      <c r="AX345" s="5">
        <f t="shared" si="599"/>
        <v>5.9228299751002126E-5</v>
      </c>
      <c r="AY345" s="5">
        <f t="shared" si="600"/>
        <v>3.252574341090764E-5</v>
      </c>
      <c r="AZ345" s="5">
        <f t="shared" si="601"/>
        <v>8.9308994929767668E-6</v>
      </c>
      <c r="BA345" s="5">
        <f t="shared" si="602"/>
        <v>1.6348274195408456E-6</v>
      </c>
      <c r="BB345" s="5">
        <f t="shared" si="603"/>
        <v>2.244449755971684E-7</v>
      </c>
      <c r="BC345" s="5">
        <f t="shared" si="604"/>
        <v>2.4651187749205688E-8</v>
      </c>
      <c r="BD345" s="5">
        <f t="shared" si="605"/>
        <v>1.0581978109016824E-5</v>
      </c>
      <c r="BE345" s="5">
        <f t="shared" si="606"/>
        <v>7.7432846726105087E-6</v>
      </c>
      <c r="BF345" s="5">
        <f t="shared" si="607"/>
        <v>2.83304581163302E-6</v>
      </c>
      <c r="BG345" s="5">
        <f t="shared" si="608"/>
        <v>6.9102014714775469E-7</v>
      </c>
      <c r="BH345" s="5">
        <f t="shared" si="609"/>
        <v>1.2641222791121916E-7</v>
      </c>
      <c r="BI345" s="5">
        <f t="shared" si="610"/>
        <v>1.8500243654471801E-8</v>
      </c>
      <c r="BJ345" s="8">
        <f t="shared" si="611"/>
        <v>0.35599255792850726</v>
      </c>
      <c r="BK345" s="8">
        <f t="shared" si="612"/>
        <v>0.40117351990810063</v>
      </c>
      <c r="BL345" s="8">
        <f t="shared" si="613"/>
        <v>0.23518529745280761</v>
      </c>
      <c r="BM345" s="8">
        <f t="shared" si="614"/>
        <v>0.13849853602036888</v>
      </c>
      <c r="BN345" s="8">
        <f t="shared" si="615"/>
        <v>0.86148782323749573</v>
      </c>
    </row>
    <row r="346" spans="1:66" x14ac:dyDescent="0.25">
      <c r="A346" t="s">
        <v>114</v>
      </c>
      <c r="B346" t="s">
        <v>121</v>
      </c>
      <c r="C346" t="s">
        <v>356</v>
      </c>
      <c r="D346" s="16"/>
      <c r="E346">
        <f>VLOOKUP(A346,home!$A$2:$E$405,3,FALSE)</f>
        <v>1.22058823529412</v>
      </c>
      <c r="F346">
        <f>VLOOKUP(B346,home!$B$2:$E$405,3,FALSE)</f>
        <v>0.41</v>
      </c>
      <c r="G346">
        <f>VLOOKUP(C346,away!$B$2:$E$405,4,FALSE)</f>
        <v>0.82</v>
      </c>
      <c r="H346">
        <f>VLOOKUP(A346,away!$A$2:$E$405,3,FALSE)</f>
        <v>1.01470588235294</v>
      </c>
      <c r="I346">
        <f>VLOOKUP(C346,away!$B$2:$E$405,3,FALSE)</f>
        <v>0.41</v>
      </c>
      <c r="J346">
        <f>VLOOKUP(B346,home!$B$2:$E$405,4,FALSE)</f>
        <v>0.99</v>
      </c>
      <c r="K346" s="3">
        <f t="shared" si="560"/>
        <v>0.41036176470588309</v>
      </c>
      <c r="L346" s="3">
        <f t="shared" si="561"/>
        <v>0.4118691176470583</v>
      </c>
      <c r="M346" s="5">
        <f t="shared" si="562"/>
        <v>0.43945019846381289</v>
      </c>
      <c r="N346" s="5">
        <f t="shared" si="563"/>
        <v>0.18033355894196079</v>
      </c>
      <c r="O346" s="5">
        <f t="shared" si="564"/>
        <v>0.18099596549111524</v>
      </c>
      <c r="P346" s="5">
        <f t="shared" si="565"/>
        <v>7.4273823803579164E-2</v>
      </c>
      <c r="Q346" s="5">
        <f t="shared" si="566"/>
        <v>3.7000998741557711E-2</v>
      </c>
      <c r="R346" s="5">
        <f t="shared" si="567"/>
        <v>3.7273324302251519E-2</v>
      </c>
      <c r="S346" s="5">
        <f t="shared" si="568"/>
        <v>3.1383538576666473E-3</v>
      </c>
      <c r="T346" s="5">
        <f t="shared" si="569"/>
        <v>1.5239568703745286E-2</v>
      </c>
      <c r="U346" s="5">
        <f t="shared" si="570"/>
        <v>1.5295547137126612E-2</v>
      </c>
      <c r="V346" s="5">
        <f t="shared" si="571"/>
        <v>5.8936659760677534E-5</v>
      </c>
      <c r="W346" s="5">
        <f t="shared" si="572"/>
        <v>5.0612650464885939E-3</v>
      </c>
      <c r="X346" s="5">
        <f t="shared" si="573"/>
        <v>2.0845787688751542E-3</v>
      </c>
      <c r="Y346" s="5">
        <f t="shared" si="574"/>
        <v>4.2928680910120045E-4</v>
      </c>
      <c r="Z346" s="5">
        <f t="shared" si="575"/>
        <v>5.1172437307136637E-3</v>
      </c>
      <c r="AA346" s="5">
        <f t="shared" si="576"/>
        <v>2.0999211677657759E-3</v>
      </c>
      <c r="AB346" s="5">
        <f t="shared" si="577"/>
        <v>4.3086367807380129E-4</v>
      </c>
      <c r="AC346" s="5">
        <f t="shared" si="578"/>
        <v>6.2257496667687314E-7</v>
      </c>
      <c r="AD346" s="5">
        <f t="shared" si="579"/>
        <v>5.1923741403031565E-4</v>
      </c>
      <c r="AE346" s="5">
        <f t="shared" si="580"/>
        <v>2.1385785556600638E-4</v>
      </c>
      <c r="AF346" s="5">
        <f t="shared" si="581"/>
        <v>4.4040723136931539E-5</v>
      </c>
      <c r="AG346" s="5">
        <f t="shared" si="582"/>
        <v>6.0463379263154602E-6</v>
      </c>
      <c r="AH346" s="5">
        <f t="shared" si="583"/>
        <v>5.269086650384943E-4</v>
      </c>
      <c r="AI346" s="5">
        <f t="shared" si="584"/>
        <v>2.1622316962401753E-4</v>
      </c>
      <c r="AJ346" s="5">
        <f t="shared" si="585"/>
        <v>4.4364860728605669E-5</v>
      </c>
      <c r="AK346" s="5">
        <f t="shared" si="586"/>
        <v>6.0685475131737844E-6</v>
      </c>
      <c r="AL346" s="5">
        <f t="shared" si="587"/>
        <v>4.2089887355720556E-9</v>
      </c>
      <c r="AM346" s="5">
        <f t="shared" si="588"/>
        <v>4.2615036304559949E-5</v>
      </c>
      <c r="AN346" s="5">
        <f t="shared" si="589"/>
        <v>1.7551817401256458E-5</v>
      </c>
      <c r="AO346" s="5">
        <f t="shared" si="590"/>
        <v>3.6145257730788906E-6</v>
      </c>
      <c r="AP346" s="5">
        <f t="shared" si="591"/>
        <v>4.9623718029018469E-7</v>
      </c>
      <c r="AQ346" s="5">
        <f t="shared" si="592"/>
        <v>5.1096192397445631E-8</v>
      </c>
      <c r="AR346" s="5">
        <f t="shared" si="593"/>
        <v>4.3403481389998845E-5</v>
      </c>
      <c r="AS346" s="5">
        <f t="shared" si="594"/>
        <v>1.781112921757888E-5</v>
      </c>
      <c r="AT346" s="5">
        <f t="shared" si="595"/>
        <v>3.6545032085650918E-6</v>
      </c>
      <c r="AU346" s="5">
        <f t="shared" si="596"/>
        <v>4.9988946193002774E-7</v>
      </c>
      <c r="AV346" s="5">
        <f t="shared" si="597"/>
        <v>5.128388043887013E-8</v>
      </c>
      <c r="AW346" s="5">
        <f t="shared" si="598"/>
        <v>1.9760657043097786E-11</v>
      </c>
      <c r="AX346" s="5">
        <f t="shared" si="599"/>
        <v>2.9145969168240803E-6</v>
      </c>
      <c r="AY346" s="5">
        <f t="shared" si="600"/>
        <v>1.2004324604291704E-6</v>
      </c>
      <c r="AZ346" s="5">
        <f t="shared" si="601"/>
        <v>2.4721052913592477E-7</v>
      </c>
      <c r="BA346" s="5">
        <f t="shared" si="602"/>
        <v>3.393946083609192E-8</v>
      </c>
      <c r="BB346" s="5">
        <f t="shared" si="603"/>
        <v>3.4946539469945171E-9</v>
      </c>
      <c r="BC346" s="5">
        <f t="shared" si="604"/>
        <v>2.8786800752608853E-10</v>
      </c>
      <c r="BD346" s="5">
        <f t="shared" si="605"/>
        <v>2.9794255971515543E-6</v>
      </c>
      <c r="BE346" s="5">
        <f t="shared" si="606"/>
        <v>1.2226423458569912E-6</v>
      </c>
      <c r="BF346" s="5">
        <f t="shared" si="607"/>
        <v>2.5086283532500778E-7</v>
      </c>
      <c r="BG346" s="5">
        <f t="shared" si="608"/>
        <v>3.4314838601030513E-8</v>
      </c>
      <c r="BH346" s="5">
        <f t="shared" si="609"/>
        <v>3.5203744309791097E-9</v>
      </c>
      <c r="BI346" s="5">
        <f t="shared" si="610"/>
        <v>2.8892541278441146E-10</v>
      </c>
      <c r="BJ346" s="8">
        <f t="shared" si="611"/>
        <v>0.24100116801712909</v>
      </c>
      <c r="BK346" s="8">
        <f t="shared" si="612"/>
        <v>0.51692314000123518</v>
      </c>
      <c r="BL346" s="8">
        <f t="shared" si="613"/>
        <v>0.23695909836131263</v>
      </c>
      <c r="BM346" s="8">
        <f t="shared" si="614"/>
        <v>5.0671579953413405E-2</v>
      </c>
      <c r="BN346" s="8">
        <f t="shared" si="615"/>
        <v>0.9493278697442773</v>
      </c>
    </row>
    <row r="347" spans="1:66" x14ac:dyDescent="0.25">
      <c r="A347" t="s">
        <v>114</v>
      </c>
      <c r="B347" t="s">
        <v>120</v>
      </c>
      <c r="C347" t="s">
        <v>131</v>
      </c>
      <c r="D347" s="16"/>
      <c r="E347">
        <f>VLOOKUP(A347,home!$A$2:$E$405,3,FALSE)</f>
        <v>1.22058823529412</v>
      </c>
      <c r="F347">
        <f>VLOOKUP(B347,home!$B$2:$E$405,3,FALSE)</f>
        <v>0.82</v>
      </c>
      <c r="G347">
        <f>VLOOKUP(C347,away!$B$2:$E$405,4,FALSE)</f>
        <v>1.64</v>
      </c>
      <c r="H347">
        <f>VLOOKUP(A347,away!$A$2:$E$405,3,FALSE)</f>
        <v>1.01470588235294</v>
      </c>
      <c r="I347">
        <f>VLOOKUP(C347,away!$B$2:$E$405,3,FALSE)</f>
        <v>0.82</v>
      </c>
      <c r="J347">
        <f>VLOOKUP(B347,home!$B$2:$E$405,4,FALSE)</f>
        <v>0.49</v>
      </c>
      <c r="K347" s="3">
        <f t="shared" si="560"/>
        <v>1.6414470588235324</v>
      </c>
      <c r="L347" s="3">
        <f t="shared" si="561"/>
        <v>0.40770882352941124</v>
      </c>
      <c r="M347" s="5">
        <f t="shared" si="562"/>
        <v>0.12884361686865903</v>
      </c>
      <c r="N347" s="5">
        <f t="shared" si="563"/>
        <v>0.21148997595724645</v>
      </c>
      <c r="O347" s="5">
        <f t="shared" si="564"/>
        <v>5.2530679452795187E-2</v>
      </c>
      <c r="P347" s="5">
        <f t="shared" si="565"/>
        <v>8.6226329285792422E-2</v>
      </c>
      <c r="Q347" s="5">
        <f t="shared" si="566"/>
        <v>0.17357479950284091</v>
      </c>
      <c r="R347" s="5">
        <f t="shared" si="567"/>
        <v>1.0708610759449868E-2</v>
      </c>
      <c r="S347" s="5">
        <f t="shared" si="568"/>
        <v>1.4426364384199553E-2</v>
      </c>
      <c r="T347" s="5">
        <f t="shared" si="569"/>
        <v>7.0767977299656698E-2</v>
      </c>
      <c r="U347" s="5">
        <f t="shared" si="570"/>
        <v>1.7577617635185019E-2</v>
      </c>
      <c r="V347" s="5">
        <f t="shared" si="571"/>
        <v>1.0727323522720675E-3</v>
      </c>
      <c r="W347" s="5">
        <f t="shared" si="572"/>
        <v>9.4971281376607514E-2</v>
      </c>
      <c r="X347" s="5">
        <f t="shared" si="573"/>
        <v>3.8720629399137334E-2</v>
      </c>
      <c r="Y347" s="5">
        <f t="shared" si="574"/>
        <v>7.8933711293203059E-3</v>
      </c>
      <c r="Z347" s="5">
        <f t="shared" si="575"/>
        <v>1.4553316981232335E-3</v>
      </c>
      <c r="AA347" s="5">
        <f t="shared" si="576"/>
        <v>2.3888499354970385E-3</v>
      </c>
      <c r="AB347" s="5">
        <f t="shared" si="577"/>
        <v>1.9605853502962E-3</v>
      </c>
      <c r="AC347" s="5">
        <f t="shared" si="578"/>
        <v>4.4869206218042913E-5</v>
      </c>
      <c r="AD347" s="5">
        <f t="shared" si="579"/>
        <v>3.8972582622083647E-2</v>
      </c>
      <c r="AE347" s="5">
        <f t="shared" si="580"/>
        <v>1.5889465810752502E-2</v>
      </c>
      <c r="AF347" s="5">
        <f t="shared" si="581"/>
        <v>3.2391377061063518E-3</v>
      </c>
      <c r="AG347" s="5">
        <f t="shared" si="582"/>
        <v>4.4020834113545884E-4</v>
      </c>
      <c r="AH347" s="5">
        <f t="shared" si="583"/>
        <v>1.4833789362172096E-4</v>
      </c>
      <c r="AI347" s="5">
        <f t="shared" si="584"/>
        <v>2.4348879919745188E-4</v>
      </c>
      <c r="AJ347" s="5">
        <f t="shared" si="585"/>
        <v>1.9983698664956557E-4</v>
      </c>
      <c r="AK347" s="5">
        <f t="shared" si="586"/>
        <v>1.0934061132669564E-4</v>
      </c>
      <c r="AL347" s="5">
        <f t="shared" si="587"/>
        <v>1.2011171509079839E-6</v>
      </c>
      <c r="AM347" s="5">
        <f t="shared" si="588"/>
        <v>1.2794286223955256E-2</v>
      </c>
      <c r="AN347" s="5">
        <f t="shared" si="589"/>
        <v>5.2163433842673506E-3</v>
      </c>
      <c r="AO347" s="5">
        <f t="shared" si="590"/>
        <v>1.0633746121625342E-3</v>
      </c>
      <c r="AP347" s="5">
        <f t="shared" si="591"/>
        <v>1.4451573736527695E-4</v>
      </c>
      <c r="AQ347" s="5">
        <f t="shared" si="592"/>
        <v>1.473008531567061E-5</v>
      </c>
      <c r="AR347" s="5">
        <f t="shared" si="593"/>
        <v>1.209573361866856E-5</v>
      </c>
      <c r="AS347" s="5">
        <f t="shared" si="594"/>
        <v>1.9854506372676432E-5</v>
      </c>
      <c r="AT347" s="5">
        <f t="shared" si="595"/>
        <v>1.6295060544911406E-5</v>
      </c>
      <c r="AU347" s="5">
        <f t="shared" si="596"/>
        <v>8.9158264015987386E-6</v>
      </c>
      <c r="AV347" s="5">
        <f t="shared" si="597"/>
        <v>3.6587142559713634E-6</v>
      </c>
      <c r="AW347" s="5">
        <f t="shared" si="598"/>
        <v>2.2328515909022903E-8</v>
      </c>
      <c r="AX347" s="5">
        <f t="shared" si="599"/>
        <v>3.5001905820096313E-3</v>
      </c>
      <c r="AY347" s="5">
        <f t="shared" si="600"/>
        <v>1.4270585843198721E-3</v>
      </c>
      <c r="AZ347" s="5">
        <f t="shared" si="601"/>
        <v>2.9091218826030101E-4</v>
      </c>
      <c r="BA347" s="5">
        <f t="shared" si="602"/>
        <v>3.9535822008657973E-5</v>
      </c>
      <c r="BB347" s="5">
        <f t="shared" si="603"/>
        <v>4.0297758696045371E-6</v>
      </c>
      <c r="BC347" s="5">
        <f t="shared" si="604"/>
        <v>3.2859503577673515E-7</v>
      </c>
      <c r="BD347" s="5">
        <f t="shared" si="605"/>
        <v>8.219228872320841E-7</v>
      </c>
      <c r="BE347" s="5">
        <f t="shared" si="606"/>
        <v>1.3491429058268503E-6</v>
      </c>
      <c r="BF347" s="5">
        <f t="shared" si="607"/>
        <v>1.1072733273510588E-6</v>
      </c>
      <c r="BG347" s="5">
        <f t="shared" si="608"/>
        <v>6.058435154980473E-7</v>
      </c>
      <c r="BH347" s="5">
        <f t="shared" si="609"/>
        <v>2.4861501415539484E-7</v>
      </c>
      <c r="BI347" s="5">
        <f t="shared" si="610"/>
        <v>8.1617676752948709E-8</v>
      </c>
      <c r="BJ347" s="8">
        <f t="shared" si="611"/>
        <v>0.68045473473545715</v>
      </c>
      <c r="BK347" s="8">
        <f t="shared" si="612"/>
        <v>0.23204217179861192</v>
      </c>
      <c r="BL347" s="8">
        <f t="shared" si="613"/>
        <v>8.5932381680539405E-2</v>
      </c>
      <c r="BM347" s="8">
        <f t="shared" si="614"/>
        <v>0.33508357183014376</v>
      </c>
      <c r="BN347" s="8">
        <f t="shared" si="615"/>
        <v>0.6633740118267839</v>
      </c>
    </row>
    <row r="348" spans="1:66" x14ac:dyDescent="0.25">
      <c r="A348" t="s">
        <v>114</v>
      </c>
      <c r="B348" t="s">
        <v>124</v>
      </c>
      <c r="C348" t="s">
        <v>320</v>
      </c>
      <c r="D348" s="16"/>
      <c r="E348">
        <f>VLOOKUP(A348,home!$A$2:$E$405,3,FALSE)</f>
        <v>1.22058823529412</v>
      </c>
      <c r="F348">
        <f>VLOOKUP(B348,home!$B$2:$E$405,3,FALSE)</f>
        <v>0.55000000000000004</v>
      </c>
      <c r="G348">
        <f>VLOOKUP(C348,away!$B$2:$E$405,4,FALSE)</f>
        <v>0.82</v>
      </c>
      <c r="H348">
        <f>VLOOKUP(A348,away!$A$2:$E$405,3,FALSE)</f>
        <v>1.01470588235294</v>
      </c>
      <c r="I348">
        <f>VLOOKUP(C348,away!$B$2:$E$405,3,FALSE)</f>
        <v>0.82</v>
      </c>
      <c r="J348">
        <f>VLOOKUP(B348,home!$B$2:$E$405,4,FALSE)</f>
        <v>0.99</v>
      </c>
      <c r="K348" s="3">
        <f t="shared" si="560"/>
        <v>0.55048529411764813</v>
      </c>
      <c r="L348" s="3">
        <f t="shared" si="561"/>
        <v>0.82373823529411661</v>
      </c>
      <c r="M348" s="5">
        <f t="shared" si="562"/>
        <v>0.25303599455348869</v>
      </c>
      <c r="N348" s="5">
        <f t="shared" si="563"/>
        <v>0.13929259388412879</v>
      </c>
      <c r="O348" s="5">
        <f t="shared" si="564"/>
        <v>0.20843542361938244</v>
      </c>
      <c r="P348" s="5">
        <f t="shared" si="565"/>
        <v>0.1147406354756523</v>
      </c>
      <c r="Q348" s="5">
        <f t="shared" si="566"/>
        <v>3.8339262256357379E-2</v>
      </c>
      <c r="R348" s="5">
        <f t="shared" si="567"/>
        <v>8.5848114012505861E-2</v>
      </c>
      <c r="S348" s="5">
        <f t="shared" si="568"/>
        <v>1.3007451225060312E-2</v>
      </c>
      <c r="T348" s="5">
        <f t="shared" si="569"/>
        <v>3.1581516233530151E-2</v>
      </c>
      <c r="U348" s="5">
        <f t="shared" si="570"/>
        <v>4.7258124291619671E-2</v>
      </c>
      <c r="V348" s="5">
        <f t="shared" si="571"/>
        <v>6.5536711140230916E-4</v>
      </c>
      <c r="W348" s="5">
        <f t="shared" si="572"/>
        <v>7.0350666864815127E-3</v>
      </c>
      <c r="X348" s="5">
        <f t="shared" si="573"/>
        <v>5.7950534174987089E-3</v>
      </c>
      <c r="Y348" s="5">
        <f t="shared" si="574"/>
        <v>2.386803537782763E-3</v>
      </c>
      <c r="Z348" s="5">
        <f t="shared" si="575"/>
        <v>2.3572124646663233E-2</v>
      </c>
      <c r="AA348" s="5">
        <f t="shared" si="576"/>
        <v>1.2976107969096271E-2</v>
      </c>
      <c r="AB348" s="5">
        <f t="shared" si="577"/>
        <v>3.5715783059351589E-3</v>
      </c>
      <c r="AC348" s="5">
        <f t="shared" si="578"/>
        <v>1.8573750486773089E-5</v>
      </c>
      <c r="AD348" s="5">
        <f t="shared" si="579"/>
        <v>9.6817518851126079E-4</v>
      </c>
      <c r="AE348" s="5">
        <f t="shared" si="580"/>
        <v>7.9752292123981452E-4</v>
      </c>
      <c r="AF348" s="5">
        <f t="shared" si="581"/>
        <v>3.2847506187434679E-4</v>
      </c>
      <c r="AG348" s="5">
        <f t="shared" si="582"/>
        <v>9.0192489268833394E-5</v>
      </c>
      <c r="AH348" s="5">
        <f t="shared" si="583"/>
        <v>4.8543150896438302E-3</v>
      </c>
      <c r="AI348" s="5">
        <f t="shared" si="584"/>
        <v>2.6722290698623207E-3</v>
      </c>
      <c r="AJ348" s="5">
        <f t="shared" si="585"/>
        <v>7.3551140273644445E-4</v>
      </c>
      <c r="AK348" s="5">
        <f t="shared" si="586"/>
        <v>1.3496273695408519E-4</v>
      </c>
      <c r="AL348" s="5">
        <f t="shared" si="587"/>
        <v>3.3689498409571935E-7</v>
      </c>
      <c r="AM348" s="5">
        <f t="shared" si="588"/>
        <v>1.065932406810062E-4</v>
      </c>
      <c r="AN348" s="5">
        <f t="shared" si="589"/>
        <v>8.7804927972853075E-5</v>
      </c>
      <c r="AO348" s="5">
        <f t="shared" si="590"/>
        <v>3.61641382092425E-5</v>
      </c>
      <c r="AP348" s="5">
        <f t="shared" si="591"/>
        <v>9.929927796471318E-6</v>
      </c>
      <c r="AQ348" s="5">
        <f t="shared" si="592"/>
        <v>2.0449152999158195E-6</v>
      </c>
      <c r="AR348" s="5">
        <f t="shared" si="593"/>
        <v>7.9973698910096227E-4</v>
      </c>
      <c r="AS348" s="5">
        <f t="shared" si="594"/>
        <v>4.4024345166200548E-4</v>
      </c>
      <c r="AT348" s="5">
        <f t="shared" si="595"/>
        <v>1.2117377298576384E-4</v>
      </c>
      <c r="AU348" s="5">
        <f t="shared" si="596"/>
        <v>2.2234793353804446E-5</v>
      </c>
      <c r="AV348" s="5">
        <f t="shared" si="597"/>
        <v>3.0599816897535416E-6</v>
      </c>
      <c r="AW348" s="5">
        <f t="shared" si="598"/>
        <v>4.2435272051484189E-9</v>
      </c>
      <c r="AX348" s="5">
        <f t="shared" si="599"/>
        <v>9.7796685745394866E-6</v>
      </c>
      <c r="AY348" s="5">
        <f t="shared" si="600"/>
        <v>8.0558869333524845E-6</v>
      </c>
      <c r="AZ348" s="5">
        <f t="shared" si="601"/>
        <v>3.3179710431043544E-6</v>
      </c>
      <c r="BA348" s="5">
        <f t="shared" si="602"/>
        <v>9.1104653726792E-7</v>
      </c>
      <c r="BB348" s="5">
        <f t="shared" si="603"/>
        <v>1.8761596671997299E-7</v>
      </c>
      <c r="BC348" s="5">
        <f t="shared" si="604"/>
        <v>3.0909289067782063E-8</v>
      </c>
      <c r="BD348" s="5">
        <f t="shared" si="605"/>
        <v>1.0979565601690942E-4</v>
      </c>
      <c r="BE348" s="5">
        <f t="shared" si="606"/>
        <v>6.0440893995308497E-5</v>
      </c>
      <c r="BF348" s="5">
        <f t="shared" si="607"/>
        <v>1.6635911653870493E-5</v>
      </c>
      <c r="BG348" s="5">
        <f t="shared" si="608"/>
        <v>3.0526082398987029E-6</v>
      </c>
      <c r="BH348" s="5">
        <f t="shared" si="609"/>
        <v>4.2010398619164837E-7</v>
      </c>
      <c r="BI348" s="5">
        <f t="shared" si="610"/>
        <v>4.6252213279741202E-8</v>
      </c>
      <c r="BJ348" s="8">
        <f t="shared" si="611"/>
        <v>0.22687948192497706</v>
      </c>
      <c r="BK348" s="8">
        <f t="shared" si="612"/>
        <v>0.38146641489800776</v>
      </c>
      <c r="BL348" s="8">
        <f t="shared" si="613"/>
        <v>0.36806320691263383</v>
      </c>
      <c r="BM348" s="8">
        <f t="shared" si="614"/>
        <v>0.16028115293736039</v>
      </c>
      <c r="BN348" s="8">
        <f t="shared" si="615"/>
        <v>0.83969202380151553</v>
      </c>
    </row>
    <row r="349" spans="1:66" x14ac:dyDescent="0.25">
      <c r="A349" t="s">
        <v>114</v>
      </c>
      <c r="B349" t="s">
        <v>110</v>
      </c>
      <c r="C349" t="s">
        <v>123</v>
      </c>
      <c r="D349" s="16"/>
      <c r="E349">
        <f>VLOOKUP(A349,home!$A$2:$E$405,3,FALSE)</f>
        <v>1.22058823529412</v>
      </c>
      <c r="F349">
        <f>VLOOKUP(B349,home!$B$2:$E$405,3,FALSE)</f>
        <v>0.55000000000000004</v>
      </c>
      <c r="G349">
        <f>VLOOKUP(C349,away!$B$2:$E$405,4,FALSE)</f>
        <v>0.55000000000000004</v>
      </c>
      <c r="H349">
        <f>VLOOKUP(A349,away!$A$2:$E$405,3,FALSE)</f>
        <v>1.01470588235294</v>
      </c>
      <c r="I349">
        <f>VLOOKUP(C349,away!$B$2:$E$405,3,FALSE)</f>
        <v>1.37</v>
      </c>
      <c r="J349">
        <f>VLOOKUP(B349,home!$B$2:$E$405,4,FALSE)</f>
        <v>0.99</v>
      </c>
      <c r="K349" s="3">
        <f t="shared" si="560"/>
        <v>0.36922794117647134</v>
      </c>
      <c r="L349" s="3">
        <f t="shared" si="561"/>
        <v>1.3762455882352926</v>
      </c>
      <c r="M349" s="5">
        <f t="shared" si="562"/>
        <v>0.17456230900515959</v>
      </c>
      <c r="N349" s="5">
        <f t="shared" si="563"/>
        <v>6.4453281960986097E-2</v>
      </c>
      <c r="O349" s="5">
        <f t="shared" si="564"/>
        <v>0.24024060764051686</v>
      </c>
      <c r="P349" s="5">
        <f t="shared" si="565"/>
        <v>8.8703544946092505E-2</v>
      </c>
      <c r="Q349" s="5">
        <f t="shared" si="566"/>
        <v>1.1898976300260744E-2</v>
      </c>
      <c r="R349" s="5">
        <f t="shared" si="567"/>
        <v>0.16531503819011364</v>
      </c>
      <c r="S349" s="5">
        <f t="shared" si="568"/>
        <v>1.126863944863791E-2</v>
      </c>
      <c r="T349" s="5">
        <f t="shared" si="569"/>
        <v>1.6375913637750157E-2</v>
      </c>
      <c r="U349" s="5">
        <f t="shared" si="570"/>
        <v>6.1038931196445406E-2</v>
      </c>
      <c r="V349" s="5">
        <f t="shared" si="571"/>
        <v>6.362378068834368E-4</v>
      </c>
      <c r="W349" s="5">
        <f t="shared" si="572"/>
        <v>1.4644781738176341E-3</v>
      </c>
      <c r="X349" s="5">
        <f t="shared" si="573"/>
        <v>2.0154816257833973E-3</v>
      </c>
      <c r="Y349" s="5">
        <f t="shared" si="574"/>
        <v>1.3868988478268479E-3</v>
      </c>
      <c r="Z349" s="5">
        <f t="shared" si="575"/>
        <v>7.5838030659364286E-2</v>
      </c>
      <c r="AA349" s="5">
        <f t="shared" si="576"/>
        <v>2.8001519923235192E-2</v>
      </c>
      <c r="AB349" s="5">
        <f t="shared" si="577"/>
        <v>5.1694717755340356E-3</v>
      </c>
      <c r="AC349" s="5">
        <f t="shared" si="578"/>
        <v>2.0206448495713098E-5</v>
      </c>
      <c r="AD349" s="5">
        <f t="shared" si="579"/>
        <v>1.3518156525414086E-4</v>
      </c>
      <c r="AE349" s="5">
        <f t="shared" si="580"/>
        <v>1.8604303279175271E-4</v>
      </c>
      <c r="AF349" s="5">
        <f t="shared" si="581"/>
        <v>1.280204515507818E-4</v>
      </c>
      <c r="AG349" s="5">
        <f t="shared" si="582"/>
        <v>5.8729193883551168E-5</v>
      </c>
      <c r="AH349" s="5">
        <f t="shared" si="583"/>
        <v>2.609293877885073E-2</v>
      </c>
      <c r="AI349" s="5">
        <f t="shared" si="584"/>
        <v>9.6342420645587675E-3</v>
      </c>
      <c r="AJ349" s="5">
        <f t="shared" si="585"/>
        <v>1.7786156811463946E-3</v>
      </c>
      <c r="AK349" s="5">
        <f t="shared" si="586"/>
        <v>2.189048686979569E-4</v>
      </c>
      <c r="AL349" s="5">
        <f t="shared" si="587"/>
        <v>4.107149183704739E-7</v>
      </c>
      <c r="AM349" s="5">
        <f t="shared" si="588"/>
        <v>9.9825622047598483E-6</v>
      </c>
      <c r="AN349" s="5">
        <f t="shared" si="589"/>
        <v>1.3738457193585121E-5</v>
      </c>
      <c r="AO349" s="5">
        <f t="shared" si="590"/>
        <v>9.4537455509154724E-6</v>
      </c>
      <c r="AP349" s="5">
        <f t="shared" si="591"/>
        <v>4.3368918689154822E-6</v>
      </c>
      <c r="AQ349" s="5">
        <f t="shared" si="592"/>
        <v>1.4921570753121108E-6</v>
      </c>
      <c r="AR349" s="5">
        <f t="shared" si="593"/>
        <v>7.1820583756973793E-3</v>
      </c>
      <c r="AS349" s="5">
        <f t="shared" si="594"/>
        <v>2.6518166274679756E-3</v>
      </c>
      <c r="AT349" s="5">
        <f t="shared" si="595"/>
        <v>4.8956239686876704E-4</v>
      </c>
      <c r="AU349" s="5">
        <f t="shared" si="596"/>
        <v>6.0253371957757828E-5</v>
      </c>
      <c r="AV349" s="5">
        <f t="shared" si="597"/>
        <v>5.5618071192257622E-6</v>
      </c>
      <c r="AW349" s="5">
        <f t="shared" si="598"/>
        <v>5.7973360517344035E-9</v>
      </c>
      <c r="AX349" s="5">
        <f t="shared" si="599"/>
        <v>6.143068150882559E-7</v>
      </c>
      <c r="AY349" s="5">
        <f t="shared" si="600"/>
        <v>8.4543704408808603E-7</v>
      </c>
      <c r="AZ349" s="5">
        <f t="shared" si="601"/>
        <v>5.8176450102845762E-7</v>
      </c>
      <c r="BA349" s="5">
        <f t="shared" si="602"/>
        <v>2.6688360931077378E-7</v>
      </c>
      <c r="BB349" s="5">
        <f t="shared" si="603"/>
        <v>9.1824347471565917E-8</v>
      </c>
      <c r="BC349" s="5">
        <f t="shared" si="604"/>
        <v>2.5274570620065428E-8</v>
      </c>
      <c r="BD349" s="5">
        <f t="shared" si="605"/>
        <v>1.6473793590003098E-3</v>
      </c>
      <c r="BE349" s="5">
        <f t="shared" si="606"/>
        <v>6.0825848906029961E-4</v>
      </c>
      <c r="BF349" s="5">
        <f t="shared" si="607"/>
        <v>1.1229301480942278E-4</v>
      </c>
      <c r="BG349" s="5">
        <f t="shared" si="608"/>
        <v>1.3820572888860731E-5</v>
      </c>
      <c r="BH349" s="5">
        <f t="shared" si="609"/>
        <v>1.2757354184083508E-6</v>
      </c>
      <c r="BI349" s="5">
        <f t="shared" si="610"/>
        <v>9.4207432404963934E-8</v>
      </c>
      <c r="BJ349" s="8">
        <f t="shared" si="611"/>
        <v>9.8144434094686206E-2</v>
      </c>
      <c r="BK349" s="8">
        <f t="shared" si="612"/>
        <v>0.27519219380723164</v>
      </c>
      <c r="BL349" s="8">
        <f t="shared" si="613"/>
        <v>0.55026264407681991</v>
      </c>
      <c r="BM349" s="8">
        <f t="shared" si="614"/>
        <v>0.25426270495526443</v>
      </c>
      <c r="BN349" s="8">
        <f t="shared" si="615"/>
        <v>0.74517375804312935</v>
      </c>
    </row>
    <row r="350" spans="1:66" x14ac:dyDescent="0.25">
      <c r="A350" t="s">
        <v>114</v>
      </c>
      <c r="B350" t="s">
        <v>112</v>
      </c>
      <c r="C350" t="s">
        <v>133</v>
      </c>
      <c r="D350" s="16"/>
      <c r="E350">
        <f>VLOOKUP(A350,home!$A$2:$E$405,3,FALSE)</f>
        <v>1.22058823529412</v>
      </c>
      <c r="F350">
        <f>VLOOKUP(B350,home!$B$2:$E$405,3,FALSE)</f>
        <v>0.55000000000000004</v>
      </c>
      <c r="G350">
        <f>VLOOKUP(C350,away!$B$2:$E$405,4,FALSE)</f>
        <v>0.27</v>
      </c>
      <c r="H350">
        <f>VLOOKUP(A350,away!$A$2:$E$405,3,FALSE)</f>
        <v>1.01470588235294</v>
      </c>
      <c r="I350">
        <f>VLOOKUP(C350,away!$B$2:$E$405,3,FALSE)</f>
        <v>0</v>
      </c>
      <c r="J350">
        <f>VLOOKUP(B350,home!$B$2:$E$405,4,FALSE)</f>
        <v>0.66</v>
      </c>
      <c r="K350" s="3">
        <f t="shared" si="560"/>
        <v>0.18125735294117684</v>
      </c>
      <c r="L350" s="3">
        <f t="shared" si="561"/>
        <v>0</v>
      </c>
      <c r="M350" s="5">
        <f t="shared" si="562"/>
        <v>0.83422064193218759</v>
      </c>
      <c r="N350" s="5">
        <f t="shared" si="563"/>
        <v>0.1512086253255176</v>
      </c>
      <c r="O350" s="5">
        <f t="shared" si="564"/>
        <v>0</v>
      </c>
      <c r="P350" s="5">
        <f t="shared" si="565"/>
        <v>0</v>
      </c>
      <c r="Q350" s="5">
        <f t="shared" si="566"/>
        <v>1.3703837584188756E-2</v>
      </c>
      <c r="R350" s="5">
        <f t="shared" si="567"/>
        <v>0</v>
      </c>
      <c r="S350" s="5">
        <f t="shared" si="568"/>
        <v>0</v>
      </c>
      <c r="T350" s="5">
        <f t="shared" si="569"/>
        <v>0</v>
      </c>
      <c r="U350" s="5">
        <f t="shared" si="570"/>
        <v>0</v>
      </c>
      <c r="V350" s="5">
        <f t="shared" si="571"/>
        <v>0</v>
      </c>
      <c r="W350" s="5">
        <f t="shared" si="572"/>
        <v>8.2797377521528852E-4</v>
      </c>
      <c r="X350" s="5">
        <f t="shared" si="573"/>
        <v>0</v>
      </c>
      <c r="Y350" s="5">
        <f t="shared" si="574"/>
        <v>0</v>
      </c>
      <c r="Z350" s="5">
        <f t="shared" si="575"/>
        <v>0</v>
      </c>
      <c r="AA350" s="5">
        <f t="shared" si="576"/>
        <v>0</v>
      </c>
      <c r="AB350" s="5">
        <f t="shared" si="577"/>
        <v>0</v>
      </c>
      <c r="AC350" s="5">
        <f t="shared" si="578"/>
        <v>0</v>
      </c>
      <c r="AD350" s="5">
        <f t="shared" si="579"/>
        <v>3.7519083700059034E-5</v>
      </c>
      <c r="AE350" s="5">
        <f t="shared" si="580"/>
        <v>0</v>
      </c>
      <c r="AF350" s="5">
        <f t="shared" si="581"/>
        <v>0</v>
      </c>
      <c r="AG350" s="5">
        <f t="shared" si="582"/>
        <v>0</v>
      </c>
      <c r="AH350" s="5">
        <f t="shared" si="583"/>
        <v>0</v>
      </c>
      <c r="AI350" s="5">
        <f t="shared" si="584"/>
        <v>0</v>
      </c>
      <c r="AJ350" s="5">
        <f t="shared" si="585"/>
        <v>0</v>
      </c>
      <c r="AK350" s="5">
        <f t="shared" si="586"/>
        <v>0</v>
      </c>
      <c r="AL350" s="5">
        <f t="shared" si="587"/>
        <v>0</v>
      </c>
      <c r="AM350" s="5">
        <f t="shared" si="588"/>
        <v>1.360121959250232E-6</v>
      </c>
      <c r="AN350" s="5">
        <f t="shared" si="589"/>
        <v>0</v>
      </c>
      <c r="AO350" s="5">
        <f t="shared" si="590"/>
        <v>0</v>
      </c>
      <c r="AP350" s="5">
        <f t="shared" si="591"/>
        <v>0</v>
      </c>
      <c r="AQ350" s="5">
        <f t="shared" si="592"/>
        <v>0</v>
      </c>
      <c r="AR350" s="5">
        <f t="shared" si="593"/>
        <v>0</v>
      </c>
      <c r="AS350" s="5">
        <f t="shared" si="594"/>
        <v>0</v>
      </c>
      <c r="AT350" s="5">
        <f t="shared" si="595"/>
        <v>0</v>
      </c>
      <c r="AU350" s="5">
        <f t="shared" si="596"/>
        <v>0</v>
      </c>
      <c r="AV350" s="5">
        <f t="shared" si="597"/>
        <v>0</v>
      </c>
      <c r="AW350" s="5">
        <f t="shared" si="598"/>
        <v>0</v>
      </c>
      <c r="AX350" s="5">
        <f t="shared" si="599"/>
        <v>4.1088684335143994E-8</v>
      </c>
      <c r="AY350" s="5">
        <f t="shared" si="600"/>
        <v>0</v>
      </c>
      <c r="AZ350" s="5">
        <f t="shared" si="601"/>
        <v>0</v>
      </c>
      <c r="BA350" s="5">
        <f t="shared" si="602"/>
        <v>0</v>
      </c>
      <c r="BB350" s="5">
        <f t="shared" si="603"/>
        <v>0</v>
      </c>
      <c r="BC350" s="5">
        <f t="shared" si="604"/>
        <v>0</v>
      </c>
      <c r="BD350" s="5">
        <f t="shared" si="605"/>
        <v>0</v>
      </c>
      <c r="BE350" s="5">
        <f t="shared" si="606"/>
        <v>0</v>
      </c>
      <c r="BF350" s="5">
        <f t="shared" si="607"/>
        <v>0</v>
      </c>
      <c r="BG350" s="5">
        <f t="shared" si="608"/>
        <v>0</v>
      </c>
      <c r="BH350" s="5">
        <f t="shared" si="609"/>
        <v>0</v>
      </c>
      <c r="BI350" s="5">
        <f t="shared" si="610"/>
        <v>0</v>
      </c>
      <c r="BJ350" s="8">
        <f t="shared" si="611"/>
        <v>0.1657793569792653</v>
      </c>
      <c r="BK350" s="8">
        <f t="shared" si="612"/>
        <v>0.83422064193218759</v>
      </c>
      <c r="BL350" s="8">
        <f t="shared" si="613"/>
        <v>0</v>
      </c>
      <c r="BM350" s="8">
        <f t="shared" si="614"/>
        <v>8.6689406955893294E-4</v>
      </c>
      <c r="BN350" s="8">
        <f t="shared" si="615"/>
        <v>0.99913310484189399</v>
      </c>
    </row>
    <row r="351" spans="1:66" x14ac:dyDescent="0.25">
      <c r="A351" t="s">
        <v>114</v>
      </c>
      <c r="B351" t="s">
        <v>134</v>
      </c>
      <c r="C351" t="s">
        <v>116</v>
      </c>
      <c r="D351" s="16"/>
      <c r="E351">
        <f>VLOOKUP(A351,home!$A$2:$E$405,3,FALSE)</f>
        <v>1.22058823529412</v>
      </c>
      <c r="F351">
        <f>VLOOKUP(B351,home!$B$2:$E$405,3,FALSE)</f>
        <v>0.82</v>
      </c>
      <c r="G351">
        <f>VLOOKUP(C351,away!$B$2:$E$405,4,FALSE)</f>
        <v>0.82</v>
      </c>
      <c r="H351">
        <f>VLOOKUP(A351,away!$A$2:$E$405,3,FALSE)</f>
        <v>1.01470588235294</v>
      </c>
      <c r="I351">
        <f>VLOOKUP(C351,away!$B$2:$E$405,3,FALSE)</f>
        <v>0.27</v>
      </c>
      <c r="J351">
        <f>VLOOKUP(B351,home!$B$2:$E$405,4,FALSE)</f>
        <v>1.31</v>
      </c>
      <c r="K351" s="3">
        <f t="shared" si="560"/>
        <v>0.82072352941176618</v>
      </c>
      <c r="L351" s="3">
        <f t="shared" si="561"/>
        <v>0.35890147058823491</v>
      </c>
      <c r="M351" s="5">
        <f t="shared" si="562"/>
        <v>0.30739398973634358</v>
      </c>
      <c r="N351" s="5">
        <f t="shared" si="563"/>
        <v>0.25228548017637609</v>
      </c>
      <c r="O351" s="5">
        <f t="shared" si="564"/>
        <v>0.11032415496635849</v>
      </c>
      <c r="P351" s="5">
        <f t="shared" si="565"/>
        <v>9.0545629843360356E-2</v>
      </c>
      <c r="Q351" s="5">
        <f t="shared" si="566"/>
        <v>0.10352831485484876</v>
      </c>
      <c r="R351" s="5">
        <f t="shared" si="567"/>
        <v>1.9797750729415184E-2</v>
      </c>
      <c r="S351" s="5">
        <f t="shared" si="568"/>
        <v>6.6677548662896872E-3</v>
      </c>
      <c r="T351" s="5">
        <f t="shared" si="569"/>
        <v>3.7156464448927021E-2</v>
      </c>
      <c r="U351" s="5">
        <f t="shared" si="570"/>
        <v>1.6248479853059997E-2</v>
      </c>
      <c r="V351" s="5">
        <f t="shared" si="571"/>
        <v>2.182273796161816E-4</v>
      </c>
      <c r="W351" s="5">
        <f t="shared" si="572"/>
        <v>2.8322707987241357E-2</v>
      </c>
      <c r="X351" s="5">
        <f t="shared" si="573"/>
        <v>1.016506154766207E-2</v>
      </c>
      <c r="Y351" s="5">
        <f t="shared" si="574"/>
        <v>1.8241277690379176E-3</v>
      </c>
      <c r="Z351" s="5">
        <f t="shared" si="575"/>
        <v>2.3684806170421371E-3</v>
      </c>
      <c r="AA351" s="5">
        <f t="shared" si="576"/>
        <v>1.9438677713621805E-3</v>
      </c>
      <c r="AB351" s="5">
        <f t="shared" si="577"/>
        <v>7.9768900901107625E-4</v>
      </c>
      <c r="AC351" s="5">
        <f t="shared" si="578"/>
        <v>4.0175508053527058E-6</v>
      </c>
      <c r="AD351" s="5">
        <f t="shared" si="579"/>
        <v>5.8112782154468856E-3</v>
      </c>
      <c r="AE351" s="5">
        <f t="shared" si="580"/>
        <v>2.0856762975212605E-3</v>
      </c>
      <c r="AF351" s="5">
        <f t="shared" si="581"/>
        <v>3.7427614517570256E-4</v>
      </c>
      <c r="AG351" s="5">
        <f t="shared" si="582"/>
        <v>4.4776086303218457E-5</v>
      </c>
      <c r="AH351" s="5">
        <f t="shared" si="583"/>
        <v>2.1251279412903818E-4</v>
      </c>
      <c r="AI351" s="5">
        <f t="shared" si="584"/>
        <v>1.7441425044274026E-4</v>
      </c>
      <c r="AJ351" s="5">
        <f t="shared" si="585"/>
        <v>7.1572939601536738E-5</v>
      </c>
      <c r="AK351" s="5">
        <f t="shared" si="586"/>
        <v>1.9580531866716138E-5</v>
      </c>
      <c r="AL351" s="5">
        <f t="shared" si="587"/>
        <v>4.7336210888231507E-8</v>
      </c>
      <c r="AM351" s="5">
        <f t="shared" si="588"/>
        <v>9.5389055347505603E-4</v>
      </c>
      <c r="AN351" s="5">
        <f t="shared" si="589"/>
        <v>3.4235272242242291E-4</v>
      </c>
      <c r="AO351" s="5">
        <f t="shared" si="590"/>
        <v>6.1435447768646675E-5</v>
      </c>
      <c r="AP351" s="5">
        <f t="shared" si="591"/>
        <v>7.3497575168046635E-6</v>
      </c>
      <c r="AQ351" s="5">
        <f t="shared" si="592"/>
        <v>6.5945969531203159E-7</v>
      </c>
      <c r="AR351" s="5">
        <f t="shared" si="593"/>
        <v>1.525423086634533E-5</v>
      </c>
      <c r="AS351" s="5">
        <f t="shared" si="594"/>
        <v>1.2519506195088843E-5</v>
      </c>
      <c r="AT351" s="5">
        <f t="shared" si="595"/>
        <v>5.1375266554628918E-6</v>
      </c>
      <c r="AU351" s="5">
        <f t="shared" si="596"/>
        <v>1.4054963363728442E-6</v>
      </c>
      <c r="AV351" s="5">
        <f t="shared" si="597"/>
        <v>2.8838097844080679E-7</v>
      </c>
      <c r="AW351" s="5">
        <f t="shared" si="598"/>
        <v>3.873139261359024E-10</v>
      </c>
      <c r="AX351" s="5">
        <f t="shared" si="599"/>
        <v>1.3048007028676511E-4</v>
      </c>
      <c r="AY351" s="5">
        <f t="shared" si="600"/>
        <v>4.6829489108376245E-5</v>
      </c>
      <c r="AZ351" s="5">
        <f t="shared" si="601"/>
        <v>8.4035862539459803E-6</v>
      </c>
      <c r="BA351" s="5">
        <f t="shared" si="602"/>
        <v>1.0053531549187629E-6</v>
      </c>
      <c r="BB351" s="5">
        <f t="shared" si="603"/>
        <v>9.0205681440216365E-8</v>
      </c>
      <c r="BC351" s="5">
        <f t="shared" si="604"/>
        <v>6.4749903448615022E-9</v>
      </c>
      <c r="BD351" s="5">
        <f t="shared" si="605"/>
        <v>9.1246098177063012E-7</v>
      </c>
      <c r="BE351" s="5">
        <f t="shared" si="606"/>
        <v>7.4887819740931675E-7</v>
      </c>
      <c r="BF351" s="5">
        <f t="shared" si="607"/>
        <v>3.0731097863864782E-7</v>
      </c>
      <c r="BG351" s="5">
        <f t="shared" si="608"/>
        <v>8.4072450338431661E-8</v>
      </c>
      <c r="BH351" s="5">
        <f t="shared" si="609"/>
        <v>1.7250059542013264E-8</v>
      </c>
      <c r="BI351" s="5">
        <f t="shared" si="610"/>
        <v>2.8315059499768495E-9</v>
      </c>
      <c r="BJ351" s="8">
        <f t="shared" si="611"/>
        <v>0.44315066664889419</v>
      </c>
      <c r="BK351" s="8">
        <f t="shared" si="612"/>
        <v>0.40487649620173444</v>
      </c>
      <c r="BL351" s="8">
        <f t="shared" si="613"/>
        <v>0.14962670079045229</v>
      </c>
      <c r="BM351" s="8">
        <f t="shared" si="614"/>
        <v>0.11610019484962628</v>
      </c>
      <c r="BN351" s="8">
        <f t="shared" si="615"/>
        <v>0.88387532030670246</v>
      </c>
    </row>
    <row r="352" spans="1:66" x14ac:dyDescent="0.25">
      <c r="A352" t="s">
        <v>72</v>
      </c>
      <c r="B352" t="s">
        <v>74</v>
      </c>
      <c r="C352" t="s">
        <v>77</v>
      </c>
      <c r="D352" s="16"/>
      <c r="E352">
        <f>VLOOKUP(A352,home!$A$2:$E$405,3,FALSE)</f>
        <v>1.3</v>
      </c>
      <c r="F352">
        <f>VLOOKUP(B352,home!$B$2:$E$405,3,FALSE)</f>
        <v>0</v>
      </c>
      <c r="G352">
        <f>VLOOKUP(C352,away!$B$2:$E$405,4,FALSE)</f>
        <v>0.26</v>
      </c>
      <c r="H352">
        <f>VLOOKUP(A352,away!$A$2:$E$405,3,FALSE)</f>
        <v>1.3</v>
      </c>
      <c r="I352">
        <f>VLOOKUP(C352,away!$B$2:$E$405,3,FALSE)</f>
        <v>1.03</v>
      </c>
      <c r="J352">
        <f>VLOOKUP(B352,home!$B$2:$E$405,4,FALSE)</f>
        <v>0.77</v>
      </c>
      <c r="K352" s="3">
        <f t="shared" si="560"/>
        <v>0</v>
      </c>
      <c r="L352" s="3">
        <f t="shared" si="561"/>
        <v>1.0310300000000001</v>
      </c>
      <c r="M352" s="5">
        <f t="shared" si="562"/>
        <v>0.35663943270910153</v>
      </c>
      <c r="N352" s="5">
        <f t="shared" si="563"/>
        <v>0</v>
      </c>
      <c r="O352" s="5">
        <f t="shared" si="564"/>
        <v>0.36770595430606501</v>
      </c>
      <c r="P352" s="5">
        <f t="shared" si="565"/>
        <v>0</v>
      </c>
      <c r="Q352" s="5">
        <f t="shared" si="566"/>
        <v>0</v>
      </c>
      <c r="R352" s="5">
        <f t="shared" si="567"/>
        <v>0.1895579350340911</v>
      </c>
      <c r="S352" s="5">
        <f t="shared" si="568"/>
        <v>0</v>
      </c>
      <c r="T352" s="5">
        <f t="shared" si="569"/>
        <v>0</v>
      </c>
      <c r="U352" s="5">
        <f t="shared" si="570"/>
        <v>0</v>
      </c>
      <c r="V352" s="5">
        <f t="shared" si="571"/>
        <v>0</v>
      </c>
      <c r="W352" s="5">
        <f t="shared" si="572"/>
        <v>0</v>
      </c>
      <c r="X352" s="5">
        <f t="shared" si="573"/>
        <v>0</v>
      </c>
      <c r="Y352" s="5">
        <f t="shared" si="574"/>
        <v>0</v>
      </c>
      <c r="Z352" s="5">
        <f t="shared" si="575"/>
        <v>6.5146639252732993E-2</v>
      </c>
      <c r="AA352" s="5">
        <f t="shared" si="576"/>
        <v>0</v>
      </c>
      <c r="AB352" s="5">
        <f t="shared" si="577"/>
        <v>0</v>
      </c>
      <c r="AC352" s="5">
        <f t="shared" si="578"/>
        <v>0</v>
      </c>
      <c r="AD352" s="5">
        <f t="shared" si="579"/>
        <v>0</v>
      </c>
      <c r="AE352" s="5">
        <f t="shared" si="580"/>
        <v>0</v>
      </c>
      <c r="AF352" s="5">
        <f t="shared" si="581"/>
        <v>0</v>
      </c>
      <c r="AG352" s="5">
        <f t="shared" si="582"/>
        <v>0</v>
      </c>
      <c r="AH352" s="5">
        <f t="shared" si="583"/>
        <v>1.6792034867186327E-2</v>
      </c>
      <c r="AI352" s="5">
        <f t="shared" si="584"/>
        <v>0</v>
      </c>
      <c r="AJ352" s="5">
        <f t="shared" si="585"/>
        <v>0</v>
      </c>
      <c r="AK352" s="5">
        <f t="shared" si="586"/>
        <v>0</v>
      </c>
      <c r="AL352" s="5">
        <f t="shared" si="587"/>
        <v>0</v>
      </c>
      <c r="AM352" s="5">
        <f t="shared" si="588"/>
        <v>0</v>
      </c>
      <c r="AN352" s="5">
        <f t="shared" si="589"/>
        <v>0</v>
      </c>
      <c r="AO352" s="5">
        <f t="shared" si="590"/>
        <v>0</v>
      </c>
      <c r="AP352" s="5">
        <f t="shared" si="591"/>
        <v>0</v>
      </c>
      <c r="AQ352" s="5">
        <f t="shared" si="592"/>
        <v>0</v>
      </c>
      <c r="AR352" s="5">
        <f t="shared" si="593"/>
        <v>3.4626183418230254E-3</v>
      </c>
      <c r="AS352" s="5">
        <f t="shared" si="594"/>
        <v>0</v>
      </c>
      <c r="AT352" s="5">
        <f t="shared" si="595"/>
        <v>0</v>
      </c>
      <c r="AU352" s="5">
        <f t="shared" si="596"/>
        <v>0</v>
      </c>
      <c r="AV352" s="5">
        <f t="shared" si="597"/>
        <v>0</v>
      </c>
      <c r="AW352" s="5">
        <f t="shared" si="598"/>
        <v>0</v>
      </c>
      <c r="AX352" s="5">
        <f t="shared" si="599"/>
        <v>0</v>
      </c>
      <c r="AY352" s="5">
        <f t="shared" si="600"/>
        <v>0</v>
      </c>
      <c r="AZ352" s="5">
        <f t="shared" si="601"/>
        <v>0</v>
      </c>
      <c r="BA352" s="5">
        <f t="shared" si="602"/>
        <v>0</v>
      </c>
      <c r="BB352" s="5">
        <f t="shared" si="603"/>
        <v>0</v>
      </c>
      <c r="BC352" s="5">
        <f t="shared" si="604"/>
        <v>0</v>
      </c>
      <c r="BD352" s="5">
        <f t="shared" si="605"/>
        <v>5.950105648282987E-4</v>
      </c>
      <c r="BE352" s="5">
        <f t="shared" si="606"/>
        <v>0</v>
      </c>
      <c r="BF352" s="5">
        <f t="shared" si="607"/>
        <v>0</v>
      </c>
      <c r="BG352" s="5">
        <f t="shared" si="608"/>
        <v>0</v>
      </c>
      <c r="BH352" s="5">
        <f t="shared" si="609"/>
        <v>0</v>
      </c>
      <c r="BI352" s="5">
        <f t="shared" si="610"/>
        <v>0</v>
      </c>
      <c r="BJ352" s="8">
        <f t="shared" si="611"/>
        <v>0</v>
      </c>
      <c r="BK352" s="8">
        <f t="shared" si="612"/>
        <v>0.35663943270910153</v>
      </c>
      <c r="BL352" s="8">
        <f t="shared" si="613"/>
        <v>0.57811355311399371</v>
      </c>
      <c r="BM352" s="8">
        <f t="shared" si="614"/>
        <v>8.5996303026570645E-2</v>
      </c>
      <c r="BN352" s="8">
        <f t="shared" si="615"/>
        <v>0.91390332204925773</v>
      </c>
    </row>
    <row r="353" spans="1:66" x14ac:dyDescent="0.25">
      <c r="A353" t="s">
        <v>72</v>
      </c>
      <c r="B353" t="s">
        <v>102</v>
      </c>
      <c r="C353" t="s">
        <v>83</v>
      </c>
      <c r="D353" s="16"/>
      <c r="E353">
        <f>VLOOKUP(A353,home!$A$2:$E$405,3,FALSE)</f>
        <v>1.3</v>
      </c>
      <c r="F353">
        <f>VLOOKUP(B353,home!$B$2:$E$405,3,FALSE)</f>
        <v>0</v>
      </c>
      <c r="G353">
        <f>VLOOKUP(C353,away!$B$2:$E$405,4,FALSE)</f>
        <v>0.77</v>
      </c>
      <c r="H353">
        <f>VLOOKUP(A353,away!$A$2:$E$405,3,FALSE)</f>
        <v>1.3</v>
      </c>
      <c r="I353">
        <f>VLOOKUP(C353,away!$B$2:$E$405,3,FALSE)</f>
        <v>0.77</v>
      </c>
      <c r="J353">
        <f>VLOOKUP(B353,home!$B$2:$E$405,4,FALSE)</f>
        <v>1.03</v>
      </c>
      <c r="K353" s="3">
        <f t="shared" si="560"/>
        <v>0</v>
      </c>
      <c r="L353" s="3">
        <f t="shared" si="561"/>
        <v>1.0310300000000001</v>
      </c>
      <c r="M353" s="5">
        <f t="shared" si="562"/>
        <v>0.35663943270910153</v>
      </c>
      <c r="N353" s="5">
        <f t="shared" si="563"/>
        <v>0</v>
      </c>
      <c r="O353" s="5">
        <f t="shared" si="564"/>
        <v>0.36770595430606501</v>
      </c>
      <c r="P353" s="5">
        <f t="shared" si="565"/>
        <v>0</v>
      </c>
      <c r="Q353" s="5">
        <f t="shared" si="566"/>
        <v>0</v>
      </c>
      <c r="R353" s="5">
        <f t="shared" si="567"/>
        <v>0.1895579350340911</v>
      </c>
      <c r="S353" s="5">
        <f t="shared" si="568"/>
        <v>0</v>
      </c>
      <c r="T353" s="5">
        <f t="shared" si="569"/>
        <v>0</v>
      </c>
      <c r="U353" s="5">
        <f t="shared" si="570"/>
        <v>0</v>
      </c>
      <c r="V353" s="5">
        <f t="shared" si="571"/>
        <v>0</v>
      </c>
      <c r="W353" s="5">
        <f t="shared" si="572"/>
        <v>0</v>
      </c>
      <c r="X353" s="5">
        <f t="shared" si="573"/>
        <v>0</v>
      </c>
      <c r="Y353" s="5">
        <f t="shared" si="574"/>
        <v>0</v>
      </c>
      <c r="Z353" s="5">
        <f t="shared" si="575"/>
        <v>6.5146639252732993E-2</v>
      </c>
      <c r="AA353" s="5">
        <f t="shared" si="576"/>
        <v>0</v>
      </c>
      <c r="AB353" s="5">
        <f t="shared" si="577"/>
        <v>0</v>
      </c>
      <c r="AC353" s="5">
        <f t="shared" si="578"/>
        <v>0</v>
      </c>
      <c r="AD353" s="5">
        <f t="shared" si="579"/>
        <v>0</v>
      </c>
      <c r="AE353" s="5">
        <f t="shared" si="580"/>
        <v>0</v>
      </c>
      <c r="AF353" s="5">
        <f t="shared" si="581"/>
        <v>0</v>
      </c>
      <c r="AG353" s="5">
        <f t="shared" si="582"/>
        <v>0</v>
      </c>
      <c r="AH353" s="5">
        <f t="shared" si="583"/>
        <v>1.6792034867186327E-2</v>
      </c>
      <c r="AI353" s="5">
        <f t="shared" si="584"/>
        <v>0</v>
      </c>
      <c r="AJ353" s="5">
        <f t="shared" si="585"/>
        <v>0</v>
      </c>
      <c r="AK353" s="5">
        <f t="shared" si="586"/>
        <v>0</v>
      </c>
      <c r="AL353" s="5">
        <f t="shared" si="587"/>
        <v>0</v>
      </c>
      <c r="AM353" s="5">
        <f t="shared" si="588"/>
        <v>0</v>
      </c>
      <c r="AN353" s="5">
        <f t="shared" si="589"/>
        <v>0</v>
      </c>
      <c r="AO353" s="5">
        <f t="shared" si="590"/>
        <v>0</v>
      </c>
      <c r="AP353" s="5">
        <f t="shared" si="591"/>
        <v>0</v>
      </c>
      <c r="AQ353" s="5">
        <f t="shared" si="592"/>
        <v>0</v>
      </c>
      <c r="AR353" s="5">
        <f t="shared" si="593"/>
        <v>3.4626183418230254E-3</v>
      </c>
      <c r="AS353" s="5">
        <f t="shared" si="594"/>
        <v>0</v>
      </c>
      <c r="AT353" s="5">
        <f t="shared" si="595"/>
        <v>0</v>
      </c>
      <c r="AU353" s="5">
        <f t="shared" si="596"/>
        <v>0</v>
      </c>
      <c r="AV353" s="5">
        <f t="shared" si="597"/>
        <v>0</v>
      </c>
      <c r="AW353" s="5">
        <f t="shared" si="598"/>
        <v>0</v>
      </c>
      <c r="AX353" s="5">
        <f t="shared" si="599"/>
        <v>0</v>
      </c>
      <c r="AY353" s="5">
        <f t="shared" si="600"/>
        <v>0</v>
      </c>
      <c r="AZ353" s="5">
        <f t="shared" si="601"/>
        <v>0</v>
      </c>
      <c r="BA353" s="5">
        <f t="shared" si="602"/>
        <v>0</v>
      </c>
      <c r="BB353" s="5">
        <f t="shared" si="603"/>
        <v>0</v>
      </c>
      <c r="BC353" s="5">
        <f t="shared" si="604"/>
        <v>0</v>
      </c>
      <c r="BD353" s="5">
        <f t="shared" si="605"/>
        <v>5.950105648282987E-4</v>
      </c>
      <c r="BE353" s="5">
        <f t="shared" si="606"/>
        <v>0</v>
      </c>
      <c r="BF353" s="5">
        <f t="shared" si="607"/>
        <v>0</v>
      </c>
      <c r="BG353" s="5">
        <f t="shared" si="608"/>
        <v>0</v>
      </c>
      <c r="BH353" s="5">
        <f t="shared" si="609"/>
        <v>0</v>
      </c>
      <c r="BI353" s="5">
        <f t="shared" si="610"/>
        <v>0</v>
      </c>
      <c r="BJ353" s="8">
        <f t="shared" si="611"/>
        <v>0</v>
      </c>
      <c r="BK353" s="8">
        <f t="shared" si="612"/>
        <v>0.35663943270910153</v>
      </c>
      <c r="BL353" s="8">
        <f t="shared" si="613"/>
        <v>0.57811355311399371</v>
      </c>
      <c r="BM353" s="8">
        <f t="shared" si="614"/>
        <v>8.5996303026570645E-2</v>
      </c>
      <c r="BN353" s="8">
        <f t="shared" si="615"/>
        <v>0.91390332204925773</v>
      </c>
    </row>
    <row r="354" spans="1:66" x14ac:dyDescent="0.25">
      <c r="A354" t="s">
        <v>72</v>
      </c>
      <c r="B354" t="s">
        <v>73</v>
      </c>
      <c r="C354" t="s">
        <v>365</v>
      </c>
      <c r="D354" s="16"/>
      <c r="E354">
        <f>VLOOKUP(A354,home!$A$2:$E$405,3,FALSE)</f>
        <v>1.3</v>
      </c>
      <c r="F354">
        <f>VLOOKUP(B354,home!$B$2:$E$405,3,FALSE)</f>
        <v>1.28</v>
      </c>
      <c r="G354">
        <f>VLOOKUP(C354,away!$B$2:$E$405,4,FALSE)</f>
        <v>0.77</v>
      </c>
      <c r="H354">
        <f>VLOOKUP(A354,away!$A$2:$E$405,3,FALSE)</f>
        <v>1.3</v>
      </c>
      <c r="I354">
        <f>VLOOKUP(C354,away!$B$2:$E$405,3,FALSE)</f>
        <v>2.31</v>
      </c>
      <c r="J354">
        <f>VLOOKUP(B354,home!$B$2:$E$405,4,FALSE)</f>
        <v>1.28</v>
      </c>
      <c r="K354" s="3">
        <f t="shared" si="560"/>
        <v>1.2812800000000002</v>
      </c>
      <c r="L354" s="3">
        <f t="shared" si="561"/>
        <v>3.8438400000000001</v>
      </c>
      <c r="M354" s="5">
        <f t="shared" si="562"/>
        <v>5.9455038532003675E-3</v>
      </c>
      <c r="N354" s="5">
        <f t="shared" si="563"/>
        <v>7.6178551770285687E-3</v>
      </c>
      <c r="O354" s="5">
        <f t="shared" si="564"/>
        <v>2.2853565531085706E-2</v>
      </c>
      <c r="P354" s="5">
        <f t="shared" si="565"/>
        <v>2.9281816443669499E-2</v>
      </c>
      <c r="Q354" s="5">
        <f t="shared" si="566"/>
        <v>4.8803027406115838E-3</v>
      </c>
      <c r="R354" s="5">
        <f t="shared" si="567"/>
        <v>4.3922724665504245E-2</v>
      </c>
      <c r="S354" s="5">
        <f t="shared" si="568"/>
        <v>3.6053495019569101E-2</v>
      </c>
      <c r="T354" s="5">
        <f t="shared" si="569"/>
        <v>1.8759102886472433E-2</v>
      </c>
      <c r="U354" s="5">
        <f t="shared" si="570"/>
        <v>5.627730865941729E-2</v>
      </c>
      <c r="V354" s="5">
        <f t="shared" si="571"/>
        <v>1.9729415134196137E-2</v>
      </c>
      <c r="W354" s="5">
        <f t="shared" si="572"/>
        <v>2.0843447651636045E-3</v>
      </c>
      <c r="X354" s="5">
        <f t="shared" si="573"/>
        <v>8.01188778212647E-3</v>
      </c>
      <c r="Y354" s="5">
        <f t="shared" si="574"/>
        <v>1.5398207366224508E-2</v>
      </c>
      <c r="Z354" s="5">
        <f t="shared" si="575"/>
        <v>5.6277308659417276E-2</v>
      </c>
      <c r="AA354" s="5">
        <f t="shared" si="576"/>
        <v>7.2106990039138175E-2</v>
      </c>
      <c r="AB354" s="5">
        <f t="shared" si="577"/>
        <v>4.6194622098673498E-2</v>
      </c>
      <c r="AC354" s="5">
        <f t="shared" si="578"/>
        <v>6.0730041427598308E-3</v>
      </c>
      <c r="AD354" s="5">
        <f t="shared" si="579"/>
        <v>6.6765731517720551E-4</v>
      </c>
      <c r="AE354" s="5">
        <f t="shared" si="580"/>
        <v>2.5663678943707502E-3</v>
      </c>
      <c r="AF354" s="5">
        <f t="shared" si="581"/>
        <v>4.9323537835490325E-3</v>
      </c>
      <c r="AG354" s="5">
        <f t="shared" si="582"/>
        <v>6.3197262557857046E-3</v>
      </c>
      <c r="AH354" s="5">
        <f t="shared" si="583"/>
        <v>5.4080242529353624E-2</v>
      </c>
      <c r="AI354" s="5">
        <f t="shared" si="584"/>
        <v>6.9291933148010229E-2</v>
      </c>
      <c r="AJ354" s="5">
        <f t="shared" si="585"/>
        <v>4.4391184051941285E-2</v>
      </c>
      <c r="AK354" s="5">
        <f t="shared" si="586"/>
        <v>1.8959178767357119E-2</v>
      </c>
      <c r="AL354" s="5">
        <f t="shared" si="587"/>
        <v>1.1963903948979226E-3</v>
      </c>
      <c r="AM354" s="5">
        <f t="shared" si="588"/>
        <v>1.7109119295804996E-4</v>
      </c>
      <c r="AN354" s="5">
        <f t="shared" si="589"/>
        <v>6.5764717113987086E-4</v>
      </c>
      <c r="AO354" s="5">
        <f t="shared" si="590"/>
        <v>1.2639452511571407E-3</v>
      </c>
      <c r="AP354" s="5">
        <f t="shared" si="591"/>
        <v>1.6194677714026213E-3</v>
      </c>
      <c r="AQ354" s="5">
        <f t="shared" si="592"/>
        <v>1.556243749607063E-3</v>
      </c>
      <c r="AR354" s="5">
        <f t="shared" si="593"/>
        <v>4.1575159888806126E-2</v>
      </c>
      <c r="AS354" s="5">
        <f t="shared" si="594"/>
        <v>5.3269420862329525E-2</v>
      </c>
      <c r="AT354" s="5">
        <f t="shared" si="595"/>
        <v>3.4126521781242793E-2</v>
      </c>
      <c r="AU354" s="5">
        <f t="shared" si="596"/>
        <v>1.4575209942623598E-2</v>
      </c>
      <c r="AV354" s="5">
        <f t="shared" si="597"/>
        <v>4.6687312488211891E-3</v>
      </c>
      <c r="AW354" s="5">
        <f t="shared" si="598"/>
        <v>1.6367402626773166E-4</v>
      </c>
      <c r="AX354" s="5">
        <f t="shared" si="599"/>
        <v>3.6535953952215027E-5</v>
      </c>
      <c r="AY354" s="5">
        <f t="shared" si="600"/>
        <v>1.4043836123968224E-4</v>
      </c>
      <c r="AZ354" s="5">
        <f t="shared" si="601"/>
        <v>2.6991129523377011E-4</v>
      </c>
      <c r="BA354" s="5">
        <f t="shared" si="602"/>
        <v>3.4583194435712495E-4</v>
      </c>
      <c r="BB354" s="5">
        <f t="shared" si="603"/>
        <v>3.3233066524942281E-4</v>
      </c>
      <c r="BC354" s="5">
        <f t="shared" si="604"/>
        <v>2.5548518086246824E-4</v>
      </c>
      <c r="BD354" s="5">
        <f t="shared" si="605"/>
        <v>2.6634710431164756E-2</v>
      </c>
      <c r="BE354" s="5">
        <f t="shared" si="606"/>
        <v>3.4126521781242786E-2</v>
      </c>
      <c r="BF354" s="5">
        <f t="shared" si="607"/>
        <v>2.1862814913935383E-2</v>
      </c>
      <c r="BG354" s="5">
        <f t="shared" si="608"/>
        <v>9.3374624976423817E-3</v>
      </c>
      <c r="BH354" s="5">
        <f t="shared" si="609"/>
        <v>2.9909759872448066E-3</v>
      </c>
      <c r="BI354" s="5">
        <f t="shared" si="610"/>
        <v>7.66455542587405E-4</v>
      </c>
      <c r="BJ354" s="8">
        <f t="shared" si="611"/>
        <v>7.78867345036693E-2</v>
      </c>
      <c r="BK354" s="8">
        <f t="shared" si="612"/>
        <v>9.8420063349532544E-2</v>
      </c>
      <c r="BL354" s="8">
        <f t="shared" si="613"/>
        <v>0.67201173436812178</v>
      </c>
      <c r="BM354" s="8">
        <f t="shared" si="614"/>
        <v>0.79011730813466907</v>
      </c>
      <c r="BN354" s="8">
        <f t="shared" si="615"/>
        <v>0.11450176841109998</v>
      </c>
    </row>
    <row r="355" spans="1:66" x14ac:dyDescent="0.25">
      <c r="A355" s="10" t="s">
        <v>72</v>
      </c>
      <c r="B355" s="10" t="s">
        <v>85</v>
      </c>
      <c r="C355" s="10" t="s">
        <v>75</v>
      </c>
      <c r="D355" s="16"/>
      <c r="E355">
        <f>VLOOKUP(A355,home!$A$2:$E$405,3,FALSE)</f>
        <v>1.3</v>
      </c>
      <c r="F355">
        <f>VLOOKUP(B355,home!$B$2:$E$405,3,FALSE)</f>
        <v>0.77</v>
      </c>
      <c r="G355">
        <f>VLOOKUP(C355,away!$B$2:$E$405,4,FALSE)</f>
        <v>0.77</v>
      </c>
      <c r="H355">
        <f>VLOOKUP(A355,away!$A$2:$E$405,3,FALSE)</f>
        <v>1.3</v>
      </c>
      <c r="I355">
        <f>VLOOKUP(C355,away!$B$2:$E$405,3,FALSE)</f>
        <v>1.03</v>
      </c>
      <c r="J355">
        <f>VLOOKUP(B355,home!$B$2:$E$405,4,FALSE)</f>
        <v>1.54</v>
      </c>
      <c r="K355" s="3">
        <f t="shared" si="560"/>
        <v>0.77077000000000007</v>
      </c>
      <c r="L355" s="3">
        <f t="shared" si="561"/>
        <v>2.0620600000000002</v>
      </c>
      <c r="M355" s="5">
        <f t="shared" si="562"/>
        <v>5.8846083384819906E-2</v>
      </c>
      <c r="N355" s="5">
        <f t="shared" si="563"/>
        <v>4.5356795690517641E-2</v>
      </c>
      <c r="O355" s="5">
        <f t="shared" si="564"/>
        <v>0.12134415470450173</v>
      </c>
      <c r="P355" s="5">
        <f t="shared" si="565"/>
        <v>9.3528434121588802E-2</v>
      </c>
      <c r="Q355" s="5">
        <f t="shared" si="566"/>
        <v>1.7479828707190143E-2</v>
      </c>
      <c r="R355" s="5">
        <f t="shared" si="567"/>
        <v>0.12510946382498248</v>
      </c>
      <c r="S355" s="5">
        <f t="shared" si="568"/>
        <v>3.716291504071844E-2</v>
      </c>
      <c r="T355" s="5">
        <f t="shared" si="569"/>
        <v>3.6044455583948504E-2</v>
      </c>
      <c r="U355" s="5">
        <f t="shared" si="570"/>
        <v>9.6430621432381736E-2</v>
      </c>
      <c r="V355" s="5">
        <f t="shared" si="571"/>
        <v>6.5628633796754E-3</v>
      </c>
      <c r="W355" s="5">
        <f t="shared" si="572"/>
        <v>4.4909758575469817E-3</v>
      </c>
      <c r="X355" s="5">
        <f t="shared" si="573"/>
        <v>9.2606616768133292E-3</v>
      </c>
      <c r="Y355" s="5">
        <f t="shared" si="574"/>
        <v>9.5480200086448495E-3</v>
      </c>
      <c r="Z355" s="5">
        <f t="shared" si="575"/>
        <v>8.5994406991647773E-2</v>
      </c>
      <c r="AA355" s="5">
        <f t="shared" si="576"/>
        <v>6.6281909076952361E-2</v>
      </c>
      <c r="AB355" s="5">
        <f t="shared" si="577"/>
        <v>2.5544053529621285E-2</v>
      </c>
      <c r="AC355" s="5">
        <f t="shared" si="578"/>
        <v>6.5192777066504345E-4</v>
      </c>
      <c r="AD355" s="5">
        <f t="shared" si="579"/>
        <v>8.6537736543037191E-4</v>
      </c>
      <c r="AE355" s="5">
        <f t="shared" si="580"/>
        <v>1.7844600501593527E-3</v>
      </c>
      <c r="AF355" s="5">
        <f t="shared" si="581"/>
        <v>1.8398318455157979E-3</v>
      </c>
      <c r="AG355" s="5">
        <f t="shared" si="582"/>
        <v>1.264614551788102E-3</v>
      </c>
      <c r="AH355" s="5">
        <f t="shared" si="583"/>
        <v>4.433140672029931E-2</v>
      </c>
      <c r="AI355" s="5">
        <f t="shared" si="584"/>
        <v>3.4169318357805095E-2</v>
      </c>
      <c r="AJ355" s="5">
        <f t="shared" si="585"/>
        <v>1.3168342755322719E-2</v>
      </c>
      <c r="AK355" s="5">
        <f t="shared" si="586"/>
        <v>3.3832545151733641E-3</v>
      </c>
      <c r="AL355" s="5">
        <f t="shared" si="587"/>
        <v>4.1446281583055229E-5</v>
      </c>
      <c r="AM355" s="5">
        <f t="shared" si="588"/>
        <v>1.3340138239055358E-4</v>
      </c>
      <c r="AN355" s="5">
        <f t="shared" si="589"/>
        <v>2.7508165457226493E-4</v>
      </c>
      <c r="AO355" s="5">
        <f t="shared" si="590"/>
        <v>2.8361743831364239E-4</v>
      </c>
      <c r="AP355" s="5">
        <f t="shared" si="591"/>
        <v>1.9494539161634314E-4</v>
      </c>
      <c r="AQ355" s="5">
        <f t="shared" si="592"/>
        <v>1.0049727355909914E-4</v>
      </c>
      <c r="AR355" s="5">
        <f t="shared" si="593"/>
        <v>1.8282804108332093E-2</v>
      </c>
      <c r="AS355" s="5">
        <f t="shared" si="594"/>
        <v>1.4091836922579128E-2</v>
      </c>
      <c r="AT355" s="5">
        <f t="shared" si="595"/>
        <v>5.4307825724081576E-3</v>
      </c>
      <c r="AU355" s="5">
        <f t="shared" si="596"/>
        <v>1.3952947611116785E-3</v>
      </c>
      <c r="AV355" s="5">
        <f t="shared" si="597"/>
        <v>2.6886283575551213E-4</v>
      </c>
      <c r="AW355" s="5">
        <f t="shared" si="598"/>
        <v>1.8298233825785563E-6</v>
      </c>
      <c r="AX355" s="5">
        <f t="shared" si="599"/>
        <v>1.7136963917527824E-5</v>
      </c>
      <c r="AY355" s="5">
        <f t="shared" si="600"/>
        <v>3.5337447815777425E-5</v>
      </c>
      <c r="AZ355" s="5">
        <f t="shared" si="601"/>
        <v>3.6433968821501006E-5</v>
      </c>
      <c r="BA355" s="5">
        <f t="shared" si="602"/>
        <v>2.5043009916021455E-5</v>
      </c>
      <c r="BB355" s="5">
        <f t="shared" si="603"/>
        <v>1.2910047256857802E-5</v>
      </c>
      <c r="BC355" s="5">
        <f t="shared" si="604"/>
        <v>5.3242584092952437E-6</v>
      </c>
      <c r="BD355" s="5">
        <f t="shared" si="605"/>
        <v>6.2833731732712048E-3</v>
      </c>
      <c r="BE355" s="5">
        <f t="shared" si="606"/>
        <v>4.8430355407622465E-3</v>
      </c>
      <c r="BF355" s="5">
        <f t="shared" si="607"/>
        <v>1.8664332518766587E-3</v>
      </c>
      <c r="BG355" s="5">
        <f t="shared" si="608"/>
        <v>4.7953025251632408E-4</v>
      </c>
      <c r="BH355" s="5">
        <f t="shared" si="609"/>
        <v>9.2401883183001774E-5</v>
      </c>
      <c r="BI355" s="5">
        <f t="shared" si="610"/>
        <v>1.4244119900192461E-5</v>
      </c>
      <c r="BJ355" s="8">
        <f t="shared" si="611"/>
        <v>0.129054750174144</v>
      </c>
      <c r="BK355" s="8">
        <f t="shared" si="612"/>
        <v>0.19682900742686646</v>
      </c>
      <c r="BL355" s="8">
        <f t="shared" si="613"/>
        <v>0.58281112433873639</v>
      </c>
      <c r="BM355" s="8">
        <f t="shared" si="614"/>
        <v>0.53299102087336048</v>
      </c>
      <c r="BN355" s="8">
        <f t="shared" si="615"/>
        <v>0.46166476043360061</v>
      </c>
    </row>
    <row r="356" spans="1:66" x14ac:dyDescent="0.25">
      <c r="A356" t="s">
        <v>72</v>
      </c>
      <c r="B356" t="s">
        <v>63</v>
      </c>
      <c r="C356" t="s">
        <v>237</v>
      </c>
      <c r="D356" s="16"/>
      <c r="E356">
        <f>VLOOKUP(A356,home!$A$2:$E$405,3,FALSE)</f>
        <v>1.3</v>
      </c>
      <c r="F356">
        <f>VLOOKUP(B356,home!$B$2:$E$405,3,FALSE)</f>
        <v>2.69</v>
      </c>
      <c r="G356">
        <f>VLOOKUP(C356,away!$B$2:$E$405,4,FALSE)</f>
        <v>1.03</v>
      </c>
      <c r="H356">
        <f>VLOOKUP(A356,away!$A$2:$E$405,3,FALSE)</f>
        <v>1.3</v>
      </c>
      <c r="I356">
        <f>VLOOKUP(C356,away!$B$2:$E$405,3,FALSE)</f>
        <v>0</v>
      </c>
      <c r="J356">
        <f>VLOOKUP(B356,home!$B$2:$E$405,4,FALSE)</f>
        <v>0.77</v>
      </c>
      <c r="K356" s="3">
        <f t="shared" si="560"/>
        <v>3.6019100000000002</v>
      </c>
      <c r="L356" s="3">
        <f t="shared" si="561"/>
        <v>0</v>
      </c>
      <c r="M356" s="5">
        <f t="shared" si="562"/>
        <v>2.7271583945537942E-2</v>
      </c>
      <c r="N356" s="5">
        <f t="shared" si="563"/>
        <v>9.8229790929272573E-2</v>
      </c>
      <c r="O356" s="5">
        <f t="shared" si="564"/>
        <v>0</v>
      </c>
      <c r="P356" s="5">
        <f t="shared" si="565"/>
        <v>0</v>
      </c>
      <c r="Q356" s="5">
        <f t="shared" si="566"/>
        <v>0.17690743312302809</v>
      </c>
      <c r="R356" s="5">
        <f t="shared" si="567"/>
        <v>0</v>
      </c>
      <c r="S356" s="5">
        <f t="shared" si="568"/>
        <v>0</v>
      </c>
      <c r="T356" s="5">
        <f t="shared" si="569"/>
        <v>0</v>
      </c>
      <c r="U356" s="5">
        <f t="shared" si="570"/>
        <v>0</v>
      </c>
      <c r="V356" s="5">
        <f t="shared" si="571"/>
        <v>0</v>
      </c>
      <c r="W356" s="5">
        <f t="shared" si="572"/>
        <v>0.21240155081338877</v>
      </c>
      <c r="X356" s="5">
        <f t="shared" si="573"/>
        <v>0</v>
      </c>
      <c r="Y356" s="5">
        <f t="shared" si="574"/>
        <v>0</v>
      </c>
      <c r="Z356" s="5">
        <f t="shared" si="575"/>
        <v>0</v>
      </c>
      <c r="AA356" s="5">
        <f t="shared" si="576"/>
        <v>0</v>
      </c>
      <c r="AB356" s="5">
        <f t="shared" si="577"/>
        <v>0</v>
      </c>
      <c r="AC356" s="5">
        <f t="shared" si="578"/>
        <v>0</v>
      </c>
      <c r="AD356" s="5">
        <f t="shared" si="579"/>
        <v>0.19126281747256327</v>
      </c>
      <c r="AE356" s="5">
        <f t="shared" si="580"/>
        <v>0</v>
      </c>
      <c r="AF356" s="5">
        <f t="shared" si="581"/>
        <v>0</v>
      </c>
      <c r="AG356" s="5">
        <f t="shared" si="582"/>
        <v>0</v>
      </c>
      <c r="AH356" s="5">
        <f t="shared" si="583"/>
        <v>0</v>
      </c>
      <c r="AI356" s="5">
        <f t="shared" si="584"/>
        <v>0</v>
      </c>
      <c r="AJ356" s="5">
        <f t="shared" si="585"/>
        <v>0</v>
      </c>
      <c r="AK356" s="5">
        <f t="shared" si="586"/>
        <v>0</v>
      </c>
      <c r="AL356" s="5">
        <f t="shared" si="587"/>
        <v>0</v>
      </c>
      <c r="AM356" s="5">
        <f t="shared" si="588"/>
        <v>0.13778229097652006</v>
      </c>
      <c r="AN356" s="5">
        <f t="shared" si="589"/>
        <v>0</v>
      </c>
      <c r="AO356" s="5">
        <f t="shared" si="590"/>
        <v>0</v>
      </c>
      <c r="AP356" s="5">
        <f t="shared" si="591"/>
        <v>0</v>
      </c>
      <c r="AQ356" s="5">
        <f t="shared" si="592"/>
        <v>0</v>
      </c>
      <c r="AR356" s="5">
        <f t="shared" si="593"/>
        <v>0</v>
      </c>
      <c r="AS356" s="5">
        <f t="shared" si="594"/>
        <v>0</v>
      </c>
      <c r="AT356" s="5">
        <f t="shared" si="595"/>
        <v>0</v>
      </c>
      <c r="AU356" s="5">
        <f t="shared" si="596"/>
        <v>0</v>
      </c>
      <c r="AV356" s="5">
        <f t="shared" si="597"/>
        <v>0</v>
      </c>
      <c r="AW356" s="5">
        <f t="shared" si="598"/>
        <v>0</v>
      </c>
      <c r="AX356" s="5">
        <f t="shared" si="599"/>
        <v>8.2713235281872938E-2</v>
      </c>
      <c r="AY356" s="5">
        <f t="shared" si="600"/>
        <v>0</v>
      </c>
      <c r="AZ356" s="5">
        <f t="shared" si="601"/>
        <v>0</v>
      </c>
      <c r="BA356" s="5">
        <f t="shared" si="602"/>
        <v>0</v>
      </c>
      <c r="BB356" s="5">
        <f t="shared" si="603"/>
        <v>0</v>
      </c>
      <c r="BC356" s="5">
        <f t="shared" si="604"/>
        <v>0</v>
      </c>
      <c r="BD356" s="5">
        <f t="shared" si="605"/>
        <v>0</v>
      </c>
      <c r="BE356" s="5">
        <f t="shared" si="606"/>
        <v>0</v>
      </c>
      <c r="BF356" s="5">
        <f t="shared" si="607"/>
        <v>0</v>
      </c>
      <c r="BG356" s="5">
        <f t="shared" si="608"/>
        <v>0</v>
      </c>
      <c r="BH356" s="5">
        <f t="shared" si="609"/>
        <v>0</v>
      </c>
      <c r="BI356" s="5">
        <f t="shared" si="610"/>
        <v>0</v>
      </c>
      <c r="BJ356" s="8">
        <f t="shared" si="611"/>
        <v>0.89929711859664563</v>
      </c>
      <c r="BK356" s="8">
        <f t="shared" si="612"/>
        <v>2.7271583945537942E-2</v>
      </c>
      <c r="BL356" s="8">
        <f t="shared" si="613"/>
        <v>0</v>
      </c>
      <c r="BM356" s="8">
        <f t="shared" si="614"/>
        <v>0.62415989454434495</v>
      </c>
      <c r="BN356" s="8">
        <f t="shared" si="615"/>
        <v>0.30240880799783859</v>
      </c>
    </row>
    <row r="357" spans="1:66" s="15" customFormat="1" x14ac:dyDescent="0.25">
      <c r="A357" s="15" t="s">
        <v>143</v>
      </c>
      <c r="B357" s="15" t="s">
        <v>452</v>
      </c>
      <c r="C357" s="15" t="s">
        <v>451</v>
      </c>
      <c r="D357" s="23"/>
      <c r="E357" s="15">
        <f>VLOOKUP(A357,home!$A$2:$E$405,3,FALSE)</f>
        <v>0.98305084745762705</v>
      </c>
      <c r="F357" s="15">
        <f>VLOOKUP(B357,home!$B$2:$E$405,3,FALSE)</f>
        <v>1.02</v>
      </c>
      <c r="G357" s="15">
        <f>VLOOKUP(C357,away!$B$2:$E$405,4,FALSE)</f>
        <v>1.36</v>
      </c>
      <c r="H357" s="15">
        <f>VLOOKUP(A357,away!$A$2:$E$405,3,FALSE)</f>
        <v>1.15254237288136</v>
      </c>
      <c r="I357" s="15">
        <f>VLOOKUP(C357,away!$B$2:$E$405,3,FALSE)</f>
        <v>0.68</v>
      </c>
      <c r="J357" s="15">
        <f>VLOOKUP(B357,home!$B$2:$E$405,4,FALSE)</f>
        <v>1.1599999999999999</v>
      </c>
      <c r="K357" s="20">
        <f t="shared" si="560"/>
        <v>1.3636881355932204</v>
      </c>
      <c r="L357" s="20">
        <f t="shared" si="561"/>
        <v>0.90912542372881677</v>
      </c>
      <c r="M357" s="21">
        <f t="shared" si="562"/>
        <v>0.10302191366811814</v>
      </c>
      <c r="N357" s="21">
        <f t="shared" si="563"/>
        <v>0.14048976137532176</v>
      </c>
      <c r="O357" s="21">
        <f t="shared" si="564"/>
        <v>9.3659840916881482E-2</v>
      </c>
      <c r="P357" s="21">
        <f t="shared" si="565"/>
        <v>0.12772281383989975</v>
      </c>
      <c r="Q357" s="21">
        <f t="shared" si="566"/>
        <v>9.5792110379924481E-2</v>
      </c>
      <c r="R357" s="21">
        <f t="shared" si="567"/>
        <v>4.2574271279966713E-2</v>
      </c>
      <c r="S357" s="21">
        <f t="shared" si="568"/>
        <v>3.9586522406616025E-2</v>
      </c>
      <c r="T357" s="21">
        <f t="shared" si="569"/>
        <v>8.7087042939026429E-2</v>
      </c>
      <c r="U357" s="21">
        <f t="shared" si="570"/>
        <v>5.8058028626017812E-2</v>
      </c>
      <c r="V357" s="21">
        <f t="shared" si="571"/>
        <v>5.4531030792765922E-3</v>
      </c>
      <c r="W357" s="21">
        <f t="shared" si="572"/>
        <v>4.3543521469513083E-2</v>
      </c>
      <c r="X357" s="21">
        <f t="shared" si="573"/>
        <v>3.9586522406615907E-2</v>
      </c>
      <c r="Y357" s="21">
        <f t="shared" si="574"/>
        <v>1.799455697843249E-2</v>
      </c>
      <c r="Z357" s="21">
        <f t="shared" si="575"/>
        <v>1.2901784139115113E-2</v>
      </c>
      <c r="AA357" s="21">
        <f t="shared" si="576"/>
        <v>1.7594009958496075E-2</v>
      </c>
      <c r="AB357" s="21">
        <f t="shared" si="577"/>
        <v>1.1996371318955033E-2</v>
      </c>
      <c r="AC357" s="21">
        <f t="shared" si="578"/>
        <v>4.2253490340410398E-4</v>
      </c>
      <c r="AD357" s="21">
        <f t="shared" si="579"/>
        <v>1.4844945902480906E-2</v>
      </c>
      <c r="AE357" s="21">
        <f t="shared" si="580"/>
        <v>1.3495917733824315E-2</v>
      </c>
      <c r="AF357" s="21">
        <f t="shared" si="581"/>
        <v>6.1347409641861412E-3</v>
      </c>
      <c r="AG357" s="21">
        <f t="shared" si="582"/>
        <v>1.8590829928440853E-3</v>
      </c>
      <c r="AH357" s="21">
        <f t="shared" si="583"/>
        <v>2.9323349930826885E-3</v>
      </c>
      <c r="AI357" s="21">
        <f t="shared" si="584"/>
        <v>3.9987904396516913E-3</v>
      </c>
      <c r="AJ357" s="21">
        <f t="shared" si="585"/>
        <v>2.7265515396383048E-3</v>
      </c>
      <c r="AK357" s="21">
        <f t="shared" si="586"/>
        <v>1.2393886618960617E-3</v>
      </c>
      <c r="AL357" s="21">
        <f t="shared" si="587"/>
        <v>2.095373494310987E-5</v>
      </c>
      <c r="AM357" s="21">
        <f t="shared" si="588"/>
        <v>4.0487753201472803E-3</v>
      </c>
      <c r="AN357" s="21">
        <f t="shared" si="589"/>
        <v>3.6808445785116717E-3</v>
      </c>
      <c r="AO357" s="21">
        <f t="shared" si="590"/>
        <v>1.6731746935596706E-3</v>
      </c>
      <c r="AP357" s="21">
        <f t="shared" si="591"/>
        <v>5.0704188408492296E-4</v>
      </c>
      <c r="AQ357" s="21">
        <f t="shared" si="592"/>
        <v>1.1524116692924079E-4</v>
      </c>
      <c r="AR357" s="21">
        <f t="shared" si="593"/>
        <v>5.3317205862022732E-4</v>
      </c>
      <c r="AS357" s="21">
        <f t="shared" si="594"/>
        <v>7.270804105702171E-4</v>
      </c>
      <c r="AT357" s="21">
        <f t="shared" si="595"/>
        <v>4.9575546475842636E-4</v>
      </c>
      <c r="AU357" s="21">
        <f t="shared" si="596"/>
        <v>2.2535194848218973E-4</v>
      </c>
      <c r="AV357" s="21">
        <f t="shared" si="597"/>
        <v>7.6827444619494151E-5</v>
      </c>
      <c r="AW357" s="21">
        <f t="shared" si="598"/>
        <v>7.216021362457534E-7</v>
      </c>
      <c r="AX357" s="21">
        <f t="shared" si="599"/>
        <v>9.2021114462791608E-4</v>
      </c>
      <c r="AY357" s="21">
        <f t="shared" si="600"/>
        <v>8.3658734677983365E-4</v>
      </c>
      <c r="AZ357" s="21">
        <f t="shared" si="601"/>
        <v>3.8028141306369138E-4</v>
      </c>
      <c r="BA357" s="21">
        <f t="shared" si="602"/>
        <v>1.1524116692924055E-4</v>
      </c>
      <c r="BB357" s="21">
        <f t="shared" si="603"/>
        <v>2.619216867888728E-5</v>
      </c>
      <c r="BC357" s="21">
        <f t="shared" si="604"/>
        <v>4.762393289714009E-6</v>
      </c>
      <c r="BD357" s="21">
        <f t="shared" si="605"/>
        <v>8.0786712285579933E-5</v>
      </c>
      <c r="BE357" s="21">
        <f t="shared" si="606"/>
        <v>1.1016788105742842E-4</v>
      </c>
      <c r="BF357" s="21">
        <f t="shared" si="607"/>
        <v>7.5117316160730116E-5</v>
      </c>
      <c r="BG357" s="21">
        <f t="shared" si="608"/>
        <v>3.4145530941997527E-5</v>
      </c>
      <c r="BH357" s="21">
        <f t="shared" si="609"/>
        <v>1.1640963857283299E-5</v>
      </c>
      <c r="BI357" s="21">
        <f t="shared" si="610"/>
        <v>3.1749288598093451E-6</v>
      </c>
      <c r="BJ357" s="22">
        <f t="shared" si="611"/>
        <v>0.47313655641877167</v>
      </c>
      <c r="BK357" s="22">
        <f t="shared" si="612"/>
        <v>0.27706442897903755</v>
      </c>
      <c r="BL357" s="22">
        <f t="shared" si="613"/>
        <v>0.23715280839479919</v>
      </c>
      <c r="BM357" s="22">
        <f t="shared" si="614"/>
        <v>0.39615900072696775</v>
      </c>
      <c r="BN357" s="22">
        <f t="shared" si="615"/>
        <v>0.60326071146011229</v>
      </c>
    </row>
    <row r="358" spans="1:66" x14ac:dyDescent="0.25">
      <c r="A358" t="s">
        <v>10</v>
      </c>
      <c r="B358" t="s">
        <v>222</v>
      </c>
      <c r="C358" t="s">
        <v>37</v>
      </c>
      <c r="D358" s="16"/>
      <c r="E358">
        <f>VLOOKUP(A358,home!$A$2:$E$405,3,FALSE)</f>
        <v>1.5192307692307701</v>
      </c>
      <c r="F358">
        <f>VLOOKUP(B358,home!$B$2:$E$405,3,FALSE)</f>
        <v>0.88</v>
      </c>
      <c r="G358">
        <f>VLOOKUP(C358,away!$B$2:$E$405,4,FALSE)</f>
        <v>1.32</v>
      </c>
      <c r="H358">
        <f>VLOOKUP(A358,away!$A$2:$E$405,3,FALSE)</f>
        <v>1.5384615384615401</v>
      </c>
      <c r="I358">
        <f>VLOOKUP(C358,away!$B$2:$E$405,3,FALSE)</f>
        <v>1.54</v>
      </c>
      <c r="J358">
        <f>VLOOKUP(B358,home!$B$2:$E$405,4,FALSE)</f>
        <v>1.3</v>
      </c>
      <c r="K358" s="3">
        <f t="shared" ref="K358:K421" si="616">E358*F358*G358</f>
        <v>1.7647384615384625</v>
      </c>
      <c r="L358" s="3">
        <f t="shared" ref="L358:L421" si="617">H358*I358*J358</f>
        <v>3.0800000000000036</v>
      </c>
      <c r="M358" s="5">
        <f t="shared" ref="M358:M421" si="618">_xlfn.POISSON.DIST(0,K358,FALSE) * _xlfn.POISSON.DIST(0,L358,FALSE)</f>
        <v>7.869675408656936E-3</v>
      </c>
      <c r="N358" s="5">
        <f t="shared" ref="N358:N421" si="619">_xlfn.POISSON.DIST(1,K358,FALSE) * _xlfn.POISSON.DIST(0,L358,FALSE)</f>
        <v>1.388791887348031E-2</v>
      </c>
      <c r="O358" s="5">
        <f t="shared" ref="O358:O421" si="620">_xlfn.POISSON.DIST(0,K358,FALSE) * _xlfn.POISSON.DIST(1,L358,FALSE)</f>
        <v>2.4238600258663388E-2</v>
      </c>
      <c r="P358" s="5">
        <f t="shared" ref="P358:P421" si="621">_xlfn.POISSON.DIST(1,K358,FALSE) * _xlfn.POISSON.DIST(1,L358,FALSE)</f>
        <v>4.2774790130319401E-2</v>
      </c>
      <c r="Q358" s="5">
        <f t="shared" ref="Q358:Q421" si="622">_xlfn.POISSON.DIST(2,K358,FALSE) * _xlfn.POISSON.DIST(0,L358,FALSE)</f>
        <v>1.2254272293378313E-2</v>
      </c>
      <c r="R358" s="5">
        <f t="shared" ref="R358:R421" si="623">_xlfn.POISSON.DIST(0,K358,FALSE) * _xlfn.POISSON.DIST(2,L358,FALSE)</f>
        <v>3.7327444398341666E-2</v>
      </c>
      <c r="S358" s="5">
        <f t="shared" ref="S358:S421" si="624">_xlfn.POISSON.DIST(2,K358,FALSE) * _xlfn.POISSON.DIST(2,L358,FALSE)</f>
        <v>5.8124464341952155E-2</v>
      </c>
      <c r="T358" s="5">
        <f t="shared" ref="T358:T421" si="625">_xlfn.POISSON.DIST(2,K358,FALSE) * _xlfn.POISSON.DIST(1,L358,FALSE)</f>
        <v>3.7743158663605246E-2</v>
      </c>
      <c r="U358" s="5">
        <f t="shared" ref="U358:U421" si="626">_xlfn.POISSON.DIST(1,K358,FALSE) * _xlfn.POISSON.DIST(2,L358,FALSE)</f>
        <v>6.5873176800691977E-2</v>
      </c>
      <c r="V358" s="5">
        <f t="shared" ref="V358:V421" si="627">_xlfn.POISSON.DIST(3,K358,FALSE) * _xlfn.POISSON.DIST(3,L358,FALSE)</f>
        <v>3.5103265729348548E-2</v>
      </c>
      <c r="W358" s="5">
        <f t="shared" ref="W358:W421" si="628">_xlfn.POISSON.DIST(3,K358,FALSE) * _xlfn.POISSON.DIST(0,L358,FALSE)</f>
        <v>7.2085285447632801E-3</v>
      </c>
      <c r="X358" s="5">
        <f t="shared" ref="X358:X421" si="629">_xlfn.POISSON.DIST(3,K358,FALSE) * _xlfn.POISSON.DIST(1,L358,FALSE)</f>
        <v>2.220226791787093E-2</v>
      </c>
      <c r="Y358" s="5">
        <f t="shared" ref="Y358:Y421" si="630">_xlfn.POISSON.DIST(3,K358,FALSE) * _xlfn.POISSON.DIST(2,L358,FALSE)</f>
        <v>3.4191492593521278E-2</v>
      </c>
      <c r="Z358" s="5">
        <f t="shared" ref="Z358:Z421" si="631">_xlfn.POISSON.DIST(0,K358,FALSE) * _xlfn.POISSON.DIST(3,L358,FALSE)</f>
        <v>3.8322842915630824E-2</v>
      </c>
      <c r="AA358" s="5">
        <f t="shared" ref="AA358:AA421" si="632">_xlfn.POISSON.DIST(1,K358,FALSE) * _xlfn.POISSON.DIST(3,L358,FALSE)</f>
        <v>6.7629794848710498E-2</v>
      </c>
      <c r="AB358" s="5">
        <f t="shared" ref="AB358:AB421" si="633">_xlfn.POISSON.DIST(2,K358,FALSE) * _xlfn.POISSON.DIST(3,L358,FALSE)</f>
        <v>5.967445005773761E-2</v>
      </c>
      <c r="AC358" s="5">
        <f t="shared" ref="AC358:AC421" si="634">_xlfn.POISSON.DIST(4,K358,FALSE) * _xlfn.POISSON.DIST(4,L358,FALSE)</f>
        <v>1.1925006007950901E-2</v>
      </c>
      <c r="AD358" s="5">
        <f t="shared" ref="AD358:AD421" si="635">_xlfn.POISSON.DIST(4,K358,FALSE) * _xlfn.POISSON.DIST(0,L358,FALSE)</f>
        <v>3.1802918935104124E-3</v>
      </c>
      <c r="AE358" s="5">
        <f t="shared" ref="AE358:AE421" si="636">_xlfn.POISSON.DIST(4,K358,FALSE) * _xlfn.POISSON.DIST(1,L358,FALSE)</f>
        <v>9.7952990320120809E-3</v>
      </c>
      <c r="AF358" s="5">
        <f t="shared" ref="AF358:AF421" si="637">_xlfn.POISSON.DIST(4,K358,FALSE) * _xlfn.POISSON.DIST(2,L358,FALSE)</f>
        <v>1.5084760509298625E-2</v>
      </c>
      <c r="AG358" s="5">
        <f t="shared" ref="AG358:AG421" si="638">_xlfn.POISSON.DIST(4,K358,FALSE) * _xlfn.POISSON.DIST(3,L358,FALSE)</f>
        <v>1.5487020789546606E-2</v>
      </c>
      <c r="AH358" s="5">
        <f t="shared" ref="AH358:AH421" si="639">_xlfn.POISSON.DIST(0,K358,FALSE) * _xlfn.POISSON.DIST(4,L358,FALSE)</f>
        <v>2.9508589045035769E-2</v>
      </c>
      <c r="AI358" s="5">
        <f t="shared" ref="AI358:AI421" si="640">_xlfn.POISSON.DIST(1,K358,FALSE) * _xlfn.POISSON.DIST(4,L358,FALSE)</f>
        <v>5.2074942033507141E-2</v>
      </c>
      <c r="AJ358" s="5">
        <f t="shared" ref="AJ358:AJ421" si="641">_xlfn.POISSON.DIST(2,K358,FALSE) * _xlfn.POISSON.DIST(4,L358,FALSE)</f>
        <v>4.5949326544458019E-2</v>
      </c>
      <c r="AK358" s="5">
        <f t="shared" ref="AK358:AK421" si="642">_xlfn.POISSON.DIST(3,K358,FALSE) * _xlfn.POISSON.DIST(4,L358,FALSE)</f>
        <v>2.7029514611598415E-2</v>
      </c>
      <c r="AL358" s="5">
        <f t="shared" ref="AL358:AL421" si="643">_xlfn.POISSON.DIST(5,K358,FALSE) * _xlfn.POISSON.DIST(5,L358,FALSE)</f>
        <v>2.5926844643771713E-3</v>
      </c>
      <c r="AM358" s="5">
        <f t="shared" ref="AM358:AM421" si="644">_xlfn.POISSON.DIST(5,K358,FALSE) * _xlfn.POISSON.DIST(0,L358,FALSE)</f>
        <v>1.1224766846793612E-3</v>
      </c>
      <c r="AN358" s="5">
        <f t="shared" ref="AN358:AN421" si="645">_xlfn.POISSON.DIST(5,K358,FALSE) * _xlfn.POISSON.DIST(1,L358,FALSE)</f>
        <v>3.4572281888124363E-3</v>
      </c>
      <c r="AO358" s="5">
        <f t="shared" ref="AO358:AO421" si="646">_xlfn.POISSON.DIST(5,K358,FALSE) * _xlfn.POISSON.DIST(2,L358,FALSE)</f>
        <v>5.3241314107711586E-3</v>
      </c>
      <c r="AP358" s="5">
        <f t="shared" ref="AP358:AP421" si="647">_xlfn.POISSON.DIST(5,K358,FALSE) * _xlfn.POISSON.DIST(3,L358,FALSE)</f>
        <v>5.466108248391729E-3</v>
      </c>
      <c r="AQ358" s="5">
        <f t="shared" ref="AQ358:AQ421" si="648">_xlfn.POISSON.DIST(5,K358,FALSE) * _xlfn.POISSON.DIST(4,L358,FALSE)</f>
        <v>4.208903351261636E-3</v>
      </c>
      <c r="AR358" s="5">
        <f t="shared" ref="AR358:AR421" si="649">_xlfn.POISSON.DIST(0,K358,FALSE) * _xlfn.POISSON.DIST(5,L358,FALSE)</f>
        <v>1.8177290851742058E-2</v>
      </c>
      <c r="AS358" s="5">
        <f t="shared" ref="AS358:AS421" si="650">_xlfn.POISSON.DIST(1,K358,FALSE) * _xlfn.POISSON.DIST(5,L358,FALSE)</f>
        <v>3.2078164292640446E-2</v>
      </c>
      <c r="AT358" s="5">
        <f t="shared" ref="AT358:AT421" si="651">_xlfn.POISSON.DIST(2,K358,FALSE) * _xlfn.POISSON.DIST(5,L358,FALSE)</f>
        <v>2.8304785151386177E-2</v>
      </c>
      <c r="AU358" s="5">
        <f t="shared" ref="AU358:AU421" si="652">_xlfn.POISSON.DIST(3,K358,FALSE) * _xlfn.POISSON.DIST(5,L358,FALSE)</f>
        <v>1.6650181000744644E-2</v>
      </c>
      <c r="AV358" s="5">
        <f t="shared" ref="AV358:AV421" si="653">_xlfn.POISSON.DIST(4,K358,FALSE) * _xlfn.POISSON.DIST(5,L358,FALSE)</f>
        <v>7.3458037008977649E-3</v>
      </c>
      <c r="AW358" s="5">
        <f t="shared" ref="AW358:AW421" si="654">_xlfn.POISSON.DIST(6,K358,FALSE) * _xlfn.POISSON.DIST(6,L358,FALSE)</f>
        <v>3.9145174383868083E-4</v>
      </c>
      <c r="AX358" s="5">
        <f t="shared" ref="AX358:AX421" si="655">_xlfn.POISSON.DIST(6,K358,FALSE) * _xlfn.POISSON.DIST(0,L358,FALSE)</f>
        <v>3.3014629627230836E-4</v>
      </c>
      <c r="AY358" s="5">
        <f t="shared" ref="AY358:AY421" si="656">_xlfn.POISSON.DIST(6,K358,FALSE) * _xlfn.POISSON.DIST(1,L358,FALSE)</f>
        <v>1.0168505925187109E-3</v>
      </c>
      <c r="AZ358" s="5">
        <f t="shared" ref="AZ358:AZ421" si="657">_xlfn.POISSON.DIST(6,K358,FALSE) * _xlfn.POISSON.DIST(2,L358,FALSE)</f>
        <v>1.565949912478817E-3</v>
      </c>
      <c r="BA358" s="5">
        <f t="shared" ref="BA358:BA421" si="658">_xlfn.POISSON.DIST(6,K358,FALSE) * _xlfn.POISSON.DIST(3,L358,FALSE)</f>
        <v>1.6077085768115872E-3</v>
      </c>
      <c r="BB358" s="5">
        <f t="shared" ref="BB358:BB421" si="659">_xlfn.POISSON.DIST(6,K358,FALSE) * _xlfn.POISSON.DIST(4,L358,FALSE)</f>
        <v>1.2379356041449237E-3</v>
      </c>
      <c r="BC358" s="5">
        <f t="shared" ref="BC358:BC421" si="660">_xlfn.POISSON.DIST(6,K358,FALSE) * _xlfn.POISSON.DIST(5,L358,FALSE)</f>
        <v>7.62568332153274E-4</v>
      </c>
      <c r="BD358" s="5">
        <f t="shared" ref="BD358:BD421" si="661">_xlfn.POISSON.DIST(0,K358,FALSE) * _xlfn.POISSON.DIST(6,L358,FALSE)</f>
        <v>9.3310093038942599E-3</v>
      </c>
      <c r="BE358" s="5">
        <f t="shared" ref="BE358:BE421" si="662">_xlfn.POISSON.DIST(1,K358,FALSE) * _xlfn.POISSON.DIST(6,L358,FALSE)</f>
        <v>1.6466791003555435E-2</v>
      </c>
      <c r="BF358" s="5">
        <f t="shared" ref="BF358:BF421" si="663">_xlfn.POISSON.DIST(2,K358,FALSE) * _xlfn.POISSON.DIST(6,L358,FALSE)</f>
        <v>1.452978971104491E-2</v>
      </c>
      <c r="BG358" s="5">
        <f t="shared" ref="BG358:BG421" si="664">_xlfn.POISSON.DIST(3,K358,FALSE) * _xlfn.POISSON.DIST(6,L358,FALSE)</f>
        <v>8.5470929137155885E-3</v>
      </c>
      <c r="BH358" s="5">
        <f t="shared" ref="BH358:BH421" si="665">_xlfn.POISSON.DIST(4,K358,FALSE) * _xlfn.POISSON.DIST(6,L358,FALSE)</f>
        <v>3.7708458997941876E-3</v>
      </c>
      <c r="BI358" s="5">
        <f t="shared" ref="BI358:BI421" si="666">_xlfn.POISSON.DIST(5,K358,FALSE) * _xlfn.POISSON.DIST(6,L358,FALSE)</f>
        <v>1.330911358380282E-3</v>
      </c>
      <c r="BJ358" s="8">
        <f t="shared" ref="BJ358:BJ421" si="667">SUM(N358,Q358,T358,W358,X358,Y358,AD358,AE358,AF358,AG358,AM358,AN358,AO358,AP358,AQ358,AX358,AY358,AZ358,BA358,BB358,BC358)</f>
        <v>0.19713501830928301</v>
      </c>
      <c r="BK358" s="8">
        <f t="shared" ref="BK358:BK421" si="668">SUM(M358,P358,S358,V358,AC358,AL358,AY358)</f>
        <v>0.15940673667512381</v>
      </c>
      <c r="BL358" s="8">
        <f t="shared" ref="BL358:BL421" si="669">SUM(O358,R358,U358,AA358,AB358,AH358,AI358,AJ358,AK358,AR358,AS358,AT358,AU358,AV358,BD358,BE358,BF358,BG358,BH358,BI358)</f>
        <v>0.56583850378654021</v>
      </c>
      <c r="BM358" s="8">
        <f t="shared" ref="BM358:BM421" si="670">SUM(S358:BI358)</f>
        <v>0.82172500147505778</v>
      </c>
      <c r="BN358" s="8">
        <f t="shared" ref="BN358:BN421" si="671">SUM(M358:R358)</f>
        <v>0.13835270136284</v>
      </c>
    </row>
    <row r="359" spans="1:66" x14ac:dyDescent="0.25">
      <c r="A359" t="s">
        <v>13</v>
      </c>
      <c r="B359" t="s">
        <v>52</v>
      </c>
      <c r="C359" t="s">
        <v>53</v>
      </c>
      <c r="D359" s="16"/>
      <c r="E359">
        <f>VLOOKUP(A359,home!$A$2:$E$405,3,FALSE)</f>
        <v>2.07407407407407</v>
      </c>
      <c r="F359">
        <f>VLOOKUP(B359,home!$B$2:$E$405,3,FALSE)</f>
        <v>1.93</v>
      </c>
      <c r="G359">
        <f>VLOOKUP(C359,away!$B$2:$E$405,4,FALSE)</f>
        <v>1.93</v>
      </c>
      <c r="H359">
        <f>VLOOKUP(A359,away!$A$2:$E$405,3,FALSE)</f>
        <v>1.1111111111111101</v>
      </c>
      <c r="I359">
        <f>VLOOKUP(C359,away!$B$2:$E$405,3,FALSE)</f>
        <v>0</v>
      </c>
      <c r="J359">
        <f>VLOOKUP(B359,home!$B$2:$E$405,4,FALSE)</f>
        <v>0</v>
      </c>
      <c r="K359" s="3">
        <f t="shared" si="616"/>
        <v>7.7257185185185024</v>
      </c>
      <c r="L359" s="3">
        <f t="shared" si="617"/>
        <v>0</v>
      </c>
      <c r="M359" s="5">
        <f t="shared" si="618"/>
        <v>4.4132962244920542E-4</v>
      </c>
      <c r="N359" s="5">
        <f t="shared" si="619"/>
        <v>3.409588436926605E-3</v>
      </c>
      <c r="O359" s="5">
        <f t="shared" si="620"/>
        <v>0</v>
      </c>
      <c r="P359" s="5">
        <f t="shared" si="621"/>
        <v>0</v>
      </c>
      <c r="Q359" s="5">
        <f t="shared" si="622"/>
        <v>1.3170760263845218E-2</v>
      </c>
      <c r="R359" s="5">
        <f t="shared" si="623"/>
        <v>0</v>
      </c>
      <c r="S359" s="5">
        <f t="shared" si="624"/>
        <v>0</v>
      </c>
      <c r="T359" s="5">
        <f t="shared" si="625"/>
        <v>0</v>
      </c>
      <c r="U359" s="5">
        <f t="shared" si="626"/>
        <v>0</v>
      </c>
      <c r="V359" s="5">
        <f t="shared" si="627"/>
        <v>0</v>
      </c>
      <c r="W359" s="5">
        <f t="shared" si="628"/>
        <v>3.3917862157785542E-2</v>
      </c>
      <c r="X359" s="5">
        <f t="shared" si="629"/>
        <v>0</v>
      </c>
      <c r="Y359" s="5">
        <f t="shared" si="630"/>
        <v>0</v>
      </c>
      <c r="Z359" s="5">
        <f t="shared" si="631"/>
        <v>0</v>
      </c>
      <c r="AA359" s="5">
        <f t="shared" si="632"/>
        <v>0</v>
      </c>
      <c r="AB359" s="5">
        <f t="shared" si="633"/>
        <v>0</v>
      </c>
      <c r="AC359" s="5">
        <f t="shared" si="634"/>
        <v>0</v>
      </c>
      <c r="AD359" s="5">
        <f t="shared" si="635"/>
        <v>6.5509963945240446E-2</v>
      </c>
      <c r="AE359" s="5">
        <f t="shared" si="636"/>
        <v>0</v>
      </c>
      <c r="AF359" s="5">
        <f t="shared" si="637"/>
        <v>0</v>
      </c>
      <c r="AG359" s="5">
        <f t="shared" si="638"/>
        <v>0</v>
      </c>
      <c r="AH359" s="5">
        <f t="shared" si="639"/>
        <v>0</v>
      </c>
      <c r="AI359" s="5">
        <f t="shared" si="640"/>
        <v>0</v>
      </c>
      <c r="AJ359" s="5">
        <f t="shared" si="641"/>
        <v>0</v>
      </c>
      <c r="AK359" s="5">
        <f t="shared" si="642"/>
        <v>0</v>
      </c>
      <c r="AL359" s="5">
        <f t="shared" si="643"/>
        <v>0</v>
      </c>
      <c r="AM359" s="5">
        <f t="shared" si="644"/>
        <v>0.10122230831984462</v>
      </c>
      <c r="AN359" s="5">
        <f t="shared" si="645"/>
        <v>0</v>
      </c>
      <c r="AO359" s="5">
        <f t="shared" si="646"/>
        <v>0</v>
      </c>
      <c r="AP359" s="5">
        <f t="shared" si="647"/>
        <v>0</v>
      </c>
      <c r="AQ359" s="5">
        <f t="shared" si="648"/>
        <v>0</v>
      </c>
      <c r="AR359" s="5">
        <f t="shared" si="649"/>
        <v>0</v>
      </c>
      <c r="AS359" s="5">
        <f t="shared" si="650"/>
        <v>0</v>
      </c>
      <c r="AT359" s="5">
        <f t="shared" si="651"/>
        <v>0</v>
      </c>
      <c r="AU359" s="5">
        <f t="shared" si="652"/>
        <v>0</v>
      </c>
      <c r="AV359" s="5">
        <f t="shared" si="653"/>
        <v>0</v>
      </c>
      <c r="AW359" s="5">
        <f t="shared" si="654"/>
        <v>0</v>
      </c>
      <c r="AX359" s="5">
        <f t="shared" si="655"/>
        <v>0.13033584364563558</v>
      </c>
      <c r="AY359" s="5">
        <f t="shared" si="656"/>
        <v>0</v>
      </c>
      <c r="AZ359" s="5">
        <f t="shared" si="657"/>
        <v>0</v>
      </c>
      <c r="BA359" s="5">
        <f t="shared" si="658"/>
        <v>0</v>
      </c>
      <c r="BB359" s="5">
        <f t="shared" si="659"/>
        <v>0</v>
      </c>
      <c r="BC359" s="5">
        <f t="shared" si="660"/>
        <v>0</v>
      </c>
      <c r="BD359" s="5">
        <f t="shared" si="661"/>
        <v>0</v>
      </c>
      <c r="BE359" s="5">
        <f t="shared" si="662"/>
        <v>0</v>
      </c>
      <c r="BF359" s="5">
        <f t="shared" si="663"/>
        <v>0</v>
      </c>
      <c r="BG359" s="5">
        <f t="shared" si="664"/>
        <v>0</v>
      </c>
      <c r="BH359" s="5">
        <f t="shared" si="665"/>
        <v>0</v>
      </c>
      <c r="BI359" s="5">
        <f t="shared" si="666"/>
        <v>0</v>
      </c>
      <c r="BJ359" s="8">
        <f t="shared" si="667"/>
        <v>0.34756632676927801</v>
      </c>
      <c r="BK359" s="8">
        <f t="shared" si="668"/>
        <v>4.4132962244920542E-4</v>
      </c>
      <c r="BL359" s="8">
        <f t="shared" si="669"/>
        <v>0</v>
      </c>
      <c r="BM359" s="8">
        <f t="shared" si="670"/>
        <v>0.33098597806850616</v>
      </c>
      <c r="BN359" s="8">
        <f t="shared" si="671"/>
        <v>1.7021678323221028E-2</v>
      </c>
    </row>
    <row r="360" spans="1:66" x14ac:dyDescent="0.25">
      <c r="A360" t="s">
        <v>16</v>
      </c>
      <c r="B360" t="s">
        <v>58</v>
      </c>
      <c r="C360" t="s">
        <v>233</v>
      </c>
      <c r="D360" s="16"/>
      <c r="E360">
        <f>VLOOKUP(A360,home!$A$2:$E$405,3,FALSE)</f>
        <v>1.51111111111111</v>
      </c>
      <c r="F360">
        <f>VLOOKUP(B360,home!$B$2:$E$405,3,FALSE)</f>
        <v>1.32</v>
      </c>
      <c r="G360">
        <f>VLOOKUP(C360,away!$B$2:$E$405,4,FALSE)</f>
        <v>1.65</v>
      </c>
      <c r="H360">
        <f>VLOOKUP(A360,away!$A$2:$E$405,3,FALSE)</f>
        <v>1.24444444444444</v>
      </c>
      <c r="I360">
        <f>VLOOKUP(C360,away!$B$2:$E$405,3,FALSE)</f>
        <v>0.66</v>
      </c>
      <c r="J360">
        <f>VLOOKUP(B360,home!$B$2:$E$405,4,FALSE)</f>
        <v>2.0099999999999998</v>
      </c>
      <c r="K360" s="3">
        <f t="shared" si="616"/>
        <v>3.2911999999999977</v>
      </c>
      <c r="L360" s="3">
        <f t="shared" si="617"/>
        <v>1.6508799999999941</v>
      </c>
      <c r="M360" s="5">
        <f t="shared" si="618"/>
        <v>7.139732273802402E-3</v>
      </c>
      <c r="N360" s="5">
        <f t="shared" si="619"/>
        <v>2.3498286859538451E-2</v>
      </c>
      <c r="O360" s="5">
        <f t="shared" si="620"/>
        <v>1.1786841216174867E-2</v>
      </c>
      <c r="P360" s="5">
        <f t="shared" si="621"/>
        <v>3.8792851810674697E-2</v>
      </c>
      <c r="Q360" s="5">
        <f t="shared" si="622"/>
        <v>3.8668780856056441E-2</v>
      </c>
      <c r="R360" s="5">
        <f t="shared" si="623"/>
        <v>9.7293302134793501E-3</v>
      </c>
      <c r="S360" s="5">
        <f t="shared" si="624"/>
        <v>5.2694039982661409E-2</v>
      </c>
      <c r="T360" s="5">
        <f t="shared" si="625"/>
        <v>6.3837516939646233E-2</v>
      </c>
      <c r="U360" s="5">
        <f t="shared" si="626"/>
        <v>3.2021171598603217E-2</v>
      </c>
      <c r="V360" s="5">
        <f t="shared" si="627"/>
        <v>3.1811838408278448E-2</v>
      </c>
      <c r="W360" s="5">
        <f t="shared" si="628"/>
        <v>4.2422230517817634E-2</v>
      </c>
      <c r="X360" s="5">
        <f t="shared" si="629"/>
        <v>7.0034011917254516E-2</v>
      </c>
      <c r="Y360" s="5">
        <f t="shared" si="630"/>
        <v>5.7808874796978375E-2</v>
      </c>
      <c r="Z360" s="5">
        <f t="shared" si="631"/>
        <v>5.3539855542762442E-3</v>
      </c>
      <c r="AA360" s="5">
        <f t="shared" si="632"/>
        <v>1.7621037256233964E-2</v>
      </c>
      <c r="AB360" s="5">
        <f t="shared" si="633"/>
        <v>2.8997178908858588E-2</v>
      </c>
      <c r="AC360" s="5">
        <f t="shared" si="634"/>
        <v>1.0802855466703013E-2</v>
      </c>
      <c r="AD360" s="5">
        <f t="shared" si="635"/>
        <v>3.4905011270060328E-2</v>
      </c>
      <c r="AE360" s="5">
        <f t="shared" si="636"/>
        <v>5.7623985005516985E-2</v>
      </c>
      <c r="AF360" s="5">
        <f t="shared" si="637"/>
        <v>4.7565142182953782E-2</v>
      </c>
      <c r="AG360" s="5">
        <f t="shared" si="638"/>
        <v>2.6174780642331488E-2</v>
      </c>
      <c r="AH360" s="5">
        <f t="shared" si="639"/>
        <v>2.2096969179608837E-3</v>
      </c>
      <c r="AI360" s="5">
        <f t="shared" si="640"/>
        <v>7.2725544963928562E-3</v>
      </c>
      <c r="AJ360" s="5">
        <f t="shared" si="641"/>
        <v>1.1967715679264074E-2</v>
      </c>
      <c r="AK360" s="5">
        <f t="shared" si="642"/>
        <v>1.3129381947864633E-2</v>
      </c>
      <c r="AL360" s="5">
        <f t="shared" si="643"/>
        <v>2.347839135591348E-3</v>
      </c>
      <c r="AM360" s="5">
        <f t="shared" si="644"/>
        <v>2.2975874618404491E-2</v>
      </c>
      <c r="AN360" s="5">
        <f t="shared" si="645"/>
        <v>3.7930411890031469E-2</v>
      </c>
      <c r="AO360" s="5">
        <f t="shared" si="646"/>
        <v>3.1309279190507473E-2</v>
      </c>
      <c r="AP360" s="5">
        <f t="shared" si="647"/>
        <v>1.7229287610008266E-2</v>
      </c>
      <c r="AQ360" s="5">
        <f t="shared" si="648"/>
        <v>7.1108715824025857E-3</v>
      </c>
      <c r="AR360" s="5">
        <f t="shared" si="649"/>
        <v>7.2958888958465017E-4</v>
      </c>
      <c r="AS360" s="5">
        <f t="shared" si="650"/>
        <v>2.4012229534009994E-3</v>
      </c>
      <c r="AT360" s="5">
        <f t="shared" si="651"/>
        <v>3.951452492116681E-3</v>
      </c>
      <c r="AU360" s="5">
        <f t="shared" si="652"/>
        <v>4.3350068140181374E-3</v>
      </c>
      <c r="AV360" s="5">
        <f t="shared" si="653"/>
        <v>3.5668436065741218E-3</v>
      </c>
      <c r="AW360" s="5">
        <f t="shared" si="654"/>
        <v>3.5435259478415406E-4</v>
      </c>
      <c r="AX360" s="5">
        <f t="shared" si="655"/>
        <v>1.2603033090682132E-2</v>
      </c>
      <c r="AY360" s="5">
        <f t="shared" si="656"/>
        <v>2.0806095268745241E-2</v>
      </c>
      <c r="AZ360" s="5">
        <f t="shared" si="657"/>
        <v>1.7174183278633015E-2</v>
      </c>
      <c r="BA360" s="5">
        <f t="shared" si="658"/>
        <v>9.4508385636765252E-3</v>
      </c>
      <c r="BB360" s="5">
        <f t="shared" si="659"/>
        <v>3.9005500920005613E-3</v>
      </c>
      <c r="BC360" s="5">
        <f t="shared" si="660"/>
        <v>1.2878680271763729E-3</v>
      </c>
      <c r="BD360" s="5">
        <f t="shared" si="661"/>
        <v>2.0074395100625064E-4</v>
      </c>
      <c r="BE360" s="5">
        <f t="shared" si="662"/>
        <v>6.6068849155177171E-4</v>
      </c>
      <c r="BF360" s="5">
        <f t="shared" si="663"/>
        <v>1.0872289816975945E-3</v>
      </c>
      <c r="BG360" s="5">
        <f t="shared" si="664"/>
        <v>1.1927626748543738E-3</v>
      </c>
      <c r="BH360" s="5">
        <f t="shared" si="665"/>
        <v>9.8140512887017806E-4</v>
      </c>
      <c r="BI360" s="5">
        <f t="shared" si="666"/>
        <v>6.4600011202750553E-4</v>
      </c>
      <c r="BJ360" s="8">
        <f t="shared" si="667"/>
        <v>0.64431691420042236</v>
      </c>
      <c r="BK360" s="8">
        <f t="shared" si="668"/>
        <v>0.16439525234645655</v>
      </c>
      <c r="BL360" s="8">
        <f t="shared" si="669"/>
        <v>0.15448785233053472</v>
      </c>
      <c r="BM360" s="8">
        <f t="shared" si="670"/>
        <v>0.81848643852800229</v>
      </c>
      <c r="BN360" s="8">
        <f t="shared" si="671"/>
        <v>0.1296158232297262</v>
      </c>
    </row>
    <row r="361" spans="1:66" x14ac:dyDescent="0.25">
      <c r="A361" t="s">
        <v>16</v>
      </c>
      <c r="B361" t="s">
        <v>59</v>
      </c>
      <c r="C361" t="s">
        <v>231</v>
      </c>
      <c r="D361" s="16"/>
      <c r="E361">
        <f>VLOOKUP(A361,home!$A$2:$E$405,3,FALSE)</f>
        <v>1.51111111111111</v>
      </c>
      <c r="F361">
        <f>VLOOKUP(B361,home!$B$2:$E$405,3,FALSE)</f>
        <v>0.33</v>
      </c>
      <c r="G361">
        <f>VLOOKUP(C361,away!$B$2:$E$405,4,FALSE)</f>
        <v>0.66</v>
      </c>
      <c r="H361">
        <f>VLOOKUP(A361,away!$A$2:$E$405,3,FALSE)</f>
        <v>1.24444444444444</v>
      </c>
      <c r="I361">
        <f>VLOOKUP(C361,away!$B$2:$E$405,3,FALSE)</f>
        <v>0.66</v>
      </c>
      <c r="J361">
        <f>VLOOKUP(B361,home!$B$2:$E$405,4,FALSE)</f>
        <v>1.21</v>
      </c>
      <c r="K361" s="3">
        <f t="shared" si="616"/>
        <v>0.3291199999999998</v>
      </c>
      <c r="L361" s="3">
        <f t="shared" si="617"/>
        <v>0.99381333333332988</v>
      </c>
      <c r="M361" s="5">
        <f t="shared" si="618"/>
        <v>0.26635285323260494</v>
      </c>
      <c r="N361" s="5">
        <f t="shared" si="619"/>
        <v>8.7662051055914875E-2</v>
      </c>
      <c r="O361" s="5">
        <f t="shared" si="620"/>
        <v>0.26470501691393822</v>
      </c>
      <c r="P361" s="5">
        <f t="shared" si="621"/>
        <v>8.7119715166715309E-2</v>
      </c>
      <c r="Q361" s="5">
        <f t="shared" si="622"/>
        <v>1.4425667121761342E-2</v>
      </c>
      <c r="R361" s="5">
        <f t="shared" si="623"/>
        <v>0.1315336876046482</v>
      </c>
      <c r="S361" s="5">
        <f t="shared" si="624"/>
        <v>7.1238628370365363E-3</v>
      </c>
      <c r="T361" s="5">
        <f t="shared" si="625"/>
        <v>1.4336420327834661E-2</v>
      </c>
      <c r="U361" s="5">
        <f t="shared" si="626"/>
        <v>4.3290367264441791E-2</v>
      </c>
      <c r="V361" s="5">
        <f t="shared" si="627"/>
        <v>2.5890004919626035E-4</v>
      </c>
      <c r="W361" s="5">
        <f t="shared" si="628"/>
        <v>1.5825918543713631E-3</v>
      </c>
      <c r="X361" s="5">
        <f t="shared" si="629"/>
        <v>1.5728008860989801E-3</v>
      </c>
      <c r="Y361" s="5">
        <f t="shared" si="630"/>
        <v>7.8153524564182099E-4</v>
      </c>
      <c r="Z361" s="5">
        <f t="shared" si="631"/>
        <v>4.3573310841333451E-2</v>
      </c>
      <c r="AA361" s="5">
        <f t="shared" si="632"/>
        <v>1.4340848064099658E-2</v>
      </c>
      <c r="AB361" s="5">
        <f t="shared" si="633"/>
        <v>2.359929957428238E-3</v>
      </c>
      <c r="AC361" s="5">
        <f t="shared" si="634"/>
        <v>5.2926264607463502E-6</v>
      </c>
      <c r="AD361" s="5">
        <f t="shared" si="635"/>
        <v>1.3021565777767568E-4</v>
      </c>
      <c r="AE361" s="5">
        <f t="shared" si="636"/>
        <v>1.2941005690822401E-4</v>
      </c>
      <c r="AF361" s="5">
        <f t="shared" si="637"/>
        <v>6.4304720011409001E-5</v>
      </c>
      <c r="AG361" s="5">
        <f t="shared" si="638"/>
        <v>2.1302296047868292E-5</v>
      </c>
      <c r="AH361" s="5">
        <f t="shared" si="639"/>
        <v>1.0825934322898727E-2</v>
      </c>
      <c r="AI361" s="5">
        <f t="shared" si="640"/>
        <v>3.5630315043524269E-3</v>
      </c>
      <c r="AJ361" s="5">
        <f t="shared" si="641"/>
        <v>5.8633246435623495E-4</v>
      </c>
      <c r="AK361" s="5">
        <f t="shared" si="642"/>
        <v>6.4324580222974636E-5</v>
      </c>
      <c r="AL361" s="5">
        <f t="shared" si="643"/>
        <v>6.9245304361935709E-8</v>
      </c>
      <c r="AM361" s="5">
        <f t="shared" si="644"/>
        <v>8.571315457557723E-6</v>
      </c>
      <c r="AN361" s="5">
        <f t="shared" si="645"/>
        <v>8.518287585926934E-6</v>
      </c>
      <c r="AO361" s="5">
        <f t="shared" si="646"/>
        <v>4.2327938900309845E-6</v>
      </c>
      <c r="AP361" s="5">
        <f t="shared" si="647"/>
        <v>1.402202335054882E-6</v>
      </c>
      <c r="AQ361" s="5">
        <f t="shared" si="648"/>
        <v>3.4838184415216763E-7</v>
      </c>
      <c r="AR361" s="5">
        <f t="shared" si="649"/>
        <v>2.151791575177539E-3</v>
      </c>
      <c r="AS361" s="5">
        <f t="shared" si="650"/>
        <v>7.0819764322243119E-4</v>
      </c>
      <c r="AT361" s="5">
        <f t="shared" si="651"/>
        <v>1.1654100416868319E-4</v>
      </c>
      <c r="AU361" s="5">
        <f t="shared" si="652"/>
        <v>1.2785325097332328E-5</v>
      </c>
      <c r="AV361" s="5">
        <f t="shared" si="653"/>
        <v>1.0519765490085034E-6</v>
      </c>
      <c r="AW361" s="5">
        <f t="shared" si="654"/>
        <v>6.2913945411436648E-10</v>
      </c>
      <c r="AX361" s="5">
        <f t="shared" si="655"/>
        <v>4.7016522389856555E-7</v>
      </c>
      <c r="AY361" s="5">
        <f t="shared" si="656"/>
        <v>4.6725646838004475E-7</v>
      </c>
      <c r="AZ361" s="5">
        <f t="shared" si="657"/>
        <v>2.3218285418116593E-7</v>
      </c>
      <c r="BA361" s="5">
        <f t="shared" si="658"/>
        <v>7.6915472085543673E-8</v>
      </c>
      <c r="BB361" s="5">
        <f t="shared" si="659"/>
        <v>1.9109905424560207E-8</v>
      </c>
      <c r="BC361" s="5">
        <f t="shared" si="660"/>
        <v>3.7983357619333747E-9</v>
      </c>
      <c r="BD361" s="5">
        <f t="shared" si="661"/>
        <v>3.5641319299429424E-4</v>
      </c>
      <c r="BE361" s="5">
        <f t="shared" si="662"/>
        <v>1.1730271007828206E-4</v>
      </c>
      <c r="BF361" s="5">
        <f t="shared" si="663"/>
        <v>1.9303333970482083E-5</v>
      </c>
      <c r="BG361" s="5">
        <f t="shared" si="664"/>
        <v>2.1177044254550192E-6</v>
      </c>
      <c r="BH361" s="5">
        <f t="shared" si="665"/>
        <v>1.7424472012643891E-7</v>
      </c>
      <c r="BI361" s="5">
        <f t="shared" si="666"/>
        <v>1.1469484457602711E-8</v>
      </c>
      <c r="BJ361" s="8">
        <f t="shared" si="667"/>
        <v>0.12073064163174067</v>
      </c>
      <c r="BK361" s="8">
        <f t="shared" si="668"/>
        <v>0.36086116041378657</v>
      </c>
      <c r="BL361" s="8">
        <f t="shared" si="669"/>
        <v>0.47475516285627462</v>
      </c>
      <c r="BM361" s="8">
        <f t="shared" si="670"/>
        <v>0.14812081802022342</v>
      </c>
      <c r="BN361" s="8">
        <f t="shared" si="671"/>
        <v>0.85179899109558288</v>
      </c>
    </row>
    <row r="362" spans="1:66" x14ac:dyDescent="0.25">
      <c r="A362" t="s">
        <v>72</v>
      </c>
      <c r="B362" t="s">
        <v>79</v>
      </c>
      <c r="C362" t="s">
        <v>90</v>
      </c>
      <c r="D362" s="16"/>
      <c r="E362">
        <f>VLOOKUP(A362,home!$A$2:$E$405,3,FALSE)</f>
        <v>1.3</v>
      </c>
      <c r="F362">
        <f>VLOOKUP(B362,home!$B$2:$E$405,3,FALSE)</f>
        <v>0.38</v>
      </c>
      <c r="G362">
        <f>VLOOKUP(C362,away!$B$2:$E$405,4,FALSE)</f>
        <v>1.28</v>
      </c>
      <c r="H362">
        <f>VLOOKUP(A362,away!$A$2:$E$405,3,FALSE)</f>
        <v>1.3</v>
      </c>
      <c r="I362">
        <f>VLOOKUP(C362,away!$B$2:$E$405,3,FALSE)</f>
        <v>0.77</v>
      </c>
      <c r="J362">
        <f>VLOOKUP(B362,home!$B$2:$E$405,4,FALSE)</f>
        <v>0.77</v>
      </c>
      <c r="K362" s="3">
        <f t="shared" si="616"/>
        <v>0.6323200000000001</v>
      </c>
      <c r="L362" s="3">
        <f t="shared" si="617"/>
        <v>0.77077000000000007</v>
      </c>
      <c r="M362" s="5">
        <f t="shared" si="618"/>
        <v>0.24583615537761452</v>
      </c>
      <c r="N362" s="5">
        <f t="shared" si="619"/>
        <v>0.15544711776837322</v>
      </c>
      <c r="O362" s="5">
        <f t="shared" si="620"/>
        <v>0.18948313348040394</v>
      </c>
      <c r="P362" s="5">
        <f t="shared" si="621"/>
        <v>0.11981397496232904</v>
      </c>
      <c r="Q362" s="5">
        <f t="shared" si="622"/>
        <v>4.9146160753648881E-2</v>
      </c>
      <c r="R362" s="5">
        <f t="shared" si="623"/>
        <v>7.3023957396345485E-2</v>
      </c>
      <c r="S362" s="5">
        <f t="shared" si="624"/>
        <v>1.4598532683509406E-2</v>
      </c>
      <c r="T362" s="5">
        <f t="shared" si="625"/>
        <v>3.7880386324089944E-2</v>
      </c>
      <c r="U362" s="5">
        <f t="shared" si="626"/>
        <v>4.6174508740857177E-2</v>
      </c>
      <c r="V362" s="5">
        <f t="shared" si="627"/>
        <v>7.9054831673108805E-4</v>
      </c>
      <c r="W362" s="5">
        <f t="shared" si="628"/>
        <v>1.0358700122582424E-2</v>
      </c>
      <c r="X362" s="5">
        <f t="shared" si="629"/>
        <v>7.9841752934828539E-3</v>
      </c>
      <c r="Y362" s="5">
        <f t="shared" si="630"/>
        <v>3.07698139547889E-3</v>
      </c>
      <c r="Z362" s="5">
        <f t="shared" si="631"/>
        <v>1.8761558547460401E-2</v>
      </c>
      <c r="AA362" s="5">
        <f t="shared" si="632"/>
        <v>1.1863308700730163E-2</v>
      </c>
      <c r="AB362" s="5">
        <f t="shared" si="633"/>
        <v>3.750703678822848E-3</v>
      </c>
      <c r="AC362" s="5">
        <f t="shared" si="634"/>
        <v>2.4080758198951153E-5</v>
      </c>
      <c r="AD362" s="5">
        <f t="shared" si="635"/>
        <v>1.6375033153778291E-3</v>
      </c>
      <c r="AE362" s="5">
        <f t="shared" si="636"/>
        <v>1.2621384303937693E-3</v>
      </c>
      <c r="AF362" s="5">
        <f t="shared" si="637"/>
        <v>4.8640921899730286E-4</v>
      </c>
      <c r="AG362" s="5">
        <f t="shared" si="638"/>
        <v>1.2496987790885038E-4</v>
      </c>
      <c r="AH362" s="5">
        <f t="shared" si="639"/>
        <v>3.6152116204065136E-3</v>
      </c>
      <c r="AI362" s="5">
        <f t="shared" si="640"/>
        <v>2.2859706118154468E-3</v>
      </c>
      <c r="AJ362" s="5">
        <f t="shared" si="641"/>
        <v>7.2273246863157172E-4</v>
      </c>
      <c r="AK362" s="5">
        <f t="shared" si="642"/>
        <v>1.5233273152170519E-4</v>
      </c>
      <c r="AL362" s="5">
        <f t="shared" si="643"/>
        <v>4.6945273049706314E-7</v>
      </c>
      <c r="AM362" s="5">
        <f t="shared" si="644"/>
        <v>2.0708521927594189E-4</v>
      </c>
      <c r="AN362" s="5">
        <f t="shared" si="645"/>
        <v>1.5961507446131775E-4</v>
      </c>
      <c r="AO362" s="5">
        <f t="shared" si="646"/>
        <v>6.1513255471274945E-5</v>
      </c>
      <c r="AP362" s="5">
        <f t="shared" si="647"/>
        <v>1.5804190639864863E-5</v>
      </c>
      <c r="AQ362" s="5">
        <f t="shared" si="648"/>
        <v>3.0453490048721599E-6</v>
      </c>
      <c r="AR362" s="5">
        <f t="shared" si="649"/>
        <v>5.5729933213214593E-4</v>
      </c>
      <c r="AS362" s="5">
        <f t="shared" si="650"/>
        <v>3.5239151369379851E-4</v>
      </c>
      <c r="AT362" s="5">
        <f t="shared" si="651"/>
        <v>1.1141210096943134E-4</v>
      </c>
      <c r="AU362" s="5">
        <f t="shared" si="652"/>
        <v>2.3482699894996949E-5</v>
      </c>
      <c r="AV362" s="5">
        <f t="shared" si="653"/>
        <v>3.7121451994011173E-6</v>
      </c>
      <c r="AW362" s="5">
        <f t="shared" si="654"/>
        <v>6.3555200019946393E-9</v>
      </c>
      <c r="AX362" s="5">
        <f t="shared" si="655"/>
        <v>2.182402097542726E-5</v>
      </c>
      <c r="AY362" s="5">
        <f t="shared" si="656"/>
        <v>1.682130064723007E-5</v>
      </c>
      <c r="AZ362" s="5">
        <f t="shared" si="657"/>
        <v>6.4826769499327611E-6</v>
      </c>
      <c r="BA362" s="5">
        <f t="shared" si="658"/>
        <v>1.6655509708998914E-6</v>
      </c>
      <c r="BB362" s="5">
        <f t="shared" si="659"/>
        <v>3.2093918046012736E-7</v>
      </c>
      <c r="BC362" s="5">
        <f t="shared" si="660"/>
        <v>4.9474058424650487E-8</v>
      </c>
      <c r="BD362" s="5">
        <f t="shared" si="661"/>
        <v>7.1591601037915645E-5</v>
      </c>
      <c r="BE362" s="5">
        <f t="shared" si="662"/>
        <v>4.5268801168294827E-5</v>
      </c>
      <c r="BF362" s="5">
        <f t="shared" si="663"/>
        <v>1.4312184177368092E-5</v>
      </c>
      <c r="BG362" s="5">
        <f t="shared" si="664"/>
        <v>3.016626766344465E-6</v>
      </c>
      <c r="BH362" s="5">
        <f t="shared" si="665"/>
        <v>4.7686835922373299E-7</v>
      </c>
      <c r="BI362" s="5">
        <f t="shared" si="666"/>
        <v>6.030668018087019E-8</v>
      </c>
      <c r="BJ362" s="8">
        <f t="shared" si="667"/>
        <v>0.26789876955196951</v>
      </c>
      <c r="BK362" s="8">
        <f t="shared" si="668"/>
        <v>0.38108058285176072</v>
      </c>
      <c r="BL362" s="8">
        <f t="shared" si="669"/>
        <v>0.33225488360961397</v>
      </c>
      <c r="BM362" s="8">
        <f t="shared" si="670"/>
        <v>0.1672284798769624</v>
      </c>
      <c r="BN362" s="8">
        <f t="shared" si="671"/>
        <v>0.83275049973871507</v>
      </c>
    </row>
    <row r="363" spans="1:66" x14ac:dyDescent="0.25">
      <c r="A363" t="s">
        <v>19</v>
      </c>
      <c r="B363" t="s">
        <v>243</v>
      </c>
      <c r="C363" t="s">
        <v>142</v>
      </c>
      <c r="D363" s="16"/>
      <c r="E363">
        <f>VLOOKUP(A363,home!$A$2:$E$405,3,FALSE)</f>
        <v>1.5897435897435901</v>
      </c>
      <c r="F363">
        <f>VLOOKUP(B363,home!$B$2:$E$405,3,FALSE)</f>
        <v>0.94</v>
      </c>
      <c r="G363">
        <f>VLOOKUP(C363,away!$B$2:$E$405,4,FALSE)</f>
        <v>0.63</v>
      </c>
      <c r="H363">
        <f>VLOOKUP(A363,away!$A$2:$E$405,3,FALSE)</f>
        <v>1.4358974358974399</v>
      </c>
      <c r="I363">
        <f>VLOOKUP(C363,away!$B$2:$E$405,3,FALSE)</f>
        <v>1.68</v>
      </c>
      <c r="J363">
        <f>VLOOKUP(B363,home!$B$2:$E$405,4,FALSE)</f>
        <v>1.74</v>
      </c>
      <c r="K363" s="3">
        <f t="shared" si="616"/>
        <v>0.94144615384615404</v>
      </c>
      <c r="L363" s="3">
        <f t="shared" si="617"/>
        <v>4.1974153846153959</v>
      </c>
      <c r="M363" s="5">
        <f t="shared" si="618"/>
        <v>5.8643622652796148E-3</v>
      </c>
      <c r="N363" s="5">
        <f t="shared" si="619"/>
        <v>5.5209812994080135E-3</v>
      </c>
      <c r="O363" s="5">
        <f t="shared" si="620"/>
        <v>2.4615164393242649E-2</v>
      </c>
      <c r="P363" s="5">
        <f t="shared" si="621"/>
        <v>2.3173851844309094E-2</v>
      </c>
      <c r="Q363" s="5">
        <f t="shared" si="622"/>
        <v>2.5988533048921076E-3</v>
      </c>
      <c r="R363" s="5">
        <f t="shared" si="623"/>
        <v>5.166003485951691E-2</v>
      </c>
      <c r="S363" s="5">
        <f t="shared" si="624"/>
        <v>2.2893683277442546E-2</v>
      </c>
      <c r="T363" s="5">
        <f t="shared" si="625"/>
        <v>1.0908466844312698E-2</v>
      </c>
      <c r="U363" s="5">
        <f t="shared" si="626"/>
        <v>4.8635141126050441E-2</v>
      </c>
      <c r="V363" s="5">
        <f t="shared" si="627"/>
        <v>1.0051956403835351E-2</v>
      </c>
      <c r="W363" s="5">
        <f t="shared" si="628"/>
        <v>8.155601494336806E-4</v>
      </c>
      <c r="X363" s="5">
        <f t="shared" si="629"/>
        <v>3.4232447183121621E-3</v>
      </c>
      <c r="Y363" s="5">
        <f t="shared" si="630"/>
        <v>7.1843900229734345E-3</v>
      </c>
      <c r="Z363" s="5">
        <f t="shared" si="631"/>
        <v>7.227954169636798E-2</v>
      </c>
      <c r="AA363" s="5">
        <f t="shared" si="632"/>
        <v>6.8047296531808354E-2</v>
      </c>
      <c r="AB363" s="5">
        <f t="shared" si="633"/>
        <v>3.2031432799749855E-2</v>
      </c>
      <c r="AC363" s="5">
        <f t="shared" si="634"/>
        <v>2.482607420792024E-3</v>
      </c>
      <c r="AD363" s="5">
        <f t="shared" si="635"/>
        <v>1.9195149147863323E-4</v>
      </c>
      <c r="AE363" s="5">
        <f t="shared" si="636"/>
        <v>8.0570014343228614E-4</v>
      </c>
      <c r="AF363" s="5">
        <f t="shared" si="637"/>
        <v>1.6909290887147548E-3</v>
      </c>
      <c r="AG363" s="5">
        <f t="shared" si="638"/>
        <v>2.3658439237550016E-3</v>
      </c>
      <c r="AH363" s="5">
        <f t="shared" si="639"/>
        <v>7.5846815077321231E-2</v>
      </c>
      <c r="AI363" s="5">
        <f t="shared" si="640"/>
        <v>7.1405692336024562E-2</v>
      </c>
      <c r="AJ363" s="5">
        <f t="shared" si="641"/>
        <v>3.3612307206236057E-2</v>
      </c>
      <c r="AK363" s="5">
        <f t="shared" si="642"/>
        <v>1.0548059113735438E-2</v>
      </c>
      <c r="AL363" s="5">
        <f t="shared" si="643"/>
        <v>3.9241488812951817E-4</v>
      </c>
      <c r="AM363" s="5">
        <f t="shared" si="644"/>
        <v>3.6142398675518427E-5</v>
      </c>
      <c r="AN363" s="5">
        <f t="shared" si="645"/>
        <v>1.5170466023752414E-4</v>
      </c>
      <c r="AO363" s="5">
        <f t="shared" si="646"/>
        <v>3.1838373739941778E-4</v>
      </c>
      <c r="AP363" s="5">
        <f t="shared" si="647"/>
        <v>4.4546293252388817E-4</v>
      </c>
      <c r="AQ363" s="5">
        <f t="shared" si="648"/>
        <v>4.674482415629145E-4</v>
      </c>
      <c r="AR363" s="5">
        <f t="shared" si="649"/>
        <v>6.3672117695925401E-2</v>
      </c>
      <c r="AS363" s="5">
        <f t="shared" si="650"/>
        <v>5.9943870312068617E-2</v>
      </c>
      <c r="AT363" s="5">
        <f t="shared" si="651"/>
        <v>2.8216963075974828E-2</v>
      </c>
      <c r="AU363" s="5">
        <f t="shared" si="652"/>
        <v>8.8549171203651505E-3</v>
      </c>
      <c r="AV363" s="5">
        <f t="shared" si="653"/>
        <v>2.0841069163985574E-3</v>
      </c>
      <c r="AW363" s="5">
        <f t="shared" si="654"/>
        <v>4.3074516449483318E-5</v>
      </c>
      <c r="AX363" s="5">
        <f t="shared" si="655"/>
        <v>5.6710203706401905E-6</v>
      </c>
      <c r="AY363" s="5">
        <f t="shared" si="656"/>
        <v>2.380362815019244E-5</v>
      </c>
      <c r="AZ363" s="5">
        <f t="shared" si="657"/>
        <v>4.9956857503640944E-5</v>
      </c>
      <c r="BA363" s="5">
        <f t="shared" si="658"/>
        <v>6.9896560750940537E-5</v>
      </c>
      <c r="BB363" s="5">
        <f t="shared" si="659"/>
        <v>7.3346224856925599E-5</v>
      </c>
      <c r="BC363" s="5">
        <f t="shared" si="660"/>
        <v>6.1572914523583922E-5</v>
      </c>
      <c r="BD363" s="5">
        <f t="shared" si="661"/>
        <v>4.454305439798658E-2</v>
      </c>
      <c r="BE363" s="5">
        <f t="shared" si="662"/>
        <v>4.1934887243544487E-2</v>
      </c>
      <c r="BF363" s="5">
        <f t="shared" si="663"/>
        <v>1.9739719153703549E-2</v>
      </c>
      <c r="BG363" s="5">
        <f t="shared" si="664"/>
        <v>6.1946275584191567E-3</v>
      </c>
      <c r="BH363" s="5">
        <f t="shared" si="665"/>
        <v>1.4579770723457761E-3</v>
      </c>
      <c r="BI363" s="5">
        <f t="shared" si="666"/>
        <v>2.7452138143116151E-4</v>
      </c>
      <c r="BJ363" s="8">
        <f t="shared" si="667"/>
        <v>3.7209310163267964E-2</v>
      </c>
      <c r="BK363" s="8">
        <f t="shared" si="668"/>
        <v>6.4882679727938347E-2</v>
      </c>
      <c r="BL363" s="8">
        <f t="shared" si="669"/>
        <v>0.6933187053718487</v>
      </c>
      <c r="BM363" s="8">
        <f t="shared" si="670"/>
        <v>0.75427625988107383</v>
      </c>
      <c r="BN363" s="8">
        <f t="shared" si="671"/>
        <v>0.11343324796664839</v>
      </c>
    </row>
    <row r="364" spans="1:66" x14ac:dyDescent="0.25">
      <c r="A364" t="s">
        <v>25</v>
      </c>
      <c r="B364" t="s">
        <v>27</v>
      </c>
      <c r="C364" t="s">
        <v>260</v>
      </c>
      <c r="D364" s="16"/>
      <c r="E364">
        <f>VLOOKUP(A364,home!$A$2:$E$405,3,FALSE)</f>
        <v>1.9</v>
      </c>
      <c r="F364">
        <f>VLOOKUP(B364,home!$B$2:$E$405,3,FALSE)</f>
        <v>1.05</v>
      </c>
      <c r="G364">
        <f>VLOOKUP(C364,away!$B$2:$E$405,4,FALSE)</f>
        <v>0</v>
      </c>
      <c r="H364">
        <f>VLOOKUP(A364,away!$A$2:$E$405,3,FALSE)</f>
        <v>1.05</v>
      </c>
      <c r="I364">
        <f>VLOOKUP(C364,away!$B$2:$E$405,3,FALSE)</f>
        <v>0</v>
      </c>
      <c r="J364">
        <f>VLOOKUP(B364,home!$B$2:$E$405,4,FALSE)</f>
        <v>1.9</v>
      </c>
      <c r="K364" s="3">
        <f t="shared" si="616"/>
        <v>0</v>
      </c>
      <c r="L364" s="3">
        <f t="shared" si="617"/>
        <v>0</v>
      </c>
      <c r="M364" s="5">
        <f t="shared" si="618"/>
        <v>1</v>
      </c>
      <c r="N364" s="5">
        <f t="shared" si="619"/>
        <v>0</v>
      </c>
      <c r="O364" s="5">
        <f t="shared" si="620"/>
        <v>0</v>
      </c>
      <c r="P364" s="5">
        <f t="shared" si="621"/>
        <v>0</v>
      </c>
      <c r="Q364" s="5">
        <f t="shared" si="622"/>
        <v>0</v>
      </c>
      <c r="R364" s="5">
        <f t="shared" si="623"/>
        <v>0</v>
      </c>
      <c r="S364" s="5">
        <f t="shared" si="624"/>
        <v>0</v>
      </c>
      <c r="T364" s="5">
        <f t="shared" si="625"/>
        <v>0</v>
      </c>
      <c r="U364" s="5">
        <f t="shared" si="626"/>
        <v>0</v>
      </c>
      <c r="V364" s="5">
        <f t="shared" si="627"/>
        <v>0</v>
      </c>
      <c r="W364" s="5">
        <f t="shared" si="628"/>
        <v>0</v>
      </c>
      <c r="X364" s="5">
        <f t="shared" si="629"/>
        <v>0</v>
      </c>
      <c r="Y364" s="5">
        <f t="shared" si="630"/>
        <v>0</v>
      </c>
      <c r="Z364" s="5">
        <f t="shared" si="631"/>
        <v>0</v>
      </c>
      <c r="AA364" s="5">
        <f t="shared" si="632"/>
        <v>0</v>
      </c>
      <c r="AB364" s="5">
        <f t="shared" si="633"/>
        <v>0</v>
      </c>
      <c r="AC364" s="5">
        <f t="shared" si="634"/>
        <v>0</v>
      </c>
      <c r="AD364" s="5">
        <f t="shared" si="635"/>
        <v>0</v>
      </c>
      <c r="AE364" s="5">
        <f t="shared" si="636"/>
        <v>0</v>
      </c>
      <c r="AF364" s="5">
        <f t="shared" si="637"/>
        <v>0</v>
      </c>
      <c r="AG364" s="5">
        <f t="shared" si="638"/>
        <v>0</v>
      </c>
      <c r="AH364" s="5">
        <f t="shared" si="639"/>
        <v>0</v>
      </c>
      <c r="AI364" s="5">
        <f t="shared" si="640"/>
        <v>0</v>
      </c>
      <c r="AJ364" s="5">
        <f t="shared" si="641"/>
        <v>0</v>
      </c>
      <c r="AK364" s="5">
        <f t="shared" si="642"/>
        <v>0</v>
      </c>
      <c r="AL364" s="5">
        <f t="shared" si="643"/>
        <v>0</v>
      </c>
      <c r="AM364" s="5">
        <f t="shared" si="644"/>
        <v>0</v>
      </c>
      <c r="AN364" s="5">
        <f t="shared" si="645"/>
        <v>0</v>
      </c>
      <c r="AO364" s="5">
        <f t="shared" si="646"/>
        <v>0</v>
      </c>
      <c r="AP364" s="5">
        <f t="shared" si="647"/>
        <v>0</v>
      </c>
      <c r="AQ364" s="5">
        <f t="shared" si="648"/>
        <v>0</v>
      </c>
      <c r="AR364" s="5">
        <f t="shared" si="649"/>
        <v>0</v>
      </c>
      <c r="AS364" s="5">
        <f t="shared" si="650"/>
        <v>0</v>
      </c>
      <c r="AT364" s="5">
        <f t="shared" si="651"/>
        <v>0</v>
      </c>
      <c r="AU364" s="5">
        <f t="shared" si="652"/>
        <v>0</v>
      </c>
      <c r="AV364" s="5">
        <f t="shared" si="653"/>
        <v>0</v>
      </c>
      <c r="AW364" s="5">
        <f t="shared" si="654"/>
        <v>0</v>
      </c>
      <c r="AX364" s="5">
        <f t="shared" si="655"/>
        <v>0</v>
      </c>
      <c r="AY364" s="5">
        <f t="shared" si="656"/>
        <v>0</v>
      </c>
      <c r="AZ364" s="5">
        <f t="shared" si="657"/>
        <v>0</v>
      </c>
      <c r="BA364" s="5">
        <f t="shared" si="658"/>
        <v>0</v>
      </c>
      <c r="BB364" s="5">
        <f t="shared" si="659"/>
        <v>0</v>
      </c>
      <c r="BC364" s="5">
        <f t="shared" si="660"/>
        <v>0</v>
      </c>
      <c r="BD364" s="5">
        <f t="shared" si="661"/>
        <v>0</v>
      </c>
      <c r="BE364" s="5">
        <f t="shared" si="662"/>
        <v>0</v>
      </c>
      <c r="BF364" s="5">
        <f t="shared" si="663"/>
        <v>0</v>
      </c>
      <c r="BG364" s="5">
        <f t="shared" si="664"/>
        <v>0</v>
      </c>
      <c r="BH364" s="5">
        <f t="shared" si="665"/>
        <v>0</v>
      </c>
      <c r="BI364" s="5">
        <f t="shared" si="666"/>
        <v>0</v>
      </c>
      <c r="BJ364" s="8">
        <f t="shared" si="667"/>
        <v>0</v>
      </c>
      <c r="BK364" s="8">
        <f t="shared" si="668"/>
        <v>1</v>
      </c>
      <c r="BL364" s="8">
        <f t="shared" si="669"/>
        <v>0</v>
      </c>
      <c r="BM364" s="8">
        <f t="shared" si="670"/>
        <v>0</v>
      </c>
      <c r="BN364" s="8">
        <f t="shared" si="671"/>
        <v>1</v>
      </c>
    </row>
    <row r="365" spans="1:66" x14ac:dyDescent="0.25">
      <c r="A365" t="s">
        <v>178</v>
      </c>
      <c r="B365" t="s">
        <v>468</v>
      </c>
      <c r="C365" t="s">
        <v>184</v>
      </c>
      <c r="D365" s="16"/>
      <c r="E365">
        <f>VLOOKUP(A365,home!$A$2:$E$405,3,FALSE)</f>
        <v>1.8076923076923099</v>
      </c>
      <c r="F365">
        <f>VLOOKUP(B365,home!$B$2:$E$405,3,FALSE)</f>
        <v>1.1100000000000001</v>
      </c>
      <c r="G365">
        <f>VLOOKUP(C365,away!$B$2:$E$405,4,FALSE)</f>
        <v>0.83</v>
      </c>
      <c r="H365">
        <f>VLOOKUP(A365,away!$A$2:$E$405,3,FALSE)</f>
        <v>1.07692307692308</v>
      </c>
      <c r="I365">
        <f>VLOOKUP(C365,away!$B$2:$E$405,3,FALSE)</f>
        <v>0</v>
      </c>
      <c r="J365">
        <f>VLOOKUP(B365,home!$B$2:$E$405,4,FALSE)</f>
        <v>0</v>
      </c>
      <c r="K365" s="3">
        <f t="shared" si="616"/>
        <v>1.6654269230769252</v>
      </c>
      <c r="L365" s="3">
        <f t="shared" si="617"/>
        <v>0</v>
      </c>
      <c r="M365" s="5">
        <f t="shared" si="618"/>
        <v>0.18910990536295566</v>
      </c>
      <c r="N365" s="5">
        <f t="shared" si="619"/>
        <v>0.31494872781199579</v>
      </c>
      <c r="O365" s="5">
        <f t="shared" si="620"/>
        <v>0</v>
      </c>
      <c r="P365" s="5">
        <f t="shared" si="621"/>
        <v>0</v>
      </c>
      <c r="Q365" s="5">
        <f t="shared" si="622"/>
        <v>0.26226204534346209</v>
      </c>
      <c r="R365" s="5">
        <f t="shared" si="623"/>
        <v>0</v>
      </c>
      <c r="S365" s="5">
        <f t="shared" si="624"/>
        <v>0</v>
      </c>
      <c r="T365" s="5">
        <f t="shared" si="625"/>
        <v>0</v>
      </c>
      <c r="U365" s="5">
        <f t="shared" si="626"/>
        <v>0</v>
      </c>
      <c r="V365" s="5">
        <f t="shared" si="627"/>
        <v>0</v>
      </c>
      <c r="W365" s="5">
        <f t="shared" si="628"/>
        <v>0.14559275707207442</v>
      </c>
      <c r="X365" s="5">
        <f t="shared" si="629"/>
        <v>0</v>
      </c>
      <c r="Y365" s="5">
        <f t="shared" si="630"/>
        <v>0</v>
      </c>
      <c r="Z365" s="5">
        <f t="shared" si="631"/>
        <v>0</v>
      </c>
      <c r="AA365" s="5">
        <f t="shared" si="632"/>
        <v>0</v>
      </c>
      <c r="AB365" s="5">
        <f t="shared" si="633"/>
        <v>0</v>
      </c>
      <c r="AC365" s="5">
        <f t="shared" si="634"/>
        <v>0</v>
      </c>
      <c r="AD365" s="5">
        <f t="shared" si="635"/>
        <v>6.0618524358207804E-2</v>
      </c>
      <c r="AE365" s="5">
        <f t="shared" si="636"/>
        <v>0</v>
      </c>
      <c r="AF365" s="5">
        <f t="shared" si="637"/>
        <v>0</v>
      </c>
      <c r="AG365" s="5">
        <f t="shared" si="638"/>
        <v>0</v>
      </c>
      <c r="AH365" s="5">
        <f t="shared" si="639"/>
        <v>0</v>
      </c>
      <c r="AI365" s="5">
        <f t="shared" si="640"/>
        <v>0</v>
      </c>
      <c r="AJ365" s="5">
        <f t="shared" si="641"/>
        <v>0</v>
      </c>
      <c r="AK365" s="5">
        <f t="shared" si="642"/>
        <v>0</v>
      </c>
      <c r="AL365" s="5">
        <f t="shared" si="643"/>
        <v>0</v>
      </c>
      <c r="AM365" s="5">
        <f t="shared" si="644"/>
        <v>2.0191144500670714E-2</v>
      </c>
      <c r="AN365" s="5">
        <f t="shared" si="645"/>
        <v>0</v>
      </c>
      <c r="AO365" s="5">
        <f t="shared" si="646"/>
        <v>0</v>
      </c>
      <c r="AP365" s="5">
        <f t="shared" si="647"/>
        <v>0</v>
      </c>
      <c r="AQ365" s="5">
        <f t="shared" si="648"/>
        <v>0</v>
      </c>
      <c r="AR365" s="5">
        <f t="shared" si="649"/>
        <v>0</v>
      </c>
      <c r="AS365" s="5">
        <f t="shared" si="650"/>
        <v>0</v>
      </c>
      <c r="AT365" s="5">
        <f t="shared" si="651"/>
        <v>0</v>
      </c>
      <c r="AU365" s="5">
        <f t="shared" si="652"/>
        <v>0</v>
      </c>
      <c r="AV365" s="5">
        <f t="shared" si="653"/>
        <v>0</v>
      </c>
      <c r="AW365" s="5">
        <f t="shared" si="654"/>
        <v>0</v>
      </c>
      <c r="AX365" s="5">
        <f t="shared" si="655"/>
        <v>5.6044792765256026E-3</v>
      </c>
      <c r="AY365" s="5">
        <f t="shared" si="656"/>
        <v>0</v>
      </c>
      <c r="AZ365" s="5">
        <f t="shared" si="657"/>
        <v>0</v>
      </c>
      <c r="BA365" s="5">
        <f t="shared" si="658"/>
        <v>0</v>
      </c>
      <c r="BB365" s="5">
        <f t="shared" si="659"/>
        <v>0</v>
      </c>
      <c r="BC365" s="5">
        <f t="shared" si="660"/>
        <v>0</v>
      </c>
      <c r="BD365" s="5">
        <f t="shared" si="661"/>
        <v>0</v>
      </c>
      <c r="BE365" s="5">
        <f t="shared" si="662"/>
        <v>0</v>
      </c>
      <c r="BF365" s="5">
        <f t="shared" si="663"/>
        <v>0</v>
      </c>
      <c r="BG365" s="5">
        <f t="shared" si="664"/>
        <v>0</v>
      </c>
      <c r="BH365" s="5">
        <f t="shared" si="665"/>
        <v>0</v>
      </c>
      <c r="BI365" s="5">
        <f t="shared" si="666"/>
        <v>0</v>
      </c>
      <c r="BJ365" s="8">
        <f t="shared" si="667"/>
        <v>0.80921767836293645</v>
      </c>
      <c r="BK365" s="8">
        <f t="shared" si="668"/>
        <v>0.18910990536295566</v>
      </c>
      <c r="BL365" s="8">
        <f t="shared" si="669"/>
        <v>0</v>
      </c>
      <c r="BM365" s="8">
        <f t="shared" si="670"/>
        <v>0.23200690520747855</v>
      </c>
      <c r="BN365" s="8">
        <f t="shared" si="671"/>
        <v>0.76632067851841357</v>
      </c>
    </row>
    <row r="366" spans="1:66" x14ac:dyDescent="0.25">
      <c r="A366" t="s">
        <v>28</v>
      </c>
      <c r="B366" t="s">
        <v>463</v>
      </c>
      <c r="C366" t="s">
        <v>277</v>
      </c>
      <c r="D366" s="16"/>
      <c r="E366">
        <f>VLOOKUP(A366,home!$A$2:$E$405,3,FALSE)</f>
        <v>1.4166666666666701</v>
      </c>
      <c r="F366">
        <f>VLOOKUP(B366,home!$B$2:$E$405,3,FALSE)</f>
        <v>0.71</v>
      </c>
      <c r="G366">
        <f>VLOOKUP(C366,away!$B$2:$E$405,4,FALSE)</f>
        <v>1.41</v>
      </c>
      <c r="H366">
        <f>VLOOKUP(A366,away!$A$2:$E$405,3,FALSE)</f>
        <v>1</v>
      </c>
      <c r="I366">
        <f>VLOOKUP(C366,away!$B$2:$E$405,3,FALSE)</f>
        <v>0.35</v>
      </c>
      <c r="J366">
        <f>VLOOKUP(B366,home!$B$2:$E$405,4,FALSE)</f>
        <v>1.5</v>
      </c>
      <c r="K366" s="3">
        <f t="shared" si="616"/>
        <v>1.4182250000000034</v>
      </c>
      <c r="L366" s="3">
        <f t="shared" si="617"/>
        <v>0.52499999999999991</v>
      </c>
      <c r="M366" s="5">
        <f t="shared" si="618"/>
        <v>0.14324125104240959</v>
      </c>
      <c r="N366" s="5">
        <f t="shared" si="619"/>
        <v>0.20314832325962187</v>
      </c>
      <c r="O366" s="5">
        <f t="shared" si="620"/>
        <v>7.5201656797265037E-2</v>
      </c>
      <c r="P366" s="5">
        <f t="shared" si="621"/>
        <v>0.10665286971130147</v>
      </c>
      <c r="Q366" s="5">
        <f t="shared" si="622"/>
        <v>0.14405501537743898</v>
      </c>
      <c r="R366" s="5">
        <f t="shared" si="623"/>
        <v>1.9740434909282064E-2</v>
      </c>
      <c r="S366" s="5">
        <f t="shared" si="624"/>
        <v>1.9852581806703299E-2</v>
      </c>
      <c r="T366" s="5">
        <f t="shared" si="625"/>
        <v>7.5628883073155448E-2</v>
      </c>
      <c r="U366" s="5">
        <f t="shared" si="626"/>
        <v>2.7996378299216626E-2</v>
      </c>
      <c r="V366" s="5">
        <f t="shared" si="627"/>
        <v>1.6423999569140243E-3</v>
      </c>
      <c r="W366" s="5">
        <f t="shared" si="628"/>
        <v>6.8100808061222928E-2</v>
      </c>
      <c r="X366" s="5">
        <f t="shared" si="629"/>
        <v>3.5752924232142033E-2</v>
      </c>
      <c r="Y366" s="5">
        <f t="shared" si="630"/>
        <v>9.3851426109372825E-3</v>
      </c>
      <c r="Z366" s="5">
        <f t="shared" si="631"/>
        <v>3.454576109124361E-3</v>
      </c>
      <c r="AA366" s="5">
        <f t="shared" si="632"/>
        <v>4.8993662023629099E-3</v>
      </c>
      <c r="AB366" s="5">
        <f t="shared" si="633"/>
        <v>3.4742018161730772E-3</v>
      </c>
      <c r="AC366" s="5">
        <f t="shared" si="634"/>
        <v>7.6429916026222482E-5</v>
      </c>
      <c r="AD366" s="5">
        <f t="shared" si="635"/>
        <v>2.4145567128157058E-2</v>
      </c>
      <c r="AE366" s="5">
        <f t="shared" si="636"/>
        <v>1.2676422742282454E-2</v>
      </c>
      <c r="AF366" s="5">
        <f t="shared" si="637"/>
        <v>3.3275609698491431E-3</v>
      </c>
      <c r="AG366" s="5">
        <f t="shared" si="638"/>
        <v>5.8232316972360002E-4</v>
      </c>
      <c r="AH366" s="5">
        <f t="shared" si="639"/>
        <v>4.5341311432257225E-4</v>
      </c>
      <c r="AI366" s="5">
        <f t="shared" si="640"/>
        <v>6.4304181406013171E-4</v>
      </c>
      <c r="AJ366" s="5">
        <f t="shared" si="641"/>
        <v>4.5598898837271624E-4</v>
      </c>
      <c r="AK366" s="5">
        <f t="shared" si="642"/>
        <v>2.1556499434496562E-4</v>
      </c>
      <c r="AL366" s="5">
        <f t="shared" si="643"/>
        <v>2.2762911707820808E-6</v>
      </c>
      <c r="AM366" s="5">
        <f t="shared" si="644"/>
        <v>6.8487693880661168E-3</v>
      </c>
      <c r="AN366" s="5">
        <f t="shared" si="645"/>
        <v>3.5956039287347113E-3</v>
      </c>
      <c r="AO366" s="5">
        <f t="shared" si="646"/>
        <v>9.4384603129286134E-4</v>
      </c>
      <c r="AP366" s="5">
        <f t="shared" si="647"/>
        <v>1.6517305547625072E-4</v>
      </c>
      <c r="AQ366" s="5">
        <f t="shared" si="648"/>
        <v>2.1678963531257901E-5</v>
      </c>
      <c r="AR366" s="5">
        <f t="shared" si="649"/>
        <v>4.7608377003870107E-5</v>
      </c>
      <c r="AS366" s="5">
        <f t="shared" si="650"/>
        <v>6.7519390476313855E-5</v>
      </c>
      <c r="AT366" s="5">
        <f t="shared" si="651"/>
        <v>4.7878843779135224E-5</v>
      </c>
      <c r="AU366" s="5">
        <f t="shared" si="652"/>
        <v>2.2634324406221399E-5</v>
      </c>
      <c r="AV366" s="5">
        <f t="shared" si="653"/>
        <v>8.0251411827533631E-6</v>
      </c>
      <c r="AW366" s="5">
        <f t="shared" si="654"/>
        <v>4.7079273582868635E-8</v>
      </c>
      <c r="AX366" s="5">
        <f t="shared" si="655"/>
        <v>1.6188493275650152E-3</v>
      </c>
      <c r="AY366" s="5">
        <f t="shared" si="656"/>
        <v>8.4989589697163285E-4</v>
      </c>
      <c r="AZ366" s="5">
        <f t="shared" si="657"/>
        <v>2.2309767295505356E-4</v>
      </c>
      <c r="BA366" s="5">
        <f t="shared" si="658"/>
        <v>3.9042092767134371E-5</v>
      </c>
      <c r="BB366" s="5">
        <f t="shared" si="659"/>
        <v>5.1242746756863846E-6</v>
      </c>
      <c r="BC366" s="5">
        <f t="shared" si="660"/>
        <v>5.3804884094707061E-7</v>
      </c>
      <c r="BD366" s="5">
        <f t="shared" si="661"/>
        <v>4.1657329878386305E-6</v>
      </c>
      <c r="BE366" s="5">
        <f t="shared" si="662"/>
        <v>5.9079466666774573E-6</v>
      </c>
      <c r="BF366" s="5">
        <f t="shared" si="663"/>
        <v>4.1893988306743283E-6</v>
      </c>
      <c r="BG366" s="5">
        <f t="shared" si="664"/>
        <v>1.9805033855443705E-6</v>
      </c>
      <c r="BH366" s="5">
        <f t="shared" si="665"/>
        <v>7.0219985349091872E-7</v>
      </c>
      <c r="BI366" s="5">
        <f t="shared" si="666"/>
        <v>1.9917547744343188E-7</v>
      </c>
      <c r="BJ366" s="8">
        <f t="shared" si="667"/>
        <v>0.59111458930540739</v>
      </c>
      <c r="BK366" s="8">
        <f t="shared" si="668"/>
        <v>0.27231770462149707</v>
      </c>
      <c r="BL366" s="8">
        <f t="shared" si="669"/>
        <v>0.13329085796945006</v>
      </c>
      <c r="BM366" s="8">
        <f t="shared" si="670"/>
        <v>0.30728832809046197</v>
      </c>
      <c r="BN366" s="8">
        <f t="shared" si="671"/>
        <v>0.69203955109731896</v>
      </c>
    </row>
    <row r="367" spans="1:66" x14ac:dyDescent="0.25">
      <c r="A367" t="s">
        <v>28</v>
      </c>
      <c r="B367" t="s">
        <v>275</v>
      </c>
      <c r="C367" t="s">
        <v>188</v>
      </c>
      <c r="D367" s="16"/>
      <c r="E367">
        <f>VLOOKUP(A367,home!$A$2:$E$405,3,FALSE)</f>
        <v>1.4166666666666701</v>
      </c>
      <c r="F367">
        <f>VLOOKUP(B367,home!$B$2:$E$405,3,FALSE)</f>
        <v>1.06</v>
      </c>
      <c r="G367">
        <f>VLOOKUP(C367,away!$B$2:$E$405,4,FALSE)</f>
        <v>0.71</v>
      </c>
      <c r="H367">
        <f>VLOOKUP(A367,away!$A$2:$E$405,3,FALSE)</f>
        <v>1</v>
      </c>
      <c r="I367">
        <f>VLOOKUP(C367,away!$B$2:$E$405,3,FALSE)</f>
        <v>1.76</v>
      </c>
      <c r="J367">
        <f>VLOOKUP(B367,home!$B$2:$E$405,4,FALSE)</f>
        <v>2.5</v>
      </c>
      <c r="K367" s="3">
        <f t="shared" si="616"/>
        <v>1.0661833333333359</v>
      </c>
      <c r="L367" s="3">
        <f t="shared" si="617"/>
        <v>4.4000000000000004</v>
      </c>
      <c r="M367" s="5">
        <f t="shared" si="618"/>
        <v>4.2273357388518482E-3</v>
      </c>
      <c r="N367" s="5">
        <f t="shared" si="619"/>
        <v>4.5071149091682038E-3</v>
      </c>
      <c r="O367" s="5">
        <f t="shared" si="620"/>
        <v>1.8600277250948136E-2</v>
      </c>
      <c r="P367" s="5">
        <f t="shared" si="621"/>
        <v>1.9831305600340098E-2</v>
      </c>
      <c r="Q367" s="5">
        <f t="shared" si="622"/>
        <v>2.4027053987866658E-3</v>
      </c>
      <c r="R367" s="5">
        <f t="shared" si="623"/>
        <v>4.09206099520859E-2</v>
      </c>
      <c r="S367" s="5">
        <f t="shared" si="624"/>
        <v>2.3258188260254928E-2</v>
      </c>
      <c r="T367" s="5">
        <f t="shared" si="625"/>
        <v>1.0571903754661331E-2</v>
      </c>
      <c r="U367" s="5">
        <f t="shared" si="626"/>
        <v>4.3628872320748212E-2</v>
      </c>
      <c r="V367" s="5">
        <f t="shared" si="627"/>
        <v>1.2123218646788513E-2</v>
      </c>
      <c r="W367" s="5">
        <f t="shared" si="628"/>
        <v>8.5390815036545653E-4</v>
      </c>
      <c r="X367" s="5">
        <f t="shared" si="629"/>
        <v>3.757195861608009E-3</v>
      </c>
      <c r="Y367" s="5">
        <f t="shared" si="630"/>
        <v>8.2658308955376198E-3</v>
      </c>
      <c r="Z367" s="5">
        <f t="shared" si="631"/>
        <v>6.0016894596392673E-2</v>
      </c>
      <c r="AA367" s="5">
        <f t="shared" si="632"/>
        <v>6.3989012737097409E-2</v>
      </c>
      <c r="AB367" s="5">
        <f t="shared" si="633"/>
        <v>3.4112009448373906E-2</v>
      </c>
      <c r="AC367" s="5">
        <f t="shared" si="634"/>
        <v>3.5545327585795043E-3</v>
      </c>
      <c r="AD367" s="5">
        <f t="shared" si="635"/>
        <v>2.2760565952928646E-4</v>
      </c>
      <c r="AE367" s="5">
        <f t="shared" si="636"/>
        <v>1.0014649019288605E-3</v>
      </c>
      <c r="AF367" s="5">
        <f t="shared" si="637"/>
        <v>2.203222784243493E-3</v>
      </c>
      <c r="AG367" s="5">
        <f t="shared" si="638"/>
        <v>3.2313934168904579E-3</v>
      </c>
      <c r="AH367" s="5">
        <f t="shared" si="639"/>
        <v>6.6018584056031948E-2</v>
      </c>
      <c r="AI367" s="5">
        <f t="shared" si="640"/>
        <v>7.0387914010807157E-2</v>
      </c>
      <c r="AJ367" s="5">
        <f t="shared" si="641"/>
        <v>3.7523210393211305E-2</v>
      </c>
      <c r="AK367" s="5">
        <f t="shared" si="642"/>
        <v>1.3335540511467367E-2</v>
      </c>
      <c r="AL367" s="5">
        <f t="shared" si="643"/>
        <v>6.670019109573308E-4</v>
      </c>
      <c r="AM367" s="5">
        <f t="shared" si="644"/>
        <v>4.8533872152493405E-5</v>
      </c>
      <c r="AN367" s="5">
        <f t="shared" si="645"/>
        <v>2.1354903747097101E-4</v>
      </c>
      <c r="AO367" s="5">
        <f t="shared" si="646"/>
        <v>4.6980788243613624E-4</v>
      </c>
      <c r="AP367" s="5">
        <f t="shared" si="647"/>
        <v>6.8905156090633341E-4</v>
      </c>
      <c r="AQ367" s="5">
        <f t="shared" si="648"/>
        <v>7.5795671699696685E-4</v>
      </c>
      <c r="AR367" s="5">
        <f t="shared" si="649"/>
        <v>5.8096353969308109E-2</v>
      </c>
      <c r="AS367" s="5">
        <f t="shared" si="650"/>
        <v>6.1941364329510293E-2</v>
      </c>
      <c r="AT367" s="5">
        <f t="shared" si="651"/>
        <v>3.302042514602594E-2</v>
      </c>
      <c r="AU367" s="5">
        <f t="shared" si="652"/>
        <v>1.1735275650091283E-2</v>
      </c>
      <c r="AV367" s="5">
        <f t="shared" si="653"/>
        <v>3.1279888275499634E-3</v>
      </c>
      <c r="AW367" s="5">
        <f t="shared" si="654"/>
        <v>8.6917883648956722E-5</v>
      </c>
      <c r="AX367" s="5">
        <f t="shared" si="655"/>
        <v>8.6243342651865605E-6</v>
      </c>
      <c r="AY367" s="5">
        <f t="shared" si="656"/>
        <v>3.7947070766820871E-5</v>
      </c>
      <c r="AZ367" s="5">
        <f t="shared" si="657"/>
        <v>8.3483555687005918E-5</v>
      </c>
      <c r="BA367" s="5">
        <f t="shared" si="658"/>
        <v>1.2244254834094207E-4</v>
      </c>
      <c r="BB367" s="5">
        <f t="shared" si="659"/>
        <v>1.3468680317503629E-4</v>
      </c>
      <c r="BC367" s="5">
        <f t="shared" si="660"/>
        <v>1.1852438679403192E-4</v>
      </c>
      <c r="BD367" s="5">
        <f t="shared" si="661"/>
        <v>4.2603992910825936E-2</v>
      </c>
      <c r="BE367" s="5">
        <f t="shared" si="662"/>
        <v>4.5423667174974203E-2</v>
      </c>
      <c r="BF367" s="5">
        <f t="shared" si="663"/>
        <v>2.4214978440419019E-2</v>
      </c>
      <c r="BG367" s="5">
        <f t="shared" si="664"/>
        <v>8.605868810066938E-3</v>
      </c>
      <c r="BH367" s="5">
        <f t="shared" si="665"/>
        <v>2.2938584735366393E-3</v>
      </c>
      <c r="BI367" s="5">
        <f t="shared" si="666"/>
        <v>4.8913473470204249E-4</v>
      </c>
      <c r="BJ367" s="8">
        <f t="shared" si="667"/>
        <v>3.9706953501711301E-2</v>
      </c>
      <c r="BK367" s="8">
        <f t="shared" si="668"/>
        <v>6.369952998653905E-2</v>
      </c>
      <c r="BL367" s="8">
        <f t="shared" si="669"/>
        <v>0.68006893914778166</v>
      </c>
      <c r="BM367" s="8">
        <f t="shared" si="670"/>
        <v>0.75305193919512603</v>
      </c>
      <c r="BN367" s="8">
        <f t="shared" si="671"/>
        <v>9.0489348850180854E-2</v>
      </c>
    </row>
    <row r="368" spans="1:66" x14ac:dyDescent="0.25">
      <c r="A368" t="s">
        <v>32</v>
      </c>
      <c r="B368" t="s">
        <v>209</v>
      </c>
      <c r="C368" t="s">
        <v>34</v>
      </c>
      <c r="D368" s="16"/>
      <c r="E368">
        <f>VLOOKUP(A368,home!$A$2:$E$405,3,FALSE)</f>
        <v>1.3333333333333299</v>
      </c>
      <c r="F368">
        <f>VLOOKUP(B368,home!$B$2:$E$405,3,FALSE)</f>
        <v>3</v>
      </c>
      <c r="G368">
        <f>VLOOKUP(C368,away!$B$2:$E$405,4,FALSE)</f>
        <v>1.5</v>
      </c>
      <c r="H368">
        <f>VLOOKUP(A368,away!$A$2:$E$405,3,FALSE)</f>
        <v>1.55555555555556</v>
      </c>
      <c r="I368">
        <f>VLOOKUP(C368,away!$B$2:$E$405,3,FALSE)</f>
        <v>1.5</v>
      </c>
      <c r="J368">
        <f>VLOOKUP(B368,home!$B$2:$E$405,4,FALSE)</f>
        <v>2.57</v>
      </c>
      <c r="K368" s="3">
        <f t="shared" si="616"/>
        <v>5.9999999999999849</v>
      </c>
      <c r="L368" s="3">
        <f t="shared" si="617"/>
        <v>5.9966666666666839</v>
      </c>
      <c r="M368" s="5">
        <f t="shared" si="618"/>
        <v>6.1647272336445612E-6</v>
      </c>
      <c r="N368" s="5">
        <f t="shared" si="619"/>
        <v>3.6988363401867279E-5</v>
      </c>
      <c r="O368" s="5">
        <f t="shared" si="620"/>
        <v>3.6967814311088659E-5</v>
      </c>
      <c r="P368" s="5">
        <f t="shared" si="621"/>
        <v>2.218068858665314E-4</v>
      </c>
      <c r="Q368" s="5">
        <f t="shared" si="622"/>
        <v>1.1096509020560162E-4</v>
      </c>
      <c r="R368" s="5">
        <f t="shared" si="623"/>
        <v>1.1084182990941451E-4</v>
      </c>
      <c r="S368" s="5">
        <f t="shared" si="624"/>
        <v>1.9951529383694525E-3</v>
      </c>
      <c r="T368" s="5">
        <f t="shared" si="625"/>
        <v>6.6542065759959295E-4</v>
      </c>
      <c r="U368" s="5">
        <f t="shared" si="626"/>
        <v>6.6505097945648546E-4</v>
      </c>
      <c r="V368" s="5">
        <f t="shared" si="627"/>
        <v>7.976178080281433E-3</v>
      </c>
      <c r="W368" s="5">
        <f t="shared" si="628"/>
        <v>2.2193018041120262E-4</v>
      </c>
      <c r="X368" s="5">
        <f t="shared" si="629"/>
        <v>1.330841315199182E-3</v>
      </c>
      <c r="Y368" s="5">
        <f t="shared" si="630"/>
        <v>3.9903058767388937E-3</v>
      </c>
      <c r="Z368" s="5">
        <f t="shared" si="631"/>
        <v>2.2156050223004142E-4</v>
      </c>
      <c r="AA368" s="5">
        <f t="shared" si="632"/>
        <v>1.3293630133802453E-3</v>
      </c>
      <c r="AB368" s="5">
        <f t="shared" si="633"/>
        <v>3.9880890401407278E-3</v>
      </c>
      <c r="AC368" s="5">
        <f t="shared" si="634"/>
        <v>1.7936430458032875E-2</v>
      </c>
      <c r="AD368" s="5">
        <f t="shared" si="635"/>
        <v>3.3289527061680299E-4</v>
      </c>
      <c r="AE368" s="5">
        <f t="shared" si="636"/>
        <v>1.9962619727987678E-3</v>
      </c>
      <c r="AF368" s="5">
        <f t="shared" si="637"/>
        <v>5.9854588151083245E-3</v>
      </c>
      <c r="AG368" s="5">
        <f t="shared" si="638"/>
        <v>1.1964267120422117E-2</v>
      </c>
      <c r="AH368" s="5">
        <f t="shared" si="639"/>
        <v>3.3215611959320471E-4</v>
      </c>
      <c r="AI368" s="5">
        <f t="shared" si="640"/>
        <v>1.9929367175592233E-3</v>
      </c>
      <c r="AJ368" s="5">
        <f t="shared" si="641"/>
        <v>5.978810152677658E-3</v>
      </c>
      <c r="AK368" s="5">
        <f t="shared" si="642"/>
        <v>1.1957620305355281E-2</v>
      </c>
      <c r="AL368" s="5">
        <f t="shared" si="643"/>
        <v>2.5814110715200921E-2</v>
      </c>
      <c r="AM368" s="5">
        <f t="shared" si="644"/>
        <v>3.9947432474016263E-4</v>
      </c>
      <c r="AN368" s="5">
        <f t="shared" si="645"/>
        <v>2.3955143673585152E-3</v>
      </c>
      <c r="AO368" s="5">
        <f t="shared" si="646"/>
        <v>7.1825505781299712E-3</v>
      </c>
      <c r="AP368" s="5">
        <f t="shared" si="647"/>
        <v>1.4357120544506507E-2</v>
      </c>
      <c r="AQ368" s="5">
        <f t="shared" si="648"/>
        <v>2.1523716549639395E-2</v>
      </c>
      <c r="AR368" s="5">
        <f t="shared" si="649"/>
        <v>3.9836590609878457E-4</v>
      </c>
      <c r="AS368" s="5">
        <f t="shared" si="650"/>
        <v>2.3901954365927016E-3</v>
      </c>
      <c r="AT368" s="5">
        <f t="shared" si="651"/>
        <v>7.1705863097780908E-3</v>
      </c>
      <c r="AU368" s="5">
        <f t="shared" si="652"/>
        <v>1.4341172619556142E-2</v>
      </c>
      <c r="AV368" s="5">
        <f t="shared" si="653"/>
        <v>2.1511758929334154E-2</v>
      </c>
      <c r="AW368" s="5">
        <f t="shared" si="654"/>
        <v>2.5799769542581372E-2</v>
      </c>
      <c r="AX368" s="5">
        <f t="shared" si="655"/>
        <v>3.994743247401616E-4</v>
      </c>
      <c r="AY368" s="5">
        <f t="shared" si="656"/>
        <v>2.3955143673585091E-3</v>
      </c>
      <c r="AZ368" s="5">
        <f t="shared" si="657"/>
        <v>7.182550578129953E-3</v>
      </c>
      <c r="BA368" s="5">
        <f t="shared" si="658"/>
        <v>1.4357120544506469E-2</v>
      </c>
      <c r="BB368" s="5">
        <f t="shared" si="659"/>
        <v>2.1523716549639339E-2</v>
      </c>
      <c r="BC368" s="5">
        <f t="shared" si="660"/>
        <v>2.5814110715200851E-2</v>
      </c>
      <c r="BD368" s="5">
        <f t="shared" si="661"/>
        <v>3.9814459170650862E-4</v>
      </c>
      <c r="BE368" s="5">
        <f t="shared" si="662"/>
        <v>2.388867550239046E-3</v>
      </c>
      <c r="BF368" s="5">
        <f t="shared" si="663"/>
        <v>7.1666026507171236E-3</v>
      </c>
      <c r="BG368" s="5">
        <f t="shared" si="664"/>
        <v>1.4333205301434207E-2</v>
      </c>
      <c r="BH368" s="5">
        <f t="shared" si="665"/>
        <v>2.1499807952151249E-2</v>
      </c>
      <c r="BI368" s="5">
        <f t="shared" si="666"/>
        <v>2.5799769542581438E-2</v>
      </c>
      <c r="BJ368" s="8">
        <f t="shared" si="667"/>
        <v>0.14416619810645218</v>
      </c>
      <c r="BK368" s="8">
        <f t="shared" si="668"/>
        <v>5.634535817234336E-2</v>
      </c>
      <c r="BL368" s="8">
        <f t="shared" si="669"/>
        <v>0.14379031276257276</v>
      </c>
      <c r="BM368" s="8">
        <f t="shared" si="670"/>
        <v>0.36740395000789311</v>
      </c>
      <c r="BN368" s="8">
        <f t="shared" si="671"/>
        <v>5.2373471092814804E-4</v>
      </c>
    </row>
    <row r="369" spans="1:66" x14ac:dyDescent="0.25">
      <c r="A369" t="s">
        <v>301</v>
      </c>
      <c r="B369" t="s">
        <v>316</v>
      </c>
      <c r="C369" t="s">
        <v>319</v>
      </c>
      <c r="D369" s="16"/>
      <c r="E369">
        <f>VLOOKUP(A369,home!$A$2:$E$405,3,FALSE)</f>
        <v>1.2</v>
      </c>
      <c r="F369">
        <f>VLOOKUP(B369,home!$B$2:$E$405,3,FALSE)</f>
        <v>0.42</v>
      </c>
      <c r="G369">
        <f>VLOOKUP(C369,away!$B$2:$E$405,4,FALSE)</f>
        <v>0.83</v>
      </c>
      <c r="H369">
        <f>VLOOKUP(A369,away!$A$2:$E$405,3,FALSE)</f>
        <v>0.9</v>
      </c>
      <c r="I369">
        <f>VLOOKUP(C369,away!$B$2:$E$405,3,FALSE)</f>
        <v>0.83</v>
      </c>
      <c r="J369">
        <f>VLOOKUP(B369,home!$B$2:$E$405,4,FALSE)</f>
        <v>1.1100000000000001</v>
      </c>
      <c r="K369" s="3">
        <f t="shared" si="616"/>
        <v>0.41831999999999997</v>
      </c>
      <c r="L369" s="3">
        <f t="shared" si="617"/>
        <v>0.82917000000000007</v>
      </c>
      <c r="M369" s="5">
        <f t="shared" si="618"/>
        <v>0.287224827160314</v>
      </c>
      <c r="N369" s="5">
        <f t="shared" si="619"/>
        <v>0.12015188969770255</v>
      </c>
      <c r="O369" s="5">
        <f t="shared" si="620"/>
        <v>0.23815820993651754</v>
      </c>
      <c r="P369" s="5">
        <f t="shared" si="621"/>
        <v>9.9626342380644023E-2</v>
      </c>
      <c r="Q369" s="5">
        <f t="shared" si="622"/>
        <v>2.5130969249171457E-2</v>
      </c>
      <c r="R369" s="5">
        <f t="shared" si="623"/>
        <v>9.8736821466531122E-2</v>
      </c>
      <c r="S369" s="5">
        <f t="shared" si="624"/>
        <v>8.6390582895237121E-3</v>
      </c>
      <c r="T369" s="5">
        <f t="shared" si="625"/>
        <v>2.0837845772335498E-2</v>
      </c>
      <c r="U369" s="5">
        <f t="shared" si="626"/>
        <v>4.1303587155879298E-2</v>
      </c>
      <c r="V369" s="5">
        <f t="shared" si="627"/>
        <v>3.3294776527024512E-4</v>
      </c>
      <c r="W369" s="5">
        <f t="shared" si="628"/>
        <v>3.5042623521044686E-3</v>
      </c>
      <c r="X369" s="5">
        <f t="shared" si="629"/>
        <v>2.9056292144944624E-3</v>
      </c>
      <c r="Y369" s="5">
        <f t="shared" si="630"/>
        <v>1.2046302878911865E-3</v>
      </c>
      <c r="Z369" s="5">
        <f t="shared" si="631"/>
        <v>2.7289870085134543E-2</v>
      </c>
      <c r="AA369" s="5">
        <f t="shared" si="632"/>
        <v>1.1415898454013482E-2</v>
      </c>
      <c r="AB369" s="5">
        <f t="shared" si="633"/>
        <v>2.3877493206414593E-3</v>
      </c>
      <c r="AC369" s="5">
        <f t="shared" si="634"/>
        <v>7.2178579550440796E-6</v>
      </c>
      <c r="AD369" s="5">
        <f t="shared" si="635"/>
        <v>3.6647575678308526E-4</v>
      </c>
      <c r="AE369" s="5">
        <f t="shared" si="636"/>
        <v>3.0387070325183082E-4</v>
      </c>
      <c r="AF369" s="5">
        <f t="shared" si="637"/>
        <v>1.2598023550766026E-4</v>
      </c>
      <c r="AG369" s="5">
        <f t="shared" si="638"/>
        <v>3.4819677291962226E-5</v>
      </c>
      <c r="AH369" s="5">
        <f t="shared" si="639"/>
        <v>5.6569853946227518E-3</v>
      </c>
      <c r="AI369" s="5">
        <f t="shared" si="640"/>
        <v>2.3664301302785897E-3</v>
      </c>
      <c r="AJ369" s="5">
        <f t="shared" si="641"/>
        <v>4.949625260490697E-4</v>
      </c>
      <c r="AK369" s="5">
        <f t="shared" si="642"/>
        <v>6.9017574632282289E-5</v>
      </c>
      <c r="AL369" s="5">
        <f t="shared" si="643"/>
        <v>1.0014298485175433E-7</v>
      </c>
      <c r="AM369" s="5">
        <f t="shared" si="644"/>
        <v>3.066082771550005E-5</v>
      </c>
      <c r="AN369" s="5">
        <f t="shared" si="645"/>
        <v>2.5423038516861172E-5</v>
      </c>
      <c r="AO369" s="5">
        <f t="shared" si="646"/>
        <v>1.0540010423512889E-5</v>
      </c>
      <c r="AP369" s="5">
        <f t="shared" si="647"/>
        <v>2.9131534809547282E-6</v>
      </c>
      <c r="AQ369" s="5">
        <f t="shared" si="648"/>
        <v>6.0387486795080798E-7</v>
      </c>
      <c r="AR369" s="5">
        <f t="shared" si="649"/>
        <v>9.381205159318699E-4</v>
      </c>
      <c r="AS369" s="5">
        <f t="shared" si="650"/>
        <v>3.9243457422461978E-4</v>
      </c>
      <c r="AT369" s="5">
        <f t="shared" si="651"/>
        <v>8.2081615544821456E-5</v>
      </c>
      <c r="AU369" s="5">
        <f t="shared" si="652"/>
        <v>1.1445460471569906E-5</v>
      </c>
      <c r="AV369" s="5">
        <f t="shared" si="653"/>
        <v>1.1969662561167806E-6</v>
      </c>
      <c r="AW369" s="5">
        <f t="shared" si="654"/>
        <v>9.6487319266952808E-10</v>
      </c>
      <c r="AX369" s="5">
        <f t="shared" si="655"/>
        <v>2.1376729083246629E-6</v>
      </c>
      <c r="AY369" s="5">
        <f t="shared" si="656"/>
        <v>1.7724942453955607E-6</v>
      </c>
      <c r="AZ369" s="5">
        <f t="shared" si="657"/>
        <v>7.3484952672731852E-7</v>
      </c>
      <c r="BA369" s="5">
        <f t="shared" si="658"/>
        <v>2.0310506069216361E-7</v>
      </c>
      <c r="BB369" s="5">
        <f t="shared" si="659"/>
        <v>4.2102155793530318E-8</v>
      </c>
      <c r="BC369" s="5">
        <f t="shared" si="660"/>
        <v>6.9819689038643108E-9</v>
      </c>
      <c r="BD369" s="5">
        <f t="shared" si="661"/>
        <v>1.2964356469920472E-4</v>
      </c>
      <c r="BE369" s="5">
        <f t="shared" si="662"/>
        <v>5.423249598497132E-5</v>
      </c>
      <c r="BF369" s="5">
        <f t="shared" si="663"/>
        <v>1.1343268860216598E-5</v>
      </c>
      <c r="BG369" s="5">
        <f t="shared" si="664"/>
        <v>1.5817054098686027E-6</v>
      </c>
      <c r="BH369" s="5">
        <f t="shared" si="665"/>
        <v>1.6541475176405845E-7</v>
      </c>
      <c r="BI369" s="5">
        <f t="shared" si="666"/>
        <v>1.3839259791588186E-8</v>
      </c>
      <c r="BJ369" s="8">
        <f t="shared" si="667"/>
        <v>0.17464141105740477</v>
      </c>
      <c r="BK369" s="8">
        <f t="shared" si="668"/>
        <v>0.39583226609093725</v>
      </c>
      <c r="BL369" s="8">
        <f t="shared" si="669"/>
        <v>0.40221192138056039</v>
      </c>
      <c r="BM369" s="8">
        <f t="shared" si="670"/>
        <v>0.13094463719378407</v>
      </c>
      <c r="BN369" s="8">
        <f t="shared" si="671"/>
        <v>0.86902905989088075</v>
      </c>
    </row>
    <row r="370" spans="1:66" x14ac:dyDescent="0.25">
      <c r="A370" t="s">
        <v>303</v>
      </c>
      <c r="B370" t="s">
        <v>383</v>
      </c>
      <c r="C370" t="s">
        <v>390</v>
      </c>
      <c r="D370" s="16"/>
      <c r="E370">
        <f>VLOOKUP(A370,home!$A$2:$E$405,3,FALSE)</f>
        <v>1.13636363636364</v>
      </c>
      <c r="F370">
        <f>VLOOKUP(B370,home!$B$2:$E$405,3,FALSE)</f>
        <v>1.76</v>
      </c>
      <c r="G370">
        <f>VLOOKUP(C370,away!$B$2:$E$405,4,FALSE)</f>
        <v>1.32</v>
      </c>
      <c r="H370">
        <f>VLOOKUP(A370,away!$A$2:$E$405,3,FALSE)</f>
        <v>0.79545454545454497</v>
      </c>
      <c r="I370">
        <f>VLOOKUP(C370,away!$B$2:$E$405,3,FALSE)</f>
        <v>0.88</v>
      </c>
      <c r="J370">
        <f>VLOOKUP(B370,home!$B$2:$E$405,4,FALSE)</f>
        <v>0</v>
      </c>
      <c r="K370" s="3">
        <f t="shared" si="616"/>
        <v>2.640000000000009</v>
      </c>
      <c r="L370" s="3">
        <f t="shared" si="617"/>
        <v>0</v>
      </c>
      <c r="M370" s="5">
        <f t="shared" si="618"/>
        <v>7.1361269556385415E-2</v>
      </c>
      <c r="N370" s="5">
        <f t="shared" si="619"/>
        <v>0.18839375162885813</v>
      </c>
      <c r="O370" s="5">
        <f t="shared" si="620"/>
        <v>0</v>
      </c>
      <c r="P370" s="5">
        <f t="shared" si="621"/>
        <v>0</v>
      </c>
      <c r="Q370" s="5">
        <f t="shared" si="622"/>
        <v>0.24867975215009364</v>
      </c>
      <c r="R370" s="5">
        <f t="shared" si="623"/>
        <v>0</v>
      </c>
      <c r="S370" s="5">
        <f t="shared" si="624"/>
        <v>0</v>
      </c>
      <c r="T370" s="5">
        <f t="shared" si="625"/>
        <v>0</v>
      </c>
      <c r="U370" s="5">
        <f t="shared" si="626"/>
        <v>0</v>
      </c>
      <c r="V370" s="5">
        <f t="shared" si="627"/>
        <v>0</v>
      </c>
      <c r="W370" s="5">
        <f t="shared" si="628"/>
        <v>0.21883818189208315</v>
      </c>
      <c r="X370" s="5">
        <f t="shared" si="629"/>
        <v>0</v>
      </c>
      <c r="Y370" s="5">
        <f t="shared" si="630"/>
        <v>0</v>
      </c>
      <c r="Z370" s="5">
        <f t="shared" si="631"/>
        <v>0</v>
      </c>
      <c r="AA370" s="5">
        <f t="shared" si="632"/>
        <v>0</v>
      </c>
      <c r="AB370" s="5">
        <f t="shared" si="633"/>
        <v>0</v>
      </c>
      <c r="AC370" s="5">
        <f t="shared" si="634"/>
        <v>0</v>
      </c>
      <c r="AD370" s="5">
        <f t="shared" si="635"/>
        <v>0.14443320004877533</v>
      </c>
      <c r="AE370" s="5">
        <f t="shared" si="636"/>
        <v>0</v>
      </c>
      <c r="AF370" s="5">
        <f t="shared" si="637"/>
        <v>0</v>
      </c>
      <c r="AG370" s="5">
        <f t="shared" si="638"/>
        <v>0</v>
      </c>
      <c r="AH370" s="5">
        <f t="shared" si="639"/>
        <v>0</v>
      </c>
      <c r="AI370" s="5">
        <f t="shared" si="640"/>
        <v>0</v>
      </c>
      <c r="AJ370" s="5">
        <f t="shared" si="641"/>
        <v>0</v>
      </c>
      <c r="AK370" s="5">
        <f t="shared" si="642"/>
        <v>0</v>
      </c>
      <c r="AL370" s="5">
        <f t="shared" si="643"/>
        <v>0</v>
      </c>
      <c r="AM370" s="5">
        <f t="shared" si="644"/>
        <v>7.6260729625753684E-2</v>
      </c>
      <c r="AN370" s="5">
        <f t="shared" si="645"/>
        <v>0</v>
      </c>
      <c r="AO370" s="5">
        <f t="shared" si="646"/>
        <v>0</v>
      </c>
      <c r="AP370" s="5">
        <f t="shared" si="647"/>
        <v>0</v>
      </c>
      <c r="AQ370" s="5">
        <f t="shared" si="648"/>
        <v>0</v>
      </c>
      <c r="AR370" s="5">
        <f t="shared" si="649"/>
        <v>0</v>
      </c>
      <c r="AS370" s="5">
        <f t="shared" si="650"/>
        <v>0</v>
      </c>
      <c r="AT370" s="5">
        <f t="shared" si="651"/>
        <v>0</v>
      </c>
      <c r="AU370" s="5">
        <f t="shared" si="652"/>
        <v>0</v>
      </c>
      <c r="AV370" s="5">
        <f t="shared" si="653"/>
        <v>0</v>
      </c>
      <c r="AW370" s="5">
        <f t="shared" si="654"/>
        <v>0</v>
      </c>
      <c r="AX370" s="5">
        <f t="shared" si="655"/>
        <v>3.3554721035331719E-2</v>
      </c>
      <c r="AY370" s="5">
        <f t="shared" si="656"/>
        <v>0</v>
      </c>
      <c r="AZ370" s="5">
        <f t="shared" si="657"/>
        <v>0</v>
      </c>
      <c r="BA370" s="5">
        <f t="shared" si="658"/>
        <v>0</v>
      </c>
      <c r="BB370" s="5">
        <f t="shared" si="659"/>
        <v>0</v>
      </c>
      <c r="BC370" s="5">
        <f t="shared" si="660"/>
        <v>0</v>
      </c>
      <c r="BD370" s="5">
        <f t="shared" si="661"/>
        <v>0</v>
      </c>
      <c r="BE370" s="5">
        <f t="shared" si="662"/>
        <v>0</v>
      </c>
      <c r="BF370" s="5">
        <f t="shared" si="663"/>
        <v>0</v>
      </c>
      <c r="BG370" s="5">
        <f t="shared" si="664"/>
        <v>0</v>
      </c>
      <c r="BH370" s="5">
        <f t="shared" si="665"/>
        <v>0</v>
      </c>
      <c r="BI370" s="5">
        <f t="shared" si="666"/>
        <v>0</v>
      </c>
      <c r="BJ370" s="8">
        <f t="shared" si="667"/>
        <v>0.91016033638089577</v>
      </c>
      <c r="BK370" s="8">
        <f t="shared" si="668"/>
        <v>7.1361269556385415E-2</v>
      </c>
      <c r="BL370" s="8">
        <f t="shared" si="669"/>
        <v>0</v>
      </c>
      <c r="BM370" s="8">
        <f t="shared" si="670"/>
        <v>0.47308683260194395</v>
      </c>
      <c r="BN370" s="8">
        <f t="shared" si="671"/>
        <v>0.50843477333533715</v>
      </c>
    </row>
    <row r="371" spans="1:66" x14ac:dyDescent="0.25">
      <c r="A371" t="s">
        <v>303</v>
      </c>
      <c r="B371" t="s">
        <v>308</v>
      </c>
      <c r="C371" t="s">
        <v>361</v>
      </c>
      <c r="D371" s="16"/>
      <c r="E371">
        <f>VLOOKUP(A371,home!$A$2:$E$405,3,FALSE)</f>
        <v>1.13636363636364</v>
      </c>
      <c r="F371">
        <f>VLOOKUP(B371,home!$B$2:$E$405,3,FALSE)</f>
        <v>1.76</v>
      </c>
      <c r="G371">
        <f>VLOOKUP(C371,away!$B$2:$E$405,4,FALSE)</f>
        <v>1.32</v>
      </c>
      <c r="H371">
        <f>VLOOKUP(A371,away!$A$2:$E$405,3,FALSE)</f>
        <v>0.79545454545454497</v>
      </c>
      <c r="I371">
        <f>VLOOKUP(C371,away!$B$2:$E$405,3,FALSE)</f>
        <v>1.32</v>
      </c>
      <c r="J371">
        <f>VLOOKUP(B371,home!$B$2:$E$405,4,FALSE)</f>
        <v>0.63</v>
      </c>
      <c r="K371" s="3">
        <f t="shared" si="616"/>
        <v>2.640000000000009</v>
      </c>
      <c r="L371" s="3">
        <f t="shared" si="617"/>
        <v>0.66149999999999964</v>
      </c>
      <c r="M371" s="5">
        <f t="shared" si="618"/>
        <v>3.6827884122962146E-2</v>
      </c>
      <c r="N371" s="5">
        <f t="shared" si="619"/>
        <v>9.7225614084620396E-2</v>
      </c>
      <c r="O371" s="5">
        <f t="shared" si="620"/>
        <v>2.4361645347339447E-2</v>
      </c>
      <c r="P371" s="5">
        <f t="shared" si="621"/>
        <v>6.4314743716976361E-2</v>
      </c>
      <c r="Q371" s="5">
        <f t="shared" si="622"/>
        <v>0.12833781059169938</v>
      </c>
      <c r="R371" s="5">
        <f t="shared" si="623"/>
        <v>8.0576141986325178E-3</v>
      </c>
      <c r="S371" s="5">
        <f t="shared" si="624"/>
        <v>2.8079173959394792E-2</v>
      </c>
      <c r="T371" s="5">
        <f t="shared" si="625"/>
        <v>8.4895461706409103E-2</v>
      </c>
      <c r="U371" s="5">
        <f t="shared" si="626"/>
        <v>2.1272101484389919E-2</v>
      </c>
      <c r="V371" s="5">
        <f t="shared" si="627"/>
        <v>5.4484829150809808E-3</v>
      </c>
      <c r="W371" s="5">
        <f t="shared" si="628"/>
        <v>0.11293727332069585</v>
      </c>
      <c r="X371" s="5">
        <f t="shared" si="629"/>
        <v>7.4708006301640262E-2</v>
      </c>
      <c r="Y371" s="5">
        <f t="shared" si="630"/>
        <v>2.4709673084267504E-2</v>
      </c>
      <c r="Z371" s="5">
        <f t="shared" si="631"/>
        <v>1.776703930798469E-3</v>
      </c>
      <c r="AA371" s="5">
        <f t="shared" si="632"/>
        <v>4.6904983773079743E-3</v>
      </c>
      <c r="AB371" s="5">
        <f t="shared" si="633"/>
        <v>6.1914578580465479E-3</v>
      </c>
      <c r="AC371" s="5">
        <f t="shared" si="634"/>
        <v>5.946882889738029E-4</v>
      </c>
      <c r="AD371" s="5">
        <f t="shared" si="635"/>
        <v>7.4538600391659493E-2</v>
      </c>
      <c r="AE371" s="5">
        <f t="shared" si="636"/>
        <v>4.9307284159082726E-2</v>
      </c>
      <c r="AF371" s="5">
        <f t="shared" si="637"/>
        <v>1.6308384235616601E-2</v>
      </c>
      <c r="AG371" s="5">
        <f t="shared" si="638"/>
        <v>3.5959987239534588E-3</v>
      </c>
      <c r="AH371" s="5">
        <f t="shared" si="639"/>
        <v>2.9382241255579661E-4</v>
      </c>
      <c r="AI371" s="5">
        <f t="shared" si="640"/>
        <v>7.7569116914730566E-4</v>
      </c>
      <c r="AJ371" s="5">
        <f t="shared" si="641"/>
        <v>1.0239123432744471E-3</v>
      </c>
      <c r="AK371" s="5">
        <f t="shared" si="642"/>
        <v>9.0104286208151664E-4</v>
      </c>
      <c r="AL371" s="5">
        <f t="shared" si="643"/>
        <v>4.1541593613291769E-5</v>
      </c>
      <c r="AM371" s="5">
        <f t="shared" si="644"/>
        <v>3.9356381006796372E-2</v>
      </c>
      <c r="AN371" s="5">
        <f t="shared" si="645"/>
        <v>2.6034246035995787E-2</v>
      </c>
      <c r="AO371" s="5">
        <f t="shared" si="646"/>
        <v>8.6108268764056011E-3</v>
      </c>
      <c r="AP371" s="5">
        <f t="shared" si="647"/>
        <v>1.898687326247434E-3</v>
      </c>
      <c r="AQ371" s="5">
        <f t="shared" si="648"/>
        <v>3.1399541657816917E-4</v>
      </c>
      <c r="AR371" s="5">
        <f t="shared" si="649"/>
        <v>3.8872705181131882E-5</v>
      </c>
      <c r="AS371" s="5">
        <f t="shared" si="650"/>
        <v>1.0262394167818851E-4</v>
      </c>
      <c r="AT371" s="5">
        <f t="shared" si="651"/>
        <v>1.3546360301520933E-4</v>
      </c>
      <c r="AU371" s="5">
        <f t="shared" si="652"/>
        <v>1.1920797065338461E-4</v>
      </c>
      <c r="AV371" s="5">
        <f t="shared" si="653"/>
        <v>7.8677260631234089E-5</v>
      </c>
      <c r="AW371" s="5">
        <f t="shared" si="654"/>
        <v>2.0151827061807877E-6</v>
      </c>
      <c r="AX371" s="5">
        <f t="shared" si="655"/>
        <v>1.7316807642990456E-2</v>
      </c>
      <c r="AY371" s="5">
        <f t="shared" si="656"/>
        <v>1.1455068255838179E-2</v>
      </c>
      <c r="AZ371" s="5">
        <f t="shared" si="657"/>
        <v>3.7887638256184756E-3</v>
      </c>
      <c r="BA371" s="5">
        <f t="shared" si="658"/>
        <v>8.3542242354887344E-4</v>
      </c>
      <c r="BB371" s="5">
        <f t="shared" si="659"/>
        <v>1.3815798329439485E-4</v>
      </c>
      <c r="BC371" s="5">
        <f t="shared" si="660"/>
        <v>1.8278301189848432E-5</v>
      </c>
      <c r="BD371" s="5">
        <f t="shared" si="661"/>
        <v>4.285715746219786E-6</v>
      </c>
      <c r="BE371" s="5">
        <f t="shared" si="662"/>
        <v>1.1314289570020272E-5</v>
      </c>
      <c r="BF371" s="5">
        <f t="shared" si="663"/>
        <v>1.4934862232426814E-5</v>
      </c>
      <c r="BG371" s="5">
        <f t="shared" si="664"/>
        <v>1.3142678764535642E-5</v>
      </c>
      <c r="BH371" s="5">
        <f t="shared" si="665"/>
        <v>8.6741679845935514E-6</v>
      </c>
      <c r="BI371" s="5">
        <f t="shared" si="666"/>
        <v>4.5799606958654132E-6</v>
      </c>
      <c r="BJ371" s="8">
        <f t="shared" si="667"/>
        <v>0.7763307416941484</v>
      </c>
      <c r="BK371" s="8">
        <f t="shared" si="668"/>
        <v>0.14676158285283955</v>
      </c>
      <c r="BL371" s="8">
        <f t="shared" si="669"/>
        <v>6.8099563208928307E-2</v>
      </c>
      <c r="BM371" s="8">
        <f t="shared" si="670"/>
        <v>0.62239022655135234</v>
      </c>
      <c r="BN371" s="8">
        <f t="shared" si="671"/>
        <v>0.3591253120622302</v>
      </c>
    </row>
    <row r="372" spans="1:66" x14ac:dyDescent="0.25">
      <c r="A372" t="s">
        <v>35</v>
      </c>
      <c r="B372" t="s">
        <v>216</v>
      </c>
      <c r="C372" t="s">
        <v>474</v>
      </c>
      <c r="D372" s="16"/>
      <c r="E372">
        <f>VLOOKUP(A372,home!$A$2:$E$405,3,FALSE)</f>
        <v>1.3333333333333299</v>
      </c>
      <c r="F372">
        <f>VLOOKUP(B372,home!$B$2:$E$405,3,FALSE)</f>
        <v>0.75</v>
      </c>
      <c r="G372">
        <f>VLOOKUP(C372,away!$B$2:$E$405,4,FALSE)</f>
        <v>0.75</v>
      </c>
      <c r="H372">
        <f>VLOOKUP(A372,away!$A$2:$E$405,3,FALSE)</f>
        <v>1.13333333333333</v>
      </c>
      <c r="I372">
        <f>VLOOKUP(C372,away!$B$2:$E$405,3,FALSE)</f>
        <v>0.75</v>
      </c>
      <c r="J372">
        <f>VLOOKUP(B372,home!$B$2:$E$405,4,FALSE)</f>
        <v>0.88</v>
      </c>
      <c r="K372" s="3">
        <f t="shared" si="616"/>
        <v>0.74999999999999811</v>
      </c>
      <c r="L372" s="3">
        <f t="shared" si="617"/>
        <v>0.74799999999999778</v>
      </c>
      <c r="M372" s="5">
        <f t="shared" si="618"/>
        <v>0.22357686702670357</v>
      </c>
      <c r="N372" s="5">
        <f t="shared" si="619"/>
        <v>0.16768265027002724</v>
      </c>
      <c r="O372" s="5">
        <f t="shared" si="620"/>
        <v>0.1672354965359738</v>
      </c>
      <c r="P372" s="5">
        <f t="shared" si="621"/>
        <v>0.12542662240198002</v>
      </c>
      <c r="Q372" s="5">
        <f t="shared" si="622"/>
        <v>6.2880993851260059E-2</v>
      </c>
      <c r="R372" s="5">
        <f t="shared" si="623"/>
        <v>6.2546075704454002E-2</v>
      </c>
      <c r="S372" s="5">
        <f t="shared" si="624"/>
        <v>1.7591083791877595E-2</v>
      </c>
      <c r="T372" s="5">
        <f t="shared" si="625"/>
        <v>4.7034983400742386E-2</v>
      </c>
      <c r="U372" s="5">
        <f t="shared" si="626"/>
        <v>4.6909556778340376E-2</v>
      </c>
      <c r="V372" s="5">
        <f t="shared" si="627"/>
        <v>1.0965108896936976E-3</v>
      </c>
      <c r="W372" s="5">
        <f t="shared" si="628"/>
        <v>1.5720248462814973E-2</v>
      </c>
      <c r="X372" s="5">
        <f t="shared" si="629"/>
        <v>1.1758745850185567E-2</v>
      </c>
      <c r="Y372" s="5">
        <f t="shared" si="630"/>
        <v>4.3977709479693875E-3</v>
      </c>
      <c r="Z372" s="5">
        <f t="shared" si="631"/>
        <v>1.5594821542310486E-2</v>
      </c>
      <c r="AA372" s="5">
        <f t="shared" si="632"/>
        <v>1.1696116156732835E-2</v>
      </c>
      <c r="AB372" s="5">
        <f t="shared" si="633"/>
        <v>4.3860435587748017E-3</v>
      </c>
      <c r="AC372" s="5">
        <f t="shared" si="634"/>
        <v>3.844641306988505E-5</v>
      </c>
      <c r="AD372" s="5">
        <f t="shared" si="635"/>
        <v>2.9475465867778001E-3</v>
      </c>
      <c r="AE372" s="5">
        <f t="shared" si="636"/>
        <v>2.2047648469097881E-3</v>
      </c>
      <c r="AF372" s="5">
        <f t="shared" si="637"/>
        <v>8.245820527442581E-4</v>
      </c>
      <c r="AG372" s="5">
        <f t="shared" si="638"/>
        <v>2.0559579181756777E-4</v>
      </c>
      <c r="AH372" s="5">
        <f t="shared" si="639"/>
        <v>2.9162316284120516E-3</v>
      </c>
      <c r="AI372" s="5">
        <f t="shared" si="640"/>
        <v>2.1871737213090331E-3</v>
      </c>
      <c r="AJ372" s="5">
        <f t="shared" si="641"/>
        <v>8.2019014549088523E-4</v>
      </c>
      <c r="AK372" s="5">
        <f t="shared" si="642"/>
        <v>2.0504753637272079E-4</v>
      </c>
      <c r="AL372" s="5">
        <f t="shared" si="643"/>
        <v>8.6273750928821633E-7</v>
      </c>
      <c r="AM372" s="5">
        <f t="shared" si="644"/>
        <v>4.4213198801666903E-4</v>
      </c>
      <c r="AN372" s="5">
        <f t="shared" si="645"/>
        <v>3.3071472703646745E-4</v>
      </c>
      <c r="AO372" s="5">
        <f t="shared" si="646"/>
        <v>1.2368730791163842E-4</v>
      </c>
      <c r="AP372" s="5">
        <f t="shared" si="647"/>
        <v>3.0839368772635097E-5</v>
      </c>
      <c r="AQ372" s="5">
        <f t="shared" si="648"/>
        <v>5.7669619604827445E-6</v>
      </c>
      <c r="AR372" s="5">
        <f t="shared" si="649"/>
        <v>4.3626825161044181E-4</v>
      </c>
      <c r="AS372" s="5">
        <f t="shared" si="650"/>
        <v>3.272011887078305E-4</v>
      </c>
      <c r="AT372" s="5">
        <f t="shared" si="651"/>
        <v>1.2270044576543612E-4</v>
      </c>
      <c r="AU372" s="5">
        <f t="shared" si="652"/>
        <v>3.0675111441358956E-5</v>
      </c>
      <c r="AV372" s="5">
        <f t="shared" si="653"/>
        <v>5.7515833952547885E-6</v>
      </c>
      <c r="AW372" s="5">
        <f t="shared" si="654"/>
        <v>1.3444326186407953E-8</v>
      </c>
      <c r="AX372" s="5">
        <f t="shared" si="655"/>
        <v>5.5266498502083467E-5</v>
      </c>
      <c r="AY372" s="5">
        <f t="shared" si="656"/>
        <v>4.133934087955831E-5</v>
      </c>
      <c r="AZ372" s="5">
        <f t="shared" si="657"/>
        <v>1.5460913488954758E-5</v>
      </c>
      <c r="BA372" s="5">
        <f t="shared" si="658"/>
        <v>3.8549210965793761E-6</v>
      </c>
      <c r="BB372" s="5">
        <f t="shared" si="659"/>
        <v>7.2087024506034094E-7</v>
      </c>
      <c r="BC372" s="5">
        <f t="shared" si="660"/>
        <v>1.0784218866102674E-7</v>
      </c>
      <c r="BD372" s="5">
        <f t="shared" si="661"/>
        <v>5.4388108700768217E-5</v>
      </c>
      <c r="BE372" s="5">
        <f t="shared" si="662"/>
        <v>4.0791081525576061E-5</v>
      </c>
      <c r="BF372" s="5">
        <f t="shared" si="663"/>
        <v>1.5296655572090981E-5</v>
      </c>
      <c r="BG372" s="5">
        <f t="shared" si="664"/>
        <v>3.824163893022736E-6</v>
      </c>
      <c r="BH372" s="5">
        <f t="shared" si="665"/>
        <v>7.1703072994176115E-7</v>
      </c>
      <c r="BI372" s="5">
        <f t="shared" si="666"/>
        <v>1.0755460949126393E-7</v>
      </c>
      <c r="BJ372" s="8">
        <f t="shared" si="667"/>
        <v>0.31670777280134776</v>
      </c>
      <c r="BK372" s="8">
        <f t="shared" si="668"/>
        <v>0.36777173260171359</v>
      </c>
      <c r="BL372" s="8">
        <f t="shared" si="669"/>
        <v>0.29993965294181174</v>
      </c>
      <c r="BM372" s="8">
        <f t="shared" si="670"/>
        <v>0.19062394820023154</v>
      </c>
      <c r="BN372" s="8">
        <f t="shared" si="671"/>
        <v>0.80934870579039875</v>
      </c>
    </row>
    <row r="373" spans="1:66" x14ac:dyDescent="0.25">
      <c r="A373" t="s">
        <v>10</v>
      </c>
      <c r="B373" t="s">
        <v>447</v>
      </c>
      <c r="C373" t="s">
        <v>221</v>
      </c>
      <c r="D373" s="16"/>
      <c r="E373">
        <f>VLOOKUP(A373,home!$A$2:$E$405,3,FALSE)</f>
        <v>1.5192307692307701</v>
      </c>
      <c r="F373">
        <f>VLOOKUP(B373,home!$B$2:$E$405,3,FALSE)</f>
        <v>1.1000000000000001</v>
      </c>
      <c r="G373">
        <f>VLOOKUP(C373,away!$B$2:$E$405,4,FALSE)</f>
        <v>0.66</v>
      </c>
      <c r="H373">
        <f>VLOOKUP(A373,away!$A$2:$E$405,3,FALSE)</f>
        <v>1.5384615384615401</v>
      </c>
      <c r="I373">
        <f>VLOOKUP(C373,away!$B$2:$E$405,3,FALSE)</f>
        <v>0.66</v>
      </c>
      <c r="J373">
        <f>VLOOKUP(B373,home!$B$2:$E$405,4,FALSE)</f>
        <v>0.87</v>
      </c>
      <c r="K373" s="3">
        <f t="shared" si="616"/>
        <v>1.1029615384615392</v>
      </c>
      <c r="L373" s="3">
        <f t="shared" si="617"/>
        <v>0.88338461538461632</v>
      </c>
      <c r="M373" s="5">
        <f t="shared" si="618"/>
        <v>0.1371958030948161</v>
      </c>
      <c r="N373" s="5">
        <f t="shared" si="619"/>
        <v>0.15132169405192478</v>
      </c>
      <c r="O373" s="5">
        <f t="shared" si="620"/>
        <v>0.12119666174929768</v>
      </c>
      <c r="P373" s="5">
        <f t="shared" si="621"/>
        <v>0.13367525649940815</v>
      </c>
      <c r="Q373" s="5">
        <f t="shared" si="622"/>
        <v>8.345100423705866E-2</v>
      </c>
      <c r="R373" s="5">
        <f t="shared" si="623"/>
        <v>5.3531633212651385E-2</v>
      </c>
      <c r="S373" s="5">
        <f t="shared" si="624"/>
        <v>3.2561262438606145E-2</v>
      </c>
      <c r="T373" s="5">
        <f t="shared" si="625"/>
        <v>7.3719333281414057E-2</v>
      </c>
      <c r="U373" s="5">
        <f t="shared" si="626"/>
        <v>5.9043332524584796E-2</v>
      </c>
      <c r="V373" s="5">
        <f t="shared" si="627"/>
        <v>3.5250795742208189E-3</v>
      </c>
      <c r="W373" s="5">
        <f t="shared" si="628"/>
        <v>3.0681082673155533E-2</v>
      </c>
      <c r="X373" s="5">
        <f t="shared" si="629"/>
        <v>2.7103196416809115E-2</v>
      </c>
      <c r="Y373" s="5">
        <f t="shared" si="630"/>
        <v>1.1971273371178315E-2</v>
      </c>
      <c r="Z373" s="5">
        <f t="shared" si="631"/>
        <v>1.5763007072156134E-2</v>
      </c>
      <c r="AA373" s="5">
        <f t="shared" si="632"/>
        <v>1.738599053108545E-2</v>
      </c>
      <c r="AB373" s="5">
        <f t="shared" si="633"/>
        <v>9.5880394319218833E-3</v>
      </c>
      <c r="AC373" s="5">
        <f t="shared" si="634"/>
        <v>2.1466396276128034E-4</v>
      </c>
      <c r="AD373" s="5">
        <f t="shared" si="635"/>
        <v>8.4600135367123349E-3</v>
      </c>
      <c r="AE373" s="5">
        <f t="shared" si="636"/>
        <v>7.4734458042772737E-3</v>
      </c>
      <c r="AF373" s="5">
        <f t="shared" si="637"/>
        <v>3.3009635237046266E-3</v>
      </c>
      <c r="AG373" s="5">
        <f t="shared" si="638"/>
        <v>9.720067975954866E-4</v>
      </c>
      <c r="AH373" s="5">
        <f t="shared" si="639"/>
        <v>3.4811994849354077E-3</v>
      </c>
      <c r="AI373" s="5">
        <f t="shared" si="640"/>
        <v>3.839629139595875E-3</v>
      </c>
      <c r="AJ373" s="5">
        <f t="shared" si="641"/>
        <v>2.1174816314652118E-3</v>
      </c>
      <c r="AK373" s="5">
        <f t="shared" si="642"/>
        <v>7.7850026596830608E-4</v>
      </c>
      <c r="AL373" s="5">
        <f t="shared" si="643"/>
        <v>8.3662210172601856E-6</v>
      </c>
      <c r="AM373" s="5">
        <f t="shared" si="644"/>
        <v>1.8662139091715341E-3</v>
      </c>
      <c r="AN373" s="5">
        <f t="shared" si="645"/>
        <v>1.6485846563789167E-3</v>
      </c>
      <c r="AO373" s="5">
        <f t="shared" si="646"/>
        <v>7.2816716130213468E-4</v>
      </c>
      <c r="AP373" s="5">
        <f t="shared" si="647"/>
        <v>2.1441722257419806E-4</v>
      </c>
      <c r="AQ373" s="5">
        <f t="shared" si="648"/>
        <v>4.7353218923886396E-5</v>
      </c>
      <c r="AR373" s="5">
        <f t="shared" si="649"/>
        <v>6.1504761361535804E-4</v>
      </c>
      <c r="AS373" s="5">
        <f t="shared" si="650"/>
        <v>6.7837386214029353E-4</v>
      </c>
      <c r="AT373" s="5">
        <f t="shared" si="651"/>
        <v>3.7411013931917727E-4</v>
      </c>
      <c r="AU373" s="5">
        <f t="shared" si="652"/>
        <v>1.3754303160584675E-4</v>
      </c>
      <c r="AV373" s="5">
        <f t="shared" si="653"/>
        <v>3.7926168436162257E-5</v>
      </c>
      <c r="AW373" s="5">
        <f t="shared" si="654"/>
        <v>2.2643159856721513E-7</v>
      </c>
      <c r="AX373" s="5">
        <f t="shared" si="655"/>
        <v>3.4306036072636009E-4</v>
      </c>
      <c r="AY373" s="5">
        <f t="shared" si="656"/>
        <v>3.0305424481396329E-4</v>
      </c>
      <c r="AZ373" s="5">
        <f t="shared" si="657"/>
        <v>1.3385672874782916E-4</v>
      </c>
      <c r="BA373" s="5">
        <f t="shared" si="658"/>
        <v>3.9415658280514667E-5</v>
      </c>
      <c r="BB373" s="5">
        <f t="shared" si="659"/>
        <v>8.7047965325659779E-6</v>
      </c>
      <c r="BC373" s="5">
        <f t="shared" si="660"/>
        <v>1.5379366673844279E-6</v>
      </c>
      <c r="BD373" s="5">
        <f t="shared" si="661"/>
        <v>9.0553933266138156E-5</v>
      </c>
      <c r="BE373" s="5">
        <f t="shared" si="662"/>
        <v>9.9877505548963294E-5</v>
      </c>
      <c r="BF373" s="5">
        <f t="shared" si="663"/>
        <v>5.5080523588992747E-5</v>
      </c>
      <c r="BG373" s="5">
        <f t="shared" si="664"/>
        <v>2.0250566345660836E-5</v>
      </c>
      <c r="BH373" s="5">
        <f t="shared" si="665"/>
        <v>5.5838989528318927E-6</v>
      </c>
      <c r="BI373" s="5">
        <f t="shared" si="666"/>
        <v>1.2317651559258467E-6</v>
      </c>
      <c r="BJ373" s="8">
        <f t="shared" si="667"/>
        <v>0.40378837958794955</v>
      </c>
      <c r="BK373" s="8">
        <f t="shared" si="668"/>
        <v>0.30748348603564368</v>
      </c>
      <c r="BL373" s="8">
        <f t="shared" si="669"/>
        <v>0.27307804697948135</v>
      </c>
      <c r="BM373" s="8">
        <f t="shared" si="670"/>
        <v>0.31943803901685852</v>
      </c>
      <c r="BN373" s="8">
        <f t="shared" si="671"/>
        <v>0.68037205284515678</v>
      </c>
    </row>
    <row r="374" spans="1:66" x14ac:dyDescent="0.25">
      <c r="A374" t="s">
        <v>10</v>
      </c>
      <c r="B374" t="s">
        <v>226</v>
      </c>
      <c r="C374" t="s">
        <v>11</v>
      </c>
      <c r="D374" s="16"/>
      <c r="E374">
        <f>VLOOKUP(A374,home!$A$2:$E$405,3,FALSE)</f>
        <v>1.5192307692307701</v>
      </c>
      <c r="F374">
        <f>VLOOKUP(B374,home!$B$2:$E$405,3,FALSE)</f>
        <v>0.66</v>
      </c>
      <c r="G374">
        <f>VLOOKUP(C374,away!$B$2:$E$405,4,FALSE)</f>
        <v>0.88</v>
      </c>
      <c r="H374">
        <f>VLOOKUP(A374,away!$A$2:$E$405,3,FALSE)</f>
        <v>1.5384615384615401</v>
      </c>
      <c r="I374">
        <f>VLOOKUP(C374,away!$B$2:$E$405,3,FALSE)</f>
        <v>1.97</v>
      </c>
      <c r="J374">
        <f>VLOOKUP(B374,home!$B$2:$E$405,4,FALSE)</f>
        <v>1.3</v>
      </c>
      <c r="K374" s="3">
        <f t="shared" si="616"/>
        <v>0.88236923076923124</v>
      </c>
      <c r="L374" s="3">
        <f t="shared" si="617"/>
        <v>3.9400000000000039</v>
      </c>
      <c r="M374" s="5">
        <f t="shared" si="618"/>
        <v>8.0476976813955697E-3</v>
      </c>
      <c r="N374" s="5">
        <f t="shared" si="619"/>
        <v>7.1010408125963343E-3</v>
      </c>
      <c r="O374" s="5">
        <f t="shared" si="620"/>
        <v>3.1707928864698573E-2</v>
      </c>
      <c r="P374" s="5">
        <f t="shared" si="621"/>
        <v>2.7978100801629584E-2</v>
      </c>
      <c r="Q374" s="5">
        <f t="shared" si="622"/>
        <v>3.1328699597357721E-3</v>
      </c>
      <c r="R374" s="5">
        <f t="shared" si="623"/>
        <v>6.2464619863456257E-2</v>
      </c>
      <c r="S374" s="5">
        <f t="shared" si="624"/>
        <v>2.4316710053477169E-2</v>
      </c>
      <c r="T374" s="5">
        <f t="shared" si="625"/>
        <v>1.2343507641358954E-2</v>
      </c>
      <c r="U374" s="5">
        <f t="shared" si="626"/>
        <v>5.5116858579210344E-2</v>
      </c>
      <c r="V374" s="5">
        <f t="shared" si="627"/>
        <v>9.3930986638018788E-3</v>
      </c>
      <c r="W374" s="5">
        <f t="shared" si="628"/>
        <v>9.2144935215736205E-4</v>
      </c>
      <c r="X374" s="5">
        <f t="shared" si="629"/>
        <v>3.6305104475000097E-3</v>
      </c>
      <c r="Y374" s="5">
        <f t="shared" si="630"/>
        <v>7.1521055815750275E-3</v>
      </c>
      <c r="Z374" s="5">
        <f t="shared" si="631"/>
        <v>8.2036867420672635E-2</v>
      </c>
      <c r="AA374" s="5">
        <f t="shared" si="632"/>
        <v>7.2386807600696323E-2</v>
      </c>
      <c r="AB374" s="5">
        <f t="shared" si="633"/>
        <v>3.1935945870233379E-2</v>
      </c>
      <c r="AC374" s="5">
        <f t="shared" si="634"/>
        <v>2.0409646309701474E-3</v>
      </c>
      <c r="AD374" s="5">
        <f t="shared" si="635"/>
        <v>2.0326463901397445E-4</v>
      </c>
      <c r="AE374" s="5">
        <f t="shared" si="636"/>
        <v>8.0086267771506002E-4</v>
      </c>
      <c r="AF374" s="5">
        <f t="shared" si="637"/>
        <v>1.5776994750986702E-3</v>
      </c>
      <c r="AG374" s="5">
        <f t="shared" si="638"/>
        <v>2.0720453106295887E-3</v>
      </c>
      <c r="AH374" s="5">
        <f t="shared" si="639"/>
        <v>8.0806314409362631E-2</v>
      </c>
      <c r="AI374" s="5">
        <f t="shared" si="640"/>
        <v>7.1301005486685956E-2</v>
      </c>
      <c r="AJ374" s="5">
        <f t="shared" si="641"/>
        <v>3.145690668217991E-2</v>
      </c>
      <c r="AK374" s="5">
        <f t="shared" si="642"/>
        <v>9.2522021838448605E-3</v>
      </c>
      <c r="AL374" s="5">
        <f t="shared" si="643"/>
        <v>2.8381938009351904E-4</v>
      </c>
      <c r="AM374" s="5">
        <f t="shared" si="644"/>
        <v>3.5870892633869233E-5</v>
      </c>
      <c r="AN374" s="5">
        <f t="shared" si="645"/>
        <v>1.4133131697744491E-4</v>
      </c>
      <c r="AO374" s="5">
        <f t="shared" si="646"/>
        <v>2.7842269444556682E-4</v>
      </c>
      <c r="AP374" s="5">
        <f t="shared" si="647"/>
        <v>3.6566180537184477E-4</v>
      </c>
      <c r="AQ374" s="5">
        <f t="shared" si="648"/>
        <v>3.6017687829126749E-4</v>
      </c>
      <c r="AR374" s="5">
        <f t="shared" si="649"/>
        <v>6.3675375754577809E-2</v>
      </c>
      <c r="AS374" s="5">
        <f t="shared" si="650"/>
        <v>5.618519232350859E-2</v>
      </c>
      <c r="AT374" s="5">
        <f t="shared" si="651"/>
        <v>2.4788042465557793E-2</v>
      </c>
      <c r="AU374" s="5">
        <f t="shared" si="652"/>
        <v>7.2907353208697566E-3</v>
      </c>
      <c r="AV374" s="5">
        <f t="shared" si="653"/>
        <v>1.6082801292044775E-3</v>
      </c>
      <c r="AW374" s="5">
        <f t="shared" si="654"/>
        <v>2.740855397435119E-5</v>
      </c>
      <c r="AX374" s="5">
        <f t="shared" si="655"/>
        <v>5.2752286567254775E-6</v>
      </c>
      <c r="AY374" s="5">
        <f t="shared" si="656"/>
        <v>2.0784400907498401E-5</v>
      </c>
      <c r="AZ374" s="5">
        <f t="shared" si="657"/>
        <v>4.0945269787771897E-5</v>
      </c>
      <c r="BA374" s="5">
        <f t="shared" si="658"/>
        <v>5.3774787654607143E-5</v>
      </c>
      <c r="BB374" s="5">
        <f t="shared" si="659"/>
        <v>5.2968165839788095E-5</v>
      </c>
      <c r="BC374" s="5">
        <f t="shared" si="660"/>
        <v>4.1738914681753054E-5</v>
      </c>
      <c r="BD374" s="5">
        <f t="shared" si="661"/>
        <v>4.1813496745506121E-2</v>
      </c>
      <c r="BE374" s="5">
        <f t="shared" si="662"/>
        <v>3.6894942959103991E-2</v>
      </c>
      <c r="BF374" s="5">
        <f t="shared" si="663"/>
        <v>1.6277481219049626E-2</v>
      </c>
      <c r="BG374" s="5">
        <f t="shared" si="664"/>
        <v>4.7875828607044767E-3</v>
      </c>
      <c r="BH374" s="5">
        <f t="shared" si="665"/>
        <v>1.0561039515109409E-3</v>
      </c>
      <c r="BI374" s="5">
        <f t="shared" si="666"/>
        <v>1.8637472626141096E-4</v>
      </c>
      <c r="BJ374" s="8">
        <f t="shared" si="667"/>
        <v>4.0332306252628881E-2</v>
      </c>
      <c r="BK374" s="8">
        <f t="shared" si="668"/>
        <v>7.2081175612275353E-2</v>
      </c>
      <c r="BL374" s="8">
        <f t="shared" si="669"/>
        <v>0.70099219799622314</v>
      </c>
      <c r="BM374" s="8">
        <f t="shared" si="670"/>
        <v>0.75501691345135469</v>
      </c>
      <c r="BN374" s="8">
        <f t="shared" si="671"/>
        <v>0.14043225798351208</v>
      </c>
    </row>
    <row r="375" spans="1:66" x14ac:dyDescent="0.25">
      <c r="A375" t="s">
        <v>10</v>
      </c>
      <c r="B375" t="s">
        <v>225</v>
      </c>
      <c r="C375" t="s">
        <v>38</v>
      </c>
      <c r="D375" s="16"/>
      <c r="E375">
        <f>VLOOKUP(A375,home!$A$2:$E$405,3,FALSE)</f>
        <v>1.5192307692307701</v>
      </c>
      <c r="F375">
        <f>VLOOKUP(B375,home!$B$2:$E$405,3,FALSE)</f>
        <v>0.66</v>
      </c>
      <c r="G375">
        <f>VLOOKUP(C375,away!$B$2:$E$405,4,FALSE)</f>
        <v>0.44</v>
      </c>
      <c r="H375">
        <f>VLOOKUP(A375,away!$A$2:$E$405,3,FALSE)</f>
        <v>1.5384615384615401</v>
      </c>
      <c r="I375">
        <f>VLOOKUP(C375,away!$B$2:$E$405,3,FALSE)</f>
        <v>0.66</v>
      </c>
      <c r="J375">
        <f>VLOOKUP(B375,home!$B$2:$E$405,4,FALSE)</f>
        <v>1.3</v>
      </c>
      <c r="K375" s="3">
        <f t="shared" si="616"/>
        <v>0.44118461538461562</v>
      </c>
      <c r="L375" s="3">
        <f t="shared" si="617"/>
        <v>1.3200000000000014</v>
      </c>
      <c r="M375" s="5">
        <f t="shared" si="618"/>
        <v>0.1718411774993174</v>
      </c>
      <c r="N375" s="5">
        <f t="shared" si="619"/>
        <v>7.5813683802275822E-2</v>
      </c>
      <c r="O375" s="5">
        <f t="shared" si="620"/>
        <v>0.22683035429909923</v>
      </c>
      <c r="P375" s="5">
        <f t="shared" si="621"/>
        <v>0.10007406261900419</v>
      </c>
      <c r="Q375" s="5">
        <f t="shared" si="622"/>
        <v>1.6723915464598955E-2</v>
      </c>
      <c r="R375" s="5">
        <f t="shared" si="623"/>
        <v>0.14970803383740566</v>
      </c>
      <c r="S375" s="5">
        <f t="shared" si="624"/>
        <v>1.4569875152758644E-2</v>
      </c>
      <c r="T375" s="5">
        <f t="shared" si="625"/>
        <v>2.2075568413270647E-2</v>
      </c>
      <c r="U375" s="5">
        <f t="shared" si="626"/>
        <v>6.6048881328542836E-2</v>
      </c>
      <c r="V375" s="5">
        <f t="shared" si="627"/>
        <v>9.427740322691824E-4</v>
      </c>
      <c r="W375" s="5">
        <f t="shared" si="628"/>
        <v>2.4594447373246391E-3</v>
      </c>
      <c r="X375" s="5">
        <f t="shared" si="629"/>
        <v>3.2464670532685275E-3</v>
      </c>
      <c r="Y375" s="5">
        <f t="shared" si="630"/>
        <v>2.1426682551572303E-3</v>
      </c>
      <c r="Z375" s="5">
        <f t="shared" si="631"/>
        <v>6.5871534888458566E-2</v>
      </c>
      <c r="AA375" s="5">
        <f t="shared" si="632"/>
        <v>2.906150778455888E-2</v>
      </c>
      <c r="AB375" s="5">
        <f t="shared" si="633"/>
        <v>6.4107450672138099E-3</v>
      </c>
      <c r="AC375" s="5">
        <f t="shared" si="634"/>
        <v>3.4314835402755846E-5</v>
      </c>
      <c r="AD375" s="5">
        <f t="shared" si="635"/>
        <v>2.7126729512407194E-4</v>
      </c>
      <c r="AE375" s="5">
        <f t="shared" si="636"/>
        <v>3.5807282956377539E-4</v>
      </c>
      <c r="AF375" s="5">
        <f t="shared" si="637"/>
        <v>2.36328067512092E-4</v>
      </c>
      <c r="AG375" s="5">
        <f t="shared" si="638"/>
        <v>1.039843497053206E-4</v>
      </c>
      <c r="AH375" s="5">
        <f t="shared" si="639"/>
        <v>2.1737606513191357E-2</v>
      </c>
      <c r="AI375" s="5">
        <f t="shared" si="640"/>
        <v>9.5902975689044455E-3</v>
      </c>
      <c r="AJ375" s="5">
        <f t="shared" si="641"/>
        <v>2.1155458721805603E-3</v>
      </c>
      <c r="AK375" s="5">
        <f t="shared" si="642"/>
        <v>3.1111543064883066E-4</v>
      </c>
      <c r="AL375" s="5">
        <f t="shared" si="643"/>
        <v>7.9934856984318553E-7</v>
      </c>
      <c r="AM375" s="5">
        <f t="shared" si="644"/>
        <v>2.3935791453147757E-5</v>
      </c>
      <c r="AN375" s="5">
        <f t="shared" si="645"/>
        <v>3.1595244718155074E-5</v>
      </c>
      <c r="AO375" s="5">
        <f t="shared" si="646"/>
        <v>2.0852861513982372E-5</v>
      </c>
      <c r="AP375" s="5">
        <f t="shared" si="647"/>
        <v>9.1752590661522529E-6</v>
      </c>
      <c r="AQ375" s="5">
        <f t="shared" si="648"/>
        <v>3.0278354918302479E-6</v>
      </c>
      <c r="AR375" s="5">
        <f t="shared" si="649"/>
        <v>5.7387281194825187E-3</v>
      </c>
      <c r="AS375" s="5">
        <f t="shared" si="650"/>
        <v>2.5318385581907733E-3</v>
      </c>
      <c r="AT375" s="5">
        <f t="shared" si="651"/>
        <v>5.5850411025566802E-4</v>
      </c>
      <c r="AU375" s="5">
        <f t="shared" si="652"/>
        <v>8.2134473691291294E-5</v>
      </c>
      <c r="AV375" s="5">
        <f t="shared" si="653"/>
        <v>9.0591165463275433E-6</v>
      </c>
      <c r="AW375" s="5">
        <f t="shared" si="654"/>
        <v>1.2930877349298642E-8</v>
      </c>
      <c r="AX375" s="5">
        <f t="shared" si="655"/>
        <v>1.7600171576972258E-6</v>
      </c>
      <c r="AY375" s="5">
        <f t="shared" si="656"/>
        <v>2.3232226481603404E-6</v>
      </c>
      <c r="AZ375" s="5">
        <f t="shared" si="657"/>
        <v>1.5333269477858264E-6</v>
      </c>
      <c r="BA375" s="5">
        <f t="shared" si="658"/>
        <v>6.7466385702576436E-7</v>
      </c>
      <c r="BB375" s="5">
        <f t="shared" si="659"/>
        <v>2.2263907281850256E-7</v>
      </c>
      <c r="BC375" s="5">
        <f t="shared" si="660"/>
        <v>5.877671522408468E-8</v>
      </c>
      <c r="BD375" s="5">
        <f t="shared" si="661"/>
        <v>1.2625201862861552E-3</v>
      </c>
      <c r="BE375" s="5">
        <f t="shared" si="662"/>
        <v>5.5700448280197065E-4</v>
      </c>
      <c r="BF375" s="5">
        <f t="shared" si="663"/>
        <v>1.2287090425624708E-4</v>
      </c>
      <c r="BG375" s="5">
        <f t="shared" si="664"/>
        <v>1.8069584212084101E-5</v>
      </c>
      <c r="BH375" s="5">
        <f t="shared" si="665"/>
        <v>1.9930056401920617E-6</v>
      </c>
      <c r="BI375" s="5">
        <f t="shared" si="666"/>
        <v>1.7585668536550097E-7</v>
      </c>
      <c r="BJ375" s="8">
        <f t="shared" si="667"/>
        <v>0.12352655990644307</v>
      </c>
      <c r="BK375" s="8">
        <f t="shared" si="668"/>
        <v>0.28746532670997016</v>
      </c>
      <c r="BL375" s="8">
        <f t="shared" si="669"/>
        <v>0.52269698609979409</v>
      </c>
      <c r="BM375" s="8">
        <f t="shared" si="670"/>
        <v>0.25856686979119387</v>
      </c>
      <c r="BN375" s="8">
        <f t="shared" si="671"/>
        <v>0.74099122752170121</v>
      </c>
    </row>
    <row r="376" spans="1:66" x14ac:dyDescent="0.25">
      <c r="A376" t="s">
        <v>13</v>
      </c>
      <c r="B376" t="s">
        <v>55</v>
      </c>
      <c r="C376" t="s">
        <v>44</v>
      </c>
      <c r="D376" s="16"/>
      <c r="E376">
        <f>VLOOKUP(A376,home!$A$2:$E$405,3,FALSE)</f>
        <v>2.07407407407407</v>
      </c>
      <c r="F376">
        <f>VLOOKUP(B376,home!$B$2:$E$405,3,FALSE)</f>
        <v>0.96</v>
      </c>
      <c r="G376">
        <f>VLOOKUP(C376,away!$B$2:$E$405,4,FALSE)</f>
        <v>0.96</v>
      </c>
      <c r="H376">
        <f>VLOOKUP(A376,away!$A$2:$E$405,3,FALSE)</f>
        <v>1.1111111111111101</v>
      </c>
      <c r="I376">
        <f>VLOOKUP(C376,away!$B$2:$E$405,3,FALSE)</f>
        <v>0</v>
      </c>
      <c r="J376">
        <f>VLOOKUP(B376,home!$B$2:$E$405,4,FALSE)</f>
        <v>0</v>
      </c>
      <c r="K376" s="3">
        <f t="shared" si="616"/>
        <v>1.9114666666666627</v>
      </c>
      <c r="L376" s="3">
        <f t="shared" si="617"/>
        <v>0</v>
      </c>
      <c r="M376" s="5">
        <f t="shared" si="618"/>
        <v>0.14786336121930269</v>
      </c>
      <c r="N376" s="5">
        <f t="shared" si="619"/>
        <v>0.28263588619198921</v>
      </c>
      <c r="O376" s="5">
        <f t="shared" si="620"/>
        <v>0</v>
      </c>
      <c r="P376" s="5">
        <f t="shared" si="621"/>
        <v>0</v>
      </c>
      <c r="Q376" s="5">
        <f t="shared" si="622"/>
        <v>0.27012453762988997</v>
      </c>
      <c r="R376" s="5">
        <f t="shared" si="623"/>
        <v>0</v>
      </c>
      <c r="S376" s="5">
        <f t="shared" si="624"/>
        <v>0</v>
      </c>
      <c r="T376" s="5">
        <f t="shared" si="625"/>
        <v>0</v>
      </c>
      <c r="U376" s="5">
        <f t="shared" si="626"/>
        <v>0</v>
      </c>
      <c r="V376" s="5">
        <f t="shared" si="627"/>
        <v>0</v>
      </c>
      <c r="W376" s="5">
        <f t="shared" si="628"/>
        <v>0.17211134984275975</v>
      </c>
      <c r="X376" s="5">
        <f t="shared" si="629"/>
        <v>0</v>
      </c>
      <c r="Y376" s="5">
        <f t="shared" si="630"/>
        <v>0</v>
      </c>
      <c r="Z376" s="5">
        <f t="shared" si="631"/>
        <v>0</v>
      </c>
      <c r="AA376" s="5">
        <f t="shared" si="632"/>
        <v>0</v>
      </c>
      <c r="AB376" s="5">
        <f t="shared" si="633"/>
        <v>0</v>
      </c>
      <c r="AC376" s="5">
        <f t="shared" si="634"/>
        <v>0</v>
      </c>
      <c r="AD376" s="5">
        <f t="shared" si="635"/>
        <v>8.2246277044859969E-2</v>
      </c>
      <c r="AE376" s="5">
        <f t="shared" si="636"/>
        <v>0</v>
      </c>
      <c r="AF376" s="5">
        <f t="shared" si="637"/>
        <v>0</v>
      </c>
      <c r="AG376" s="5">
        <f t="shared" si="638"/>
        <v>0</v>
      </c>
      <c r="AH376" s="5">
        <f t="shared" si="639"/>
        <v>0</v>
      </c>
      <c r="AI376" s="5">
        <f t="shared" si="640"/>
        <v>0</v>
      </c>
      <c r="AJ376" s="5">
        <f t="shared" si="641"/>
        <v>0</v>
      </c>
      <c r="AK376" s="5">
        <f t="shared" si="642"/>
        <v>0</v>
      </c>
      <c r="AL376" s="5">
        <f t="shared" si="643"/>
        <v>0</v>
      </c>
      <c r="AM376" s="5">
        <f t="shared" si="644"/>
        <v>3.1442203405736252E-2</v>
      </c>
      <c r="AN376" s="5">
        <f t="shared" si="645"/>
        <v>0</v>
      </c>
      <c r="AO376" s="5">
        <f t="shared" si="646"/>
        <v>0</v>
      </c>
      <c r="AP376" s="5">
        <f t="shared" si="647"/>
        <v>0</v>
      </c>
      <c r="AQ376" s="5">
        <f t="shared" si="648"/>
        <v>0</v>
      </c>
      <c r="AR376" s="5">
        <f t="shared" si="649"/>
        <v>0</v>
      </c>
      <c r="AS376" s="5">
        <f t="shared" si="650"/>
        <v>0</v>
      </c>
      <c r="AT376" s="5">
        <f t="shared" si="651"/>
        <v>0</v>
      </c>
      <c r="AU376" s="5">
        <f t="shared" si="652"/>
        <v>0</v>
      </c>
      <c r="AV376" s="5">
        <f t="shared" si="653"/>
        <v>0</v>
      </c>
      <c r="AW376" s="5">
        <f t="shared" si="654"/>
        <v>0</v>
      </c>
      <c r="AX376" s="5">
        <f t="shared" si="655"/>
        <v>1.0016787289436318E-2</v>
      </c>
      <c r="AY376" s="5">
        <f t="shared" si="656"/>
        <v>0</v>
      </c>
      <c r="AZ376" s="5">
        <f t="shared" si="657"/>
        <v>0</v>
      </c>
      <c r="BA376" s="5">
        <f t="shared" si="658"/>
        <v>0</v>
      </c>
      <c r="BB376" s="5">
        <f t="shared" si="659"/>
        <v>0</v>
      </c>
      <c r="BC376" s="5">
        <f t="shared" si="660"/>
        <v>0</v>
      </c>
      <c r="BD376" s="5">
        <f t="shared" si="661"/>
        <v>0</v>
      </c>
      <c r="BE376" s="5">
        <f t="shared" si="662"/>
        <v>0</v>
      </c>
      <c r="BF376" s="5">
        <f t="shared" si="663"/>
        <v>0</v>
      </c>
      <c r="BG376" s="5">
        <f t="shared" si="664"/>
        <v>0</v>
      </c>
      <c r="BH376" s="5">
        <f t="shared" si="665"/>
        <v>0</v>
      </c>
      <c r="BI376" s="5">
        <f t="shared" si="666"/>
        <v>0</v>
      </c>
      <c r="BJ376" s="8">
        <f t="shared" si="667"/>
        <v>0.84857704140467149</v>
      </c>
      <c r="BK376" s="8">
        <f t="shared" si="668"/>
        <v>0.14786336121930269</v>
      </c>
      <c r="BL376" s="8">
        <f t="shared" si="669"/>
        <v>0</v>
      </c>
      <c r="BM376" s="8">
        <f t="shared" si="670"/>
        <v>0.29581661758279232</v>
      </c>
      <c r="BN376" s="8">
        <f t="shared" si="671"/>
        <v>0.70062378504118183</v>
      </c>
    </row>
    <row r="377" spans="1:66" x14ac:dyDescent="0.25">
      <c r="A377" t="s">
        <v>13</v>
      </c>
      <c r="B377" t="s">
        <v>229</v>
      </c>
      <c r="C377" t="s">
        <v>50</v>
      </c>
      <c r="D377" s="16"/>
      <c r="E377">
        <f>VLOOKUP(A377,home!$A$2:$E$405,3,FALSE)</f>
        <v>2.07407407407407</v>
      </c>
      <c r="F377">
        <f>VLOOKUP(B377,home!$B$2:$E$405,3,FALSE)</f>
        <v>0</v>
      </c>
      <c r="G377">
        <f>VLOOKUP(C377,away!$B$2:$E$405,4,FALSE)</f>
        <v>0</v>
      </c>
      <c r="H377">
        <f>VLOOKUP(A377,away!$A$2:$E$405,3,FALSE)</f>
        <v>1.1111111111111101</v>
      </c>
      <c r="I377">
        <f>VLOOKUP(C377,away!$B$2:$E$405,3,FALSE)</f>
        <v>0</v>
      </c>
      <c r="J377">
        <f>VLOOKUP(B377,home!$B$2:$E$405,4,FALSE)</f>
        <v>0</v>
      </c>
      <c r="K377" s="3">
        <f t="shared" si="616"/>
        <v>0</v>
      </c>
      <c r="L377" s="3">
        <f t="shared" si="617"/>
        <v>0</v>
      </c>
      <c r="M377" s="5">
        <f t="shared" si="618"/>
        <v>1</v>
      </c>
      <c r="N377" s="5">
        <f t="shared" si="619"/>
        <v>0</v>
      </c>
      <c r="O377" s="5">
        <f t="shared" si="620"/>
        <v>0</v>
      </c>
      <c r="P377" s="5">
        <f t="shared" si="621"/>
        <v>0</v>
      </c>
      <c r="Q377" s="5">
        <f t="shared" si="622"/>
        <v>0</v>
      </c>
      <c r="R377" s="5">
        <f t="shared" si="623"/>
        <v>0</v>
      </c>
      <c r="S377" s="5">
        <f t="shared" si="624"/>
        <v>0</v>
      </c>
      <c r="T377" s="5">
        <f t="shared" si="625"/>
        <v>0</v>
      </c>
      <c r="U377" s="5">
        <f t="shared" si="626"/>
        <v>0</v>
      </c>
      <c r="V377" s="5">
        <f t="shared" si="627"/>
        <v>0</v>
      </c>
      <c r="W377" s="5">
        <f t="shared" si="628"/>
        <v>0</v>
      </c>
      <c r="X377" s="5">
        <f t="shared" si="629"/>
        <v>0</v>
      </c>
      <c r="Y377" s="5">
        <f t="shared" si="630"/>
        <v>0</v>
      </c>
      <c r="Z377" s="5">
        <f t="shared" si="631"/>
        <v>0</v>
      </c>
      <c r="AA377" s="5">
        <f t="shared" si="632"/>
        <v>0</v>
      </c>
      <c r="AB377" s="5">
        <f t="shared" si="633"/>
        <v>0</v>
      </c>
      <c r="AC377" s="5">
        <f t="shared" si="634"/>
        <v>0</v>
      </c>
      <c r="AD377" s="5">
        <f t="shared" si="635"/>
        <v>0</v>
      </c>
      <c r="AE377" s="5">
        <f t="shared" si="636"/>
        <v>0</v>
      </c>
      <c r="AF377" s="5">
        <f t="shared" si="637"/>
        <v>0</v>
      </c>
      <c r="AG377" s="5">
        <f t="shared" si="638"/>
        <v>0</v>
      </c>
      <c r="AH377" s="5">
        <f t="shared" si="639"/>
        <v>0</v>
      </c>
      <c r="AI377" s="5">
        <f t="shared" si="640"/>
        <v>0</v>
      </c>
      <c r="AJ377" s="5">
        <f t="shared" si="641"/>
        <v>0</v>
      </c>
      <c r="AK377" s="5">
        <f t="shared" si="642"/>
        <v>0</v>
      </c>
      <c r="AL377" s="5">
        <f t="shared" si="643"/>
        <v>0</v>
      </c>
      <c r="AM377" s="5">
        <f t="shared" si="644"/>
        <v>0</v>
      </c>
      <c r="AN377" s="5">
        <f t="shared" si="645"/>
        <v>0</v>
      </c>
      <c r="AO377" s="5">
        <f t="shared" si="646"/>
        <v>0</v>
      </c>
      <c r="AP377" s="5">
        <f t="shared" si="647"/>
        <v>0</v>
      </c>
      <c r="AQ377" s="5">
        <f t="shared" si="648"/>
        <v>0</v>
      </c>
      <c r="AR377" s="5">
        <f t="shared" si="649"/>
        <v>0</v>
      </c>
      <c r="AS377" s="5">
        <f t="shared" si="650"/>
        <v>0</v>
      </c>
      <c r="AT377" s="5">
        <f t="shared" si="651"/>
        <v>0</v>
      </c>
      <c r="AU377" s="5">
        <f t="shared" si="652"/>
        <v>0</v>
      </c>
      <c r="AV377" s="5">
        <f t="shared" si="653"/>
        <v>0</v>
      </c>
      <c r="AW377" s="5">
        <f t="shared" si="654"/>
        <v>0</v>
      </c>
      <c r="AX377" s="5">
        <f t="shared" si="655"/>
        <v>0</v>
      </c>
      <c r="AY377" s="5">
        <f t="shared" si="656"/>
        <v>0</v>
      </c>
      <c r="AZ377" s="5">
        <f t="shared" si="657"/>
        <v>0</v>
      </c>
      <c r="BA377" s="5">
        <f t="shared" si="658"/>
        <v>0</v>
      </c>
      <c r="BB377" s="5">
        <f t="shared" si="659"/>
        <v>0</v>
      </c>
      <c r="BC377" s="5">
        <f t="shared" si="660"/>
        <v>0</v>
      </c>
      <c r="BD377" s="5">
        <f t="shared" si="661"/>
        <v>0</v>
      </c>
      <c r="BE377" s="5">
        <f t="shared" si="662"/>
        <v>0</v>
      </c>
      <c r="BF377" s="5">
        <f t="shared" si="663"/>
        <v>0</v>
      </c>
      <c r="BG377" s="5">
        <f t="shared" si="664"/>
        <v>0</v>
      </c>
      <c r="BH377" s="5">
        <f t="shared" si="665"/>
        <v>0</v>
      </c>
      <c r="BI377" s="5">
        <f t="shared" si="666"/>
        <v>0</v>
      </c>
      <c r="BJ377" s="8">
        <f t="shared" si="667"/>
        <v>0</v>
      </c>
      <c r="BK377" s="8">
        <f t="shared" si="668"/>
        <v>1</v>
      </c>
      <c r="BL377" s="8">
        <f t="shared" si="669"/>
        <v>0</v>
      </c>
      <c r="BM377" s="8">
        <f t="shared" si="670"/>
        <v>0</v>
      </c>
      <c r="BN377" s="8">
        <f t="shared" si="671"/>
        <v>1</v>
      </c>
    </row>
    <row r="378" spans="1:66" x14ac:dyDescent="0.25">
      <c r="A378" t="s">
        <v>13</v>
      </c>
      <c r="B378" t="s">
        <v>228</v>
      </c>
      <c r="C378" t="s">
        <v>43</v>
      </c>
      <c r="D378" s="16"/>
      <c r="E378">
        <f>VLOOKUP(A378,home!$A$2:$E$405,3,FALSE)</f>
        <v>2.07407407407407</v>
      </c>
      <c r="F378">
        <f>VLOOKUP(B378,home!$B$2:$E$405,3,FALSE)</f>
        <v>0.96</v>
      </c>
      <c r="G378">
        <f>VLOOKUP(C378,away!$B$2:$E$405,4,FALSE)</f>
        <v>0.96</v>
      </c>
      <c r="H378">
        <f>VLOOKUP(A378,away!$A$2:$E$405,3,FALSE)</f>
        <v>1.1111111111111101</v>
      </c>
      <c r="I378">
        <f>VLOOKUP(C378,away!$B$2:$E$405,3,FALSE)</f>
        <v>0.48</v>
      </c>
      <c r="J378">
        <f>VLOOKUP(B378,home!$B$2:$E$405,4,FALSE)</f>
        <v>0.9</v>
      </c>
      <c r="K378" s="3">
        <f t="shared" si="616"/>
        <v>1.9114666666666627</v>
      </c>
      <c r="L378" s="3">
        <f t="shared" si="617"/>
        <v>0.47999999999999948</v>
      </c>
      <c r="M378" s="5">
        <f t="shared" si="618"/>
        <v>9.1495392179136756E-2</v>
      </c>
      <c r="N378" s="5">
        <f t="shared" si="619"/>
        <v>0.17489039230401357</v>
      </c>
      <c r="O378" s="5">
        <f t="shared" si="620"/>
        <v>4.3917788245985592E-2</v>
      </c>
      <c r="P378" s="5">
        <f t="shared" si="621"/>
        <v>8.3947388305926421E-2</v>
      </c>
      <c r="Q378" s="5">
        <f t="shared" si="622"/>
        <v>0.16714857760468893</v>
      </c>
      <c r="R378" s="5">
        <f t="shared" si="623"/>
        <v>1.054026917903653E-2</v>
      </c>
      <c r="S378" s="5">
        <f t="shared" si="624"/>
        <v>1.925551614006012E-2</v>
      </c>
      <c r="T378" s="5">
        <f t="shared" si="625"/>
        <v>8.0231317250250594E-2</v>
      </c>
      <c r="U378" s="5">
        <f t="shared" si="626"/>
        <v>2.0147373193422319E-2</v>
      </c>
      <c r="V378" s="5">
        <f t="shared" si="627"/>
        <v>1.9630014533966295E-3</v>
      </c>
      <c r="W378" s="5">
        <f t="shared" si="628"/>
        <v>0.10649964482403623</v>
      </c>
      <c r="X378" s="5">
        <f t="shared" si="629"/>
        <v>5.1119829515537341E-2</v>
      </c>
      <c r="Y378" s="5">
        <f t="shared" si="630"/>
        <v>1.2268759083728946E-2</v>
      </c>
      <c r="Z378" s="5">
        <f t="shared" si="631"/>
        <v>1.6864430686458431E-3</v>
      </c>
      <c r="AA378" s="5">
        <f t="shared" si="632"/>
        <v>3.2235797109475676E-3</v>
      </c>
      <c r="AB378" s="5">
        <f t="shared" si="633"/>
        <v>3.0808825824096158E-3</v>
      </c>
      <c r="AC378" s="5">
        <f t="shared" si="634"/>
        <v>1.1256635534357597E-4</v>
      </c>
      <c r="AD378" s="5">
        <f t="shared" si="635"/>
        <v>5.0892630273246024E-2</v>
      </c>
      <c r="AE378" s="5">
        <f t="shared" si="636"/>
        <v>2.4428462531158063E-2</v>
      </c>
      <c r="AF378" s="5">
        <f t="shared" si="637"/>
        <v>5.8628310074779286E-3</v>
      </c>
      <c r="AG378" s="5">
        <f t="shared" si="638"/>
        <v>9.3805296119646745E-4</v>
      </c>
      <c r="AH378" s="5">
        <f t="shared" si="639"/>
        <v>2.0237316823750091E-4</v>
      </c>
      <c r="AI378" s="5">
        <f t="shared" si="640"/>
        <v>3.8682956531370762E-4</v>
      </c>
      <c r="AJ378" s="5">
        <f t="shared" si="641"/>
        <v>3.6970590988915351E-4</v>
      </c>
      <c r="AK378" s="5">
        <f t="shared" si="642"/>
        <v>2.3556017440759525E-4</v>
      </c>
      <c r="AL378" s="5">
        <f t="shared" si="643"/>
        <v>4.1312032517260787E-6</v>
      </c>
      <c r="AM378" s="5">
        <f t="shared" si="644"/>
        <v>1.9455913269260081E-2</v>
      </c>
      <c r="AN378" s="5">
        <f t="shared" si="645"/>
        <v>9.3388383692448295E-3</v>
      </c>
      <c r="AO378" s="5">
        <f t="shared" si="646"/>
        <v>2.2413212086187565E-3</v>
      </c>
      <c r="AP378" s="5">
        <f t="shared" si="647"/>
        <v>3.586113933790006E-4</v>
      </c>
      <c r="AQ378" s="5">
        <f t="shared" si="648"/>
        <v>4.3033367205480025E-5</v>
      </c>
      <c r="AR378" s="5">
        <f t="shared" si="649"/>
        <v>1.942782415080007E-5</v>
      </c>
      <c r="AS378" s="5">
        <f t="shared" si="650"/>
        <v>3.7135638270115901E-5</v>
      </c>
      <c r="AT378" s="5">
        <f t="shared" si="651"/>
        <v>3.5491767349358706E-5</v>
      </c>
      <c r="AU378" s="5">
        <f t="shared" si="652"/>
        <v>2.2613776743129124E-5</v>
      </c>
      <c r="AV378" s="5">
        <f t="shared" si="653"/>
        <v>1.0806370112983284E-5</v>
      </c>
      <c r="AW378" s="5">
        <f t="shared" si="654"/>
        <v>1.0528876411865759E-7</v>
      </c>
      <c r="AX378" s="5">
        <f t="shared" si="655"/>
        <v>6.1982216139580479E-3</v>
      </c>
      <c r="AY378" s="5">
        <f t="shared" si="656"/>
        <v>2.9751463746998598E-3</v>
      </c>
      <c r="AZ378" s="5">
        <f t="shared" si="657"/>
        <v>7.1403512992796554E-4</v>
      </c>
      <c r="BA378" s="5">
        <f t="shared" si="658"/>
        <v>1.1424562078847435E-4</v>
      </c>
      <c r="BB378" s="5">
        <f t="shared" si="659"/>
        <v>1.3709474494616906E-5</v>
      </c>
      <c r="BC378" s="5">
        <f t="shared" si="660"/>
        <v>1.3161095514832219E-6</v>
      </c>
      <c r="BD378" s="5">
        <f t="shared" si="661"/>
        <v>1.5542259320640034E-6</v>
      </c>
      <c r="BE378" s="5">
        <f t="shared" si="662"/>
        <v>2.9708510616092679E-6</v>
      </c>
      <c r="BF378" s="5">
        <f t="shared" si="663"/>
        <v>2.8393413879486921E-6</v>
      </c>
      <c r="BG378" s="5">
        <f t="shared" si="664"/>
        <v>1.8091021394503272E-6</v>
      </c>
      <c r="BH378" s="5">
        <f t="shared" si="665"/>
        <v>8.645096090386614E-7</v>
      </c>
      <c r="BI378" s="5">
        <f t="shared" si="666"/>
        <v>3.3049626013808579E-7</v>
      </c>
      <c r="BJ378" s="8">
        <f t="shared" si="667"/>
        <v>0.71573488928646245</v>
      </c>
      <c r="BK378" s="8">
        <f t="shared" si="668"/>
        <v>0.1997531420118151</v>
      </c>
      <c r="BL378" s="8">
        <f t="shared" si="669"/>
        <v>8.2240205632666222E-2</v>
      </c>
      <c r="BM378" s="8">
        <f t="shared" si="670"/>
        <v>0.42449983109486628</v>
      </c>
      <c r="BN378" s="8">
        <f t="shared" si="671"/>
        <v>0.57193980781878773</v>
      </c>
    </row>
    <row r="379" spans="1:66" x14ac:dyDescent="0.25">
      <c r="A379" t="s">
        <v>13</v>
      </c>
      <c r="B379" t="s">
        <v>17</v>
      </c>
      <c r="C379" t="s">
        <v>48</v>
      </c>
      <c r="D379" s="16"/>
      <c r="E379">
        <f>VLOOKUP(A379,home!$A$2:$E$405,3,FALSE)</f>
        <v>2.07407407407407</v>
      </c>
      <c r="F379">
        <f>VLOOKUP(B379,home!$B$2:$E$405,3,FALSE)</f>
        <v>0.48</v>
      </c>
      <c r="G379">
        <f>VLOOKUP(C379,away!$B$2:$E$405,4,FALSE)</f>
        <v>0.48</v>
      </c>
      <c r="H379">
        <f>VLOOKUP(A379,away!$A$2:$E$405,3,FALSE)</f>
        <v>1.1111111111111101</v>
      </c>
      <c r="I379">
        <f>VLOOKUP(C379,away!$B$2:$E$405,3,FALSE)</f>
        <v>0.48</v>
      </c>
      <c r="J379">
        <f>VLOOKUP(B379,home!$B$2:$E$405,4,FALSE)</f>
        <v>0.9</v>
      </c>
      <c r="K379" s="3">
        <f t="shared" si="616"/>
        <v>0.47786666666666566</v>
      </c>
      <c r="L379" s="3">
        <f t="shared" si="617"/>
        <v>0.47999999999999948</v>
      </c>
      <c r="M379" s="5">
        <f t="shared" si="618"/>
        <v>0.38371059604581087</v>
      </c>
      <c r="N379" s="5">
        <f t="shared" si="619"/>
        <v>0.18336250349709107</v>
      </c>
      <c r="O379" s="5">
        <f t="shared" si="620"/>
        <v>0.18418108610198899</v>
      </c>
      <c r="P379" s="5">
        <f t="shared" si="621"/>
        <v>8.8014001678603626E-2</v>
      </c>
      <c r="Q379" s="5">
        <f t="shared" si="622"/>
        <v>4.3811414168904862E-2</v>
      </c>
      <c r="R379" s="5">
        <f t="shared" si="623"/>
        <v>4.4203460664477306E-2</v>
      </c>
      <c r="S379" s="5">
        <f t="shared" si="624"/>
        <v>5.0470749122578295E-3</v>
      </c>
      <c r="T379" s="5">
        <f t="shared" si="625"/>
        <v>2.1029478801074312E-2</v>
      </c>
      <c r="U379" s="5">
        <f t="shared" si="626"/>
        <v>2.1123360402864846E-2</v>
      </c>
      <c r="V379" s="5">
        <f t="shared" si="627"/>
        <v>1.2863087278600535E-4</v>
      </c>
      <c r="W379" s="5">
        <f t="shared" si="628"/>
        <v>6.9786714836157651E-3</v>
      </c>
      <c r="X379" s="5">
        <f t="shared" si="629"/>
        <v>3.3497623121355635E-3</v>
      </c>
      <c r="Y379" s="5">
        <f t="shared" si="630"/>
        <v>8.0394295491253433E-4</v>
      </c>
      <c r="Z379" s="5">
        <f t="shared" si="631"/>
        <v>7.0725537063163618E-3</v>
      </c>
      <c r="AA379" s="5">
        <f t="shared" si="632"/>
        <v>3.3797376644583714E-3</v>
      </c>
      <c r="AB379" s="5">
        <f t="shared" si="633"/>
        <v>8.0753198596125177E-4</v>
      </c>
      <c r="AC379" s="5">
        <f t="shared" si="634"/>
        <v>1.8440521922601669E-6</v>
      </c>
      <c r="AD379" s="5">
        <f t="shared" si="635"/>
        <v>8.3371861990929512E-4</v>
      </c>
      <c r="AE379" s="5">
        <f t="shared" si="636"/>
        <v>4.0018493755646122E-4</v>
      </c>
      <c r="AF379" s="5">
        <f t="shared" si="637"/>
        <v>9.6044385013550573E-5</v>
      </c>
      <c r="AG379" s="5">
        <f t="shared" si="638"/>
        <v>1.5367101602168075E-5</v>
      </c>
      <c r="AH379" s="5">
        <f t="shared" si="639"/>
        <v>8.4870644475796241E-4</v>
      </c>
      <c r="AI379" s="5">
        <f t="shared" si="640"/>
        <v>4.0556851973500409E-4</v>
      </c>
      <c r="AJ379" s="5">
        <f t="shared" si="641"/>
        <v>9.6903838315350098E-5</v>
      </c>
      <c r="AK379" s="5">
        <f t="shared" si="642"/>
        <v>1.5435704734320624E-5</v>
      </c>
      <c r="AL379" s="5">
        <f t="shared" si="643"/>
        <v>1.691925262607468E-8</v>
      </c>
      <c r="AM379" s="5">
        <f t="shared" si="644"/>
        <v>7.968126756679756E-5</v>
      </c>
      <c r="AN379" s="5">
        <f t="shared" si="645"/>
        <v>3.8247008432062789E-5</v>
      </c>
      <c r="AO379" s="5">
        <f t="shared" si="646"/>
        <v>9.1792820236950583E-6</v>
      </c>
      <c r="AP379" s="5">
        <f t="shared" si="647"/>
        <v>1.4686851237912077E-6</v>
      </c>
      <c r="AQ379" s="5">
        <f t="shared" si="648"/>
        <v>1.7624221485494472E-7</v>
      </c>
      <c r="AR379" s="5">
        <f t="shared" si="649"/>
        <v>8.1475818696764328E-5</v>
      </c>
      <c r="AS379" s="5">
        <f t="shared" si="650"/>
        <v>3.8934577894560361E-5</v>
      </c>
      <c r="AT379" s="5">
        <f t="shared" si="651"/>
        <v>9.3027684782736021E-6</v>
      </c>
      <c r="AU379" s="5">
        <f t="shared" si="652"/>
        <v>1.4818276544947785E-6</v>
      </c>
      <c r="AV379" s="5">
        <f t="shared" si="653"/>
        <v>1.7702901045697586E-7</v>
      </c>
      <c r="AW379" s="5">
        <f t="shared" si="654"/>
        <v>1.0780195806551356E-10</v>
      </c>
      <c r="AX379" s="5">
        <f t="shared" si="655"/>
        <v>6.3461702879867017E-6</v>
      </c>
      <c r="AY379" s="5">
        <f t="shared" si="656"/>
        <v>3.0461617382336139E-6</v>
      </c>
      <c r="AZ379" s="5">
        <f t="shared" si="657"/>
        <v>7.3107881717606639E-7</v>
      </c>
      <c r="BA379" s="5">
        <f t="shared" si="658"/>
        <v>1.169726107481705E-7</v>
      </c>
      <c r="BB379" s="5">
        <f t="shared" si="659"/>
        <v>1.4036713289780443E-8</v>
      </c>
      <c r="BC379" s="5">
        <f t="shared" si="660"/>
        <v>1.3475244758189215E-9</v>
      </c>
      <c r="BD379" s="5">
        <f t="shared" si="661"/>
        <v>6.5180654957411362E-6</v>
      </c>
      <c r="BE379" s="5">
        <f t="shared" si="662"/>
        <v>3.1147662315648243E-6</v>
      </c>
      <c r="BF379" s="5">
        <f t="shared" si="663"/>
        <v>7.4422147826188701E-7</v>
      </c>
      <c r="BG379" s="5">
        <f t="shared" si="664"/>
        <v>1.1854621235958211E-7</v>
      </c>
      <c r="BH379" s="5">
        <f t="shared" si="665"/>
        <v>1.4162320836558049E-8</v>
      </c>
      <c r="BI379" s="5">
        <f t="shared" si="666"/>
        <v>1.3535402100859724E-9</v>
      </c>
      <c r="BJ379" s="8">
        <f t="shared" si="667"/>
        <v>0.2608200965148687</v>
      </c>
      <c r="BK379" s="8">
        <f t="shared" si="668"/>
        <v>0.47690521064264146</v>
      </c>
      <c r="BL379" s="8">
        <f t="shared" si="669"/>
        <v>0.25520367446430686</v>
      </c>
      <c r="BM379" s="8">
        <f t="shared" si="670"/>
        <v>7.2715427117320458E-2</v>
      </c>
      <c r="BN379" s="8">
        <f t="shared" si="671"/>
        <v>0.92728306215687684</v>
      </c>
    </row>
    <row r="380" spans="1:66" x14ac:dyDescent="0.25">
      <c r="A380" t="s">
        <v>13</v>
      </c>
      <c r="B380" t="s">
        <v>46</v>
      </c>
      <c r="C380" t="s">
        <v>51</v>
      </c>
      <c r="D380" s="16"/>
      <c r="E380">
        <f>VLOOKUP(A380,home!$A$2:$E$405,3,FALSE)</f>
        <v>2.07407407407407</v>
      </c>
      <c r="F380">
        <f>VLOOKUP(B380,home!$B$2:$E$405,3,FALSE)</f>
        <v>0.48</v>
      </c>
      <c r="G380">
        <f>VLOOKUP(C380,away!$B$2:$E$405,4,FALSE)</f>
        <v>0.48</v>
      </c>
      <c r="H380">
        <f>VLOOKUP(A380,away!$A$2:$E$405,3,FALSE)</f>
        <v>1.1111111111111101</v>
      </c>
      <c r="I380">
        <f>VLOOKUP(C380,away!$B$2:$E$405,3,FALSE)</f>
        <v>0.96</v>
      </c>
      <c r="J380">
        <f>VLOOKUP(B380,home!$B$2:$E$405,4,FALSE)</f>
        <v>1.8</v>
      </c>
      <c r="K380" s="3">
        <f t="shared" si="616"/>
        <v>0.47786666666666566</v>
      </c>
      <c r="L380" s="3">
        <f t="shared" si="617"/>
        <v>1.9199999999999979</v>
      </c>
      <c r="M380" s="5">
        <f t="shared" si="618"/>
        <v>9.0911691503715114E-2</v>
      </c>
      <c r="N380" s="5">
        <f t="shared" si="619"/>
        <v>4.344366697990857E-2</v>
      </c>
      <c r="O380" s="5">
        <f t="shared" si="620"/>
        <v>0.17455044768713282</v>
      </c>
      <c r="P380" s="5">
        <f t="shared" si="621"/>
        <v>8.3411840601424356E-2</v>
      </c>
      <c r="Q380" s="5">
        <f t="shared" si="622"/>
        <v>1.0380140163732798E-2</v>
      </c>
      <c r="R380" s="5">
        <f t="shared" si="623"/>
        <v>0.16756842977964737</v>
      </c>
      <c r="S380" s="5">
        <f t="shared" si="624"/>
        <v>1.9132674349792256E-2</v>
      </c>
      <c r="T380" s="5">
        <f t="shared" si="625"/>
        <v>1.9929869114366949E-2</v>
      </c>
      <c r="U380" s="5">
        <f t="shared" si="626"/>
        <v>8.0075366977367321E-2</v>
      </c>
      <c r="V380" s="5">
        <f t="shared" si="627"/>
        <v>1.9504783607368595E-3</v>
      </c>
      <c r="W380" s="5">
        <f t="shared" si="628"/>
        <v>1.653440993191923E-3</v>
      </c>
      <c r="X380" s="5">
        <f t="shared" si="629"/>
        <v>3.1746067069284888E-3</v>
      </c>
      <c r="Y380" s="5">
        <f t="shared" si="630"/>
        <v>3.0476224386513464E-3</v>
      </c>
      <c r="Z380" s="5">
        <f t="shared" si="631"/>
        <v>0.10724379505897419</v>
      </c>
      <c r="AA380" s="5">
        <f t="shared" si="632"/>
        <v>5.1248234865515024E-2</v>
      </c>
      <c r="AB380" s="5">
        <f t="shared" si="633"/>
        <v>1.224491158386703E-2</v>
      </c>
      <c r="AC380" s="5">
        <f t="shared" si="634"/>
        <v>1.1184823111809412E-4</v>
      </c>
      <c r="AD380" s="5">
        <f t="shared" si="635"/>
        <v>1.9753108398666135E-4</v>
      </c>
      <c r="AE380" s="5">
        <f t="shared" si="636"/>
        <v>3.7925968125438939E-4</v>
      </c>
      <c r="AF380" s="5">
        <f t="shared" si="637"/>
        <v>3.640892940042135E-4</v>
      </c>
      <c r="AG380" s="5">
        <f t="shared" si="638"/>
        <v>2.3301714816269638E-4</v>
      </c>
      <c r="AH380" s="5">
        <f t="shared" si="639"/>
        <v>5.147702162830755E-2</v>
      </c>
      <c r="AI380" s="5">
        <f t="shared" si="640"/>
        <v>2.4599152735447181E-2</v>
      </c>
      <c r="AJ380" s="5">
        <f t="shared" si="641"/>
        <v>5.8775575602561664E-3</v>
      </c>
      <c r="AK380" s="5">
        <f t="shared" si="642"/>
        <v>9.3622961315369146E-4</v>
      </c>
      <c r="AL380" s="5">
        <f t="shared" si="643"/>
        <v>4.1048479777510208E-6</v>
      </c>
      <c r="AM380" s="5">
        <f t="shared" si="644"/>
        <v>1.8878704133551817E-5</v>
      </c>
      <c r="AN380" s="5">
        <f t="shared" si="645"/>
        <v>3.6247111936419451E-5</v>
      </c>
      <c r="AO380" s="5">
        <f t="shared" si="646"/>
        <v>3.4797227458962641E-5</v>
      </c>
      <c r="AP380" s="5">
        <f t="shared" si="647"/>
        <v>2.2270225573736063E-5</v>
      </c>
      <c r="AQ380" s="5">
        <f t="shared" si="648"/>
        <v>1.0689708275393299E-5</v>
      </c>
      <c r="AR380" s="5">
        <f t="shared" si="649"/>
        <v>1.9767176305270071E-2</v>
      </c>
      <c r="AS380" s="5">
        <f t="shared" si="650"/>
        <v>9.4460746504117041E-3</v>
      </c>
      <c r="AT380" s="5">
        <f t="shared" si="651"/>
        <v>2.2569821031383649E-3</v>
      </c>
      <c r="AU380" s="5">
        <f t="shared" si="652"/>
        <v>3.5951217145101699E-4</v>
      </c>
      <c r="AV380" s="5">
        <f t="shared" si="653"/>
        <v>4.2949720749348088E-5</v>
      </c>
      <c r="AW380" s="5">
        <f t="shared" si="654"/>
        <v>1.0461706774940154E-7</v>
      </c>
      <c r="AX380" s="5">
        <f t="shared" si="655"/>
        <v>1.5035839025477668E-6</v>
      </c>
      <c r="AY380" s="5">
        <f t="shared" si="656"/>
        <v>2.8868810928917087E-6</v>
      </c>
      <c r="AZ380" s="5">
        <f t="shared" si="657"/>
        <v>2.7714058491760382E-6</v>
      </c>
      <c r="BA380" s="5">
        <f t="shared" si="658"/>
        <v>1.7736997434726625E-6</v>
      </c>
      <c r="BB380" s="5">
        <f t="shared" si="659"/>
        <v>8.5137587686687688E-7</v>
      </c>
      <c r="BC380" s="5">
        <f t="shared" si="660"/>
        <v>3.2692833671688028E-7</v>
      </c>
      <c r="BD380" s="5">
        <f t="shared" si="661"/>
        <v>6.3254964176864131E-3</v>
      </c>
      <c r="BE380" s="5">
        <f t="shared" si="662"/>
        <v>3.0227438881317409E-3</v>
      </c>
      <c r="BF380" s="5">
        <f t="shared" si="663"/>
        <v>7.2223427300427575E-4</v>
      </c>
      <c r="BG380" s="5">
        <f t="shared" si="664"/>
        <v>1.1504389486432528E-4</v>
      </c>
      <c r="BH380" s="5">
        <f t="shared" si="665"/>
        <v>1.3743910639791366E-5</v>
      </c>
      <c r="BI380" s="5">
        <f t="shared" si="666"/>
        <v>1.3135513528803247E-6</v>
      </c>
      <c r="BJ380" s="8">
        <f t="shared" si="667"/>
        <v>8.2936240456367757E-2</v>
      </c>
      <c r="BK380" s="8">
        <f t="shared" si="668"/>
        <v>0.19552552477585733</v>
      </c>
      <c r="BL380" s="8">
        <f t="shared" si="669"/>
        <v>0.61065062331739417</v>
      </c>
      <c r="BM380" s="8">
        <f t="shared" si="670"/>
        <v>0.42608718462900713</v>
      </c>
      <c r="BN380" s="8">
        <f t="shared" si="671"/>
        <v>0.57026621671556099</v>
      </c>
    </row>
    <row r="381" spans="1:66" x14ac:dyDescent="0.25">
      <c r="A381" t="s">
        <v>13</v>
      </c>
      <c r="B381" t="s">
        <v>15</v>
      </c>
      <c r="C381" t="s">
        <v>54</v>
      </c>
      <c r="D381" s="16"/>
      <c r="E381">
        <f>VLOOKUP(A381,home!$A$2:$E$405,3,FALSE)</f>
        <v>2.07407407407407</v>
      </c>
      <c r="F381">
        <f>VLOOKUP(B381,home!$B$2:$E$405,3,FALSE)</f>
        <v>1.93</v>
      </c>
      <c r="G381">
        <f>VLOOKUP(C381,away!$B$2:$E$405,4,FALSE)</f>
        <v>1.45</v>
      </c>
      <c r="H381">
        <f>VLOOKUP(A381,away!$A$2:$E$405,3,FALSE)</f>
        <v>1.1111111111111101</v>
      </c>
      <c r="I381">
        <f>VLOOKUP(C381,away!$B$2:$E$405,3,FALSE)</f>
        <v>0.24</v>
      </c>
      <c r="J381">
        <f>VLOOKUP(B381,home!$B$2:$E$405,4,FALSE)</f>
        <v>0</v>
      </c>
      <c r="K381" s="3">
        <f t="shared" si="616"/>
        <v>5.8042962962962843</v>
      </c>
      <c r="L381" s="3">
        <f t="shared" si="617"/>
        <v>0</v>
      </c>
      <c r="M381" s="5">
        <f t="shared" si="618"/>
        <v>3.0145753747121183E-3</v>
      </c>
      <c r="N381" s="5">
        <f t="shared" si="619"/>
        <v>1.7497488682347531E-2</v>
      </c>
      <c r="O381" s="5">
        <f t="shared" si="620"/>
        <v>0</v>
      </c>
      <c r="P381" s="5">
        <f t="shared" si="621"/>
        <v>0</v>
      </c>
      <c r="Q381" s="5">
        <f t="shared" si="622"/>
        <v>5.0780304376717975E-2</v>
      </c>
      <c r="R381" s="5">
        <f t="shared" si="623"/>
        <v>0</v>
      </c>
      <c r="S381" s="5">
        <f t="shared" si="624"/>
        <v>0</v>
      </c>
      <c r="T381" s="5">
        <f t="shared" si="625"/>
        <v>0</v>
      </c>
      <c r="U381" s="5">
        <f t="shared" si="626"/>
        <v>0</v>
      </c>
      <c r="V381" s="5">
        <f t="shared" si="627"/>
        <v>0</v>
      </c>
      <c r="W381" s="5">
        <f t="shared" si="628"/>
        <v>9.8247977539527367E-2</v>
      </c>
      <c r="X381" s="5">
        <f t="shared" si="629"/>
        <v>0</v>
      </c>
      <c r="Y381" s="5">
        <f t="shared" si="630"/>
        <v>0</v>
      </c>
      <c r="Z381" s="5">
        <f t="shared" si="631"/>
        <v>0</v>
      </c>
      <c r="AA381" s="5">
        <f t="shared" si="632"/>
        <v>0</v>
      </c>
      <c r="AB381" s="5">
        <f t="shared" si="633"/>
        <v>0</v>
      </c>
      <c r="AC381" s="5">
        <f t="shared" si="634"/>
        <v>0</v>
      </c>
      <c r="AD381" s="5">
        <f t="shared" si="635"/>
        <v>0.14256509303781981</v>
      </c>
      <c r="AE381" s="5">
        <f t="shared" si="636"/>
        <v>0</v>
      </c>
      <c r="AF381" s="5">
        <f t="shared" si="637"/>
        <v>0</v>
      </c>
      <c r="AG381" s="5">
        <f t="shared" si="638"/>
        <v>0</v>
      </c>
      <c r="AH381" s="5">
        <f t="shared" si="639"/>
        <v>0</v>
      </c>
      <c r="AI381" s="5">
        <f t="shared" si="640"/>
        <v>0</v>
      </c>
      <c r="AJ381" s="5">
        <f t="shared" si="641"/>
        <v>0</v>
      </c>
      <c r="AK381" s="5">
        <f t="shared" si="642"/>
        <v>0</v>
      </c>
      <c r="AL381" s="5">
        <f t="shared" si="643"/>
        <v>0</v>
      </c>
      <c r="AM381" s="5">
        <f t="shared" si="644"/>
        <v>0.16549800830011049</v>
      </c>
      <c r="AN381" s="5">
        <f t="shared" si="645"/>
        <v>0</v>
      </c>
      <c r="AO381" s="5">
        <f t="shared" si="646"/>
        <v>0</v>
      </c>
      <c r="AP381" s="5">
        <f t="shared" si="647"/>
        <v>0</v>
      </c>
      <c r="AQ381" s="5">
        <f t="shared" si="648"/>
        <v>0</v>
      </c>
      <c r="AR381" s="5">
        <f t="shared" si="649"/>
        <v>0</v>
      </c>
      <c r="AS381" s="5">
        <f t="shared" si="650"/>
        <v>0</v>
      </c>
      <c r="AT381" s="5">
        <f t="shared" si="651"/>
        <v>0</v>
      </c>
      <c r="AU381" s="5">
        <f t="shared" si="652"/>
        <v>0</v>
      </c>
      <c r="AV381" s="5">
        <f t="shared" si="653"/>
        <v>0</v>
      </c>
      <c r="AW381" s="5">
        <f t="shared" si="654"/>
        <v>0</v>
      </c>
      <c r="AX381" s="5">
        <f t="shared" si="655"/>
        <v>0.16009991277012386</v>
      </c>
      <c r="AY381" s="5">
        <f t="shared" si="656"/>
        <v>0</v>
      </c>
      <c r="AZ381" s="5">
        <f t="shared" si="657"/>
        <v>0</v>
      </c>
      <c r="BA381" s="5">
        <f t="shared" si="658"/>
        <v>0</v>
      </c>
      <c r="BB381" s="5">
        <f t="shared" si="659"/>
        <v>0</v>
      </c>
      <c r="BC381" s="5">
        <f t="shared" si="660"/>
        <v>0</v>
      </c>
      <c r="BD381" s="5">
        <f t="shared" si="661"/>
        <v>0</v>
      </c>
      <c r="BE381" s="5">
        <f t="shared" si="662"/>
        <v>0</v>
      </c>
      <c r="BF381" s="5">
        <f t="shared" si="663"/>
        <v>0</v>
      </c>
      <c r="BG381" s="5">
        <f t="shared" si="664"/>
        <v>0</v>
      </c>
      <c r="BH381" s="5">
        <f t="shared" si="665"/>
        <v>0</v>
      </c>
      <c r="BI381" s="5">
        <f t="shared" si="666"/>
        <v>0</v>
      </c>
      <c r="BJ381" s="8">
        <f t="shared" si="667"/>
        <v>0.63468878470664714</v>
      </c>
      <c r="BK381" s="8">
        <f t="shared" si="668"/>
        <v>3.0145753747121183E-3</v>
      </c>
      <c r="BL381" s="8">
        <f t="shared" si="669"/>
        <v>0</v>
      </c>
      <c r="BM381" s="8">
        <f t="shared" si="670"/>
        <v>0.56641099164758146</v>
      </c>
      <c r="BN381" s="8">
        <f t="shared" si="671"/>
        <v>7.129236843377762E-2</v>
      </c>
    </row>
    <row r="382" spans="1:66" x14ac:dyDescent="0.25">
      <c r="A382" t="s">
        <v>16</v>
      </c>
      <c r="B382" t="s">
        <v>467</v>
      </c>
      <c r="C382" t="s">
        <v>49</v>
      </c>
      <c r="D382" s="16"/>
      <c r="E382">
        <f>VLOOKUP(A382,home!$A$2:$E$405,3,FALSE)</f>
        <v>1.51111111111111</v>
      </c>
      <c r="F382">
        <f>VLOOKUP(B382,home!$B$2:$E$405,3,FALSE)</f>
        <v>0</v>
      </c>
      <c r="G382">
        <f>VLOOKUP(C382,away!$B$2:$E$405,4,FALSE)</f>
        <v>0.66</v>
      </c>
      <c r="H382">
        <f>VLOOKUP(A382,away!$A$2:$E$405,3,FALSE)</f>
        <v>1.24444444444444</v>
      </c>
      <c r="I382">
        <f>VLOOKUP(C382,away!$B$2:$E$405,3,FALSE)</f>
        <v>0.99</v>
      </c>
      <c r="J382">
        <f>VLOOKUP(B382,home!$B$2:$E$405,4,FALSE)</f>
        <v>0</v>
      </c>
      <c r="K382" s="3">
        <f t="shared" si="616"/>
        <v>0</v>
      </c>
      <c r="L382" s="3">
        <f t="shared" si="617"/>
        <v>0</v>
      </c>
      <c r="M382" s="5">
        <f t="shared" si="618"/>
        <v>1</v>
      </c>
      <c r="N382" s="5">
        <f t="shared" si="619"/>
        <v>0</v>
      </c>
      <c r="O382" s="5">
        <f t="shared" si="620"/>
        <v>0</v>
      </c>
      <c r="P382" s="5">
        <f t="shared" si="621"/>
        <v>0</v>
      </c>
      <c r="Q382" s="5">
        <f t="shared" si="622"/>
        <v>0</v>
      </c>
      <c r="R382" s="5">
        <f t="shared" si="623"/>
        <v>0</v>
      </c>
      <c r="S382" s="5">
        <f t="shared" si="624"/>
        <v>0</v>
      </c>
      <c r="T382" s="5">
        <f t="shared" si="625"/>
        <v>0</v>
      </c>
      <c r="U382" s="5">
        <f t="shared" si="626"/>
        <v>0</v>
      </c>
      <c r="V382" s="5">
        <f t="shared" si="627"/>
        <v>0</v>
      </c>
      <c r="W382" s="5">
        <f t="shared" si="628"/>
        <v>0</v>
      </c>
      <c r="X382" s="5">
        <f t="shared" si="629"/>
        <v>0</v>
      </c>
      <c r="Y382" s="5">
        <f t="shared" si="630"/>
        <v>0</v>
      </c>
      <c r="Z382" s="5">
        <f t="shared" si="631"/>
        <v>0</v>
      </c>
      <c r="AA382" s="5">
        <f t="shared" si="632"/>
        <v>0</v>
      </c>
      <c r="AB382" s="5">
        <f t="shared" si="633"/>
        <v>0</v>
      </c>
      <c r="AC382" s="5">
        <f t="shared" si="634"/>
        <v>0</v>
      </c>
      <c r="AD382" s="5">
        <f t="shared" si="635"/>
        <v>0</v>
      </c>
      <c r="AE382" s="5">
        <f t="shared" si="636"/>
        <v>0</v>
      </c>
      <c r="AF382" s="5">
        <f t="shared" si="637"/>
        <v>0</v>
      </c>
      <c r="AG382" s="5">
        <f t="shared" si="638"/>
        <v>0</v>
      </c>
      <c r="AH382" s="5">
        <f t="shared" si="639"/>
        <v>0</v>
      </c>
      <c r="AI382" s="5">
        <f t="shared" si="640"/>
        <v>0</v>
      </c>
      <c r="AJ382" s="5">
        <f t="shared" si="641"/>
        <v>0</v>
      </c>
      <c r="AK382" s="5">
        <f t="shared" si="642"/>
        <v>0</v>
      </c>
      <c r="AL382" s="5">
        <f t="shared" si="643"/>
        <v>0</v>
      </c>
      <c r="AM382" s="5">
        <f t="shared" si="644"/>
        <v>0</v>
      </c>
      <c r="AN382" s="5">
        <f t="shared" si="645"/>
        <v>0</v>
      </c>
      <c r="AO382" s="5">
        <f t="shared" si="646"/>
        <v>0</v>
      </c>
      <c r="AP382" s="5">
        <f t="shared" si="647"/>
        <v>0</v>
      </c>
      <c r="AQ382" s="5">
        <f t="shared" si="648"/>
        <v>0</v>
      </c>
      <c r="AR382" s="5">
        <f t="shared" si="649"/>
        <v>0</v>
      </c>
      <c r="AS382" s="5">
        <f t="shared" si="650"/>
        <v>0</v>
      </c>
      <c r="AT382" s="5">
        <f t="shared" si="651"/>
        <v>0</v>
      </c>
      <c r="AU382" s="5">
        <f t="shared" si="652"/>
        <v>0</v>
      </c>
      <c r="AV382" s="5">
        <f t="shared" si="653"/>
        <v>0</v>
      </c>
      <c r="AW382" s="5">
        <f t="shared" si="654"/>
        <v>0</v>
      </c>
      <c r="AX382" s="5">
        <f t="shared" si="655"/>
        <v>0</v>
      </c>
      <c r="AY382" s="5">
        <f t="shared" si="656"/>
        <v>0</v>
      </c>
      <c r="AZ382" s="5">
        <f t="shared" si="657"/>
        <v>0</v>
      </c>
      <c r="BA382" s="5">
        <f t="shared" si="658"/>
        <v>0</v>
      </c>
      <c r="BB382" s="5">
        <f t="shared" si="659"/>
        <v>0</v>
      </c>
      <c r="BC382" s="5">
        <f t="shared" si="660"/>
        <v>0</v>
      </c>
      <c r="BD382" s="5">
        <f t="shared" si="661"/>
        <v>0</v>
      </c>
      <c r="BE382" s="5">
        <f t="shared" si="662"/>
        <v>0</v>
      </c>
      <c r="BF382" s="5">
        <f t="shared" si="663"/>
        <v>0</v>
      </c>
      <c r="BG382" s="5">
        <f t="shared" si="664"/>
        <v>0</v>
      </c>
      <c r="BH382" s="5">
        <f t="shared" si="665"/>
        <v>0</v>
      </c>
      <c r="BI382" s="5">
        <f t="shared" si="666"/>
        <v>0</v>
      </c>
      <c r="BJ382" s="8">
        <f t="shared" si="667"/>
        <v>0</v>
      </c>
      <c r="BK382" s="8">
        <f t="shared" si="668"/>
        <v>1</v>
      </c>
      <c r="BL382" s="8">
        <f t="shared" si="669"/>
        <v>0</v>
      </c>
      <c r="BM382" s="8">
        <f t="shared" si="670"/>
        <v>0</v>
      </c>
      <c r="BN382" s="8">
        <f t="shared" si="671"/>
        <v>1</v>
      </c>
    </row>
    <row r="383" spans="1:66" x14ac:dyDescent="0.25">
      <c r="A383" t="s">
        <v>16</v>
      </c>
      <c r="B383" t="s">
        <v>18</v>
      </c>
      <c r="C383" t="s">
        <v>60</v>
      </c>
      <c r="D383" s="16"/>
      <c r="E383">
        <f>VLOOKUP(A383,home!$A$2:$E$405,3,FALSE)</f>
        <v>1.51111111111111</v>
      </c>
      <c r="F383">
        <f>VLOOKUP(B383,home!$B$2:$E$405,3,FALSE)</f>
        <v>1.65</v>
      </c>
      <c r="G383">
        <f>VLOOKUP(C383,away!$B$2:$E$405,4,FALSE)</f>
        <v>0.99</v>
      </c>
      <c r="H383">
        <f>VLOOKUP(A383,away!$A$2:$E$405,3,FALSE)</f>
        <v>1.24444444444444</v>
      </c>
      <c r="I383">
        <f>VLOOKUP(C383,away!$B$2:$E$405,3,FALSE)</f>
        <v>0.33</v>
      </c>
      <c r="J383">
        <f>VLOOKUP(B383,home!$B$2:$E$405,4,FALSE)</f>
        <v>1.21</v>
      </c>
      <c r="K383" s="3">
        <f t="shared" si="616"/>
        <v>2.4683999999999982</v>
      </c>
      <c r="L383" s="3">
        <f t="shared" si="617"/>
        <v>0.49690666666666494</v>
      </c>
      <c r="M383" s="5">
        <f t="shared" si="618"/>
        <v>5.1544659792119238E-2</v>
      </c>
      <c r="N383" s="5">
        <f t="shared" si="619"/>
        <v>0.12723283823086703</v>
      </c>
      <c r="O383" s="5">
        <f t="shared" si="620"/>
        <v>2.5612885081769239E-2</v>
      </c>
      <c r="P383" s="5">
        <f t="shared" si="621"/>
        <v>6.3222845535839137E-2</v>
      </c>
      <c r="Q383" s="5">
        <f t="shared" si="622"/>
        <v>0.15703076894453599</v>
      </c>
      <c r="R383" s="5">
        <f t="shared" si="623"/>
        <v>6.3636066748491505E-3</v>
      </c>
      <c r="S383" s="5">
        <f t="shared" si="624"/>
        <v>1.9386723153131103E-2</v>
      </c>
      <c r="T383" s="5">
        <f t="shared" si="625"/>
        <v>7.8029635960332619E-2</v>
      </c>
      <c r="U383" s="5">
        <f t="shared" si="626"/>
        <v>1.570792671619763E-2</v>
      </c>
      <c r="V383" s="5">
        <f t="shared" si="627"/>
        <v>2.642118306941537E-3</v>
      </c>
      <c r="W383" s="5">
        <f t="shared" si="628"/>
        <v>0.12920491668756412</v>
      </c>
      <c r="X383" s="5">
        <f t="shared" si="629"/>
        <v>6.4202784468161633E-2</v>
      </c>
      <c r="Y383" s="5">
        <f t="shared" si="630"/>
        <v>1.5951395810396261E-2</v>
      </c>
      <c r="Z383" s="5">
        <f t="shared" si="631"/>
        <v>1.054039526925677E-3</v>
      </c>
      <c r="AA383" s="5">
        <f t="shared" si="632"/>
        <v>2.601791168263339E-3</v>
      </c>
      <c r="AB383" s="5">
        <f t="shared" si="633"/>
        <v>3.2111306598706113E-3</v>
      </c>
      <c r="AC383" s="5">
        <f t="shared" si="634"/>
        <v>2.0254551863479006E-4</v>
      </c>
      <c r="AD383" s="5">
        <f t="shared" si="635"/>
        <v>7.9732354087895779E-2</v>
      </c>
      <c r="AE383" s="5">
        <f t="shared" si="636"/>
        <v>3.9619538295302521E-2</v>
      </c>
      <c r="AF383" s="5">
        <f t="shared" si="637"/>
        <v>9.8436063545955261E-3</v>
      </c>
      <c r="AG383" s="5">
        <f t="shared" si="638"/>
        <v>1.6304512072136215E-3</v>
      </c>
      <c r="AH383" s="5">
        <f t="shared" si="639"/>
        <v>1.3093981696488661E-4</v>
      </c>
      <c r="AI383" s="5">
        <f t="shared" si="640"/>
        <v>3.2321184419612583E-4</v>
      </c>
      <c r="AJ383" s="5">
        <f t="shared" si="641"/>
        <v>3.9890805810685831E-4</v>
      </c>
      <c r="AK383" s="5">
        <f t="shared" si="642"/>
        <v>3.2822155021032279E-4</v>
      </c>
      <c r="AL383" s="5">
        <f t="shared" si="643"/>
        <v>9.9374050311078943E-6</v>
      </c>
      <c r="AM383" s="5">
        <f t="shared" si="644"/>
        <v>3.9362268566112357E-2</v>
      </c>
      <c r="AN383" s="5">
        <f t="shared" si="645"/>
        <v>1.9559373665624935E-2</v>
      </c>
      <c r="AO383" s="5">
        <f t="shared" si="646"/>
        <v>4.8595915851367159E-3</v>
      </c>
      <c r="AP383" s="5">
        <f t="shared" si="647"/>
        <v>8.0492115197722009E-4</v>
      </c>
      <c r="AQ383" s="5">
        <f t="shared" si="648"/>
        <v>9.9992671639623096E-5</v>
      </c>
      <c r="AR383" s="5">
        <f t="shared" si="649"/>
        <v>1.3012973596393006E-5</v>
      </c>
      <c r="AS383" s="5">
        <f t="shared" si="650"/>
        <v>3.2121224025336469E-5</v>
      </c>
      <c r="AT383" s="5">
        <f t="shared" si="651"/>
        <v>3.9644014692070255E-5</v>
      </c>
      <c r="AU383" s="5">
        <f t="shared" si="652"/>
        <v>3.2619095288635381E-5</v>
      </c>
      <c r="AV383" s="5">
        <f t="shared" si="653"/>
        <v>2.012924370261688E-5</v>
      </c>
      <c r="AW383" s="5">
        <f t="shared" si="654"/>
        <v>3.3857964995934057E-7</v>
      </c>
      <c r="AX383" s="5">
        <f t="shared" si="655"/>
        <v>1.6193637288098608E-2</v>
      </c>
      <c r="AY383" s="5">
        <f t="shared" si="656"/>
        <v>8.0467263260380895E-3</v>
      </c>
      <c r="AZ383" s="5">
        <f t="shared" si="657"/>
        <v>1.9992359781252429E-3</v>
      </c>
      <c r="BA383" s="5">
        <f t="shared" si="658"/>
        <v>3.3114456192342799E-4</v>
      </c>
      <c r="BB383" s="5">
        <f t="shared" si="659"/>
        <v>4.1136985112540892E-5</v>
      </c>
      <c r="BC383" s="5">
        <f t="shared" si="660"/>
        <v>4.0882484297977834E-6</v>
      </c>
      <c r="BD383" s="5">
        <f t="shared" si="661"/>
        <v>1.0777055555341621E-6</v>
      </c>
      <c r="BE383" s="5">
        <f t="shared" si="662"/>
        <v>2.6602083932805231E-6</v>
      </c>
      <c r="BF383" s="5">
        <f t="shared" si="663"/>
        <v>3.2832291989868201E-6</v>
      </c>
      <c r="BG383" s="5">
        <f t="shared" si="664"/>
        <v>2.7014409849263539E-6</v>
      </c>
      <c r="BH383" s="5">
        <f t="shared" si="665"/>
        <v>1.6670592317980519E-6</v>
      </c>
      <c r="BI383" s="5">
        <f t="shared" si="666"/>
        <v>8.2299380155406168E-7</v>
      </c>
      <c r="BJ383" s="8">
        <f t="shared" si="667"/>
        <v>0.79378040707508368</v>
      </c>
      <c r="BK383" s="8">
        <f t="shared" si="668"/>
        <v>0.14505555603773501</v>
      </c>
      <c r="BL383" s="8">
        <f t="shared" si="669"/>
        <v>5.4828360758899283E-2</v>
      </c>
      <c r="BM383" s="8">
        <f t="shared" si="670"/>
        <v>0.55566437139227565</v>
      </c>
      <c r="BN383" s="8">
        <f t="shared" si="671"/>
        <v>0.43100760425997975</v>
      </c>
    </row>
    <row r="384" spans="1:66" x14ac:dyDescent="0.25">
      <c r="A384" t="s">
        <v>16</v>
      </c>
      <c r="B384" t="s">
        <v>235</v>
      </c>
      <c r="C384" t="s">
        <v>230</v>
      </c>
      <c r="D384" s="16"/>
      <c r="E384">
        <f>VLOOKUP(A384,home!$A$2:$E$405,3,FALSE)</f>
        <v>1.51111111111111</v>
      </c>
      <c r="F384">
        <f>VLOOKUP(B384,home!$B$2:$E$405,3,FALSE)</f>
        <v>2.3199999999999998</v>
      </c>
      <c r="G384">
        <f>VLOOKUP(C384,away!$B$2:$E$405,4,FALSE)</f>
        <v>1.32</v>
      </c>
      <c r="H384">
        <f>VLOOKUP(A384,away!$A$2:$E$405,3,FALSE)</f>
        <v>1.24444444444444</v>
      </c>
      <c r="I384">
        <f>VLOOKUP(C384,away!$B$2:$E$405,3,FALSE)</f>
        <v>1.32</v>
      </c>
      <c r="J384">
        <f>VLOOKUP(B384,home!$B$2:$E$405,4,FALSE)</f>
        <v>0.4</v>
      </c>
      <c r="K384" s="3">
        <f t="shared" si="616"/>
        <v>4.6276266666666626</v>
      </c>
      <c r="L384" s="3">
        <f t="shared" si="617"/>
        <v>0.65706666666666447</v>
      </c>
      <c r="M384" s="5">
        <f t="shared" si="618"/>
        <v>5.0685863163193179E-3</v>
      </c>
      <c r="N384" s="5">
        <f t="shared" si="619"/>
        <v>2.3455525199701024E-2</v>
      </c>
      <c r="O384" s="5">
        <f t="shared" si="620"/>
        <v>3.3303991155762026E-3</v>
      </c>
      <c r="P384" s="5">
        <f t="shared" si="621"/>
        <v>1.5411843757883504E-2</v>
      </c>
      <c r="Q384" s="5">
        <f t="shared" si="622"/>
        <v>5.4271706947404179E-2</v>
      </c>
      <c r="R384" s="5">
        <f t="shared" si="623"/>
        <v>1.0941471227706311E-3</v>
      </c>
      <c r="S384" s="5">
        <f t="shared" si="624"/>
        <v>1.1715541237438044E-2</v>
      </c>
      <c r="T384" s="5">
        <f t="shared" si="625"/>
        <v>3.5660129578240926E-2</v>
      </c>
      <c r="U384" s="5">
        <f t="shared" si="626"/>
        <v>5.0633044025899755E-3</v>
      </c>
      <c r="V384" s="5">
        <f t="shared" si="627"/>
        <v>3.9581076199819215E-3</v>
      </c>
      <c r="W384" s="5">
        <f t="shared" si="628"/>
        <v>8.3716399438442016E-2</v>
      </c>
      <c r="X384" s="5">
        <f t="shared" si="629"/>
        <v>5.5007255524352115E-2</v>
      </c>
      <c r="Y384" s="5">
        <f t="shared" si="630"/>
        <v>1.8071717014933753E-2</v>
      </c>
      <c r="Z384" s="5">
        <f t="shared" si="631"/>
        <v>2.3964253426727344E-4</v>
      </c>
      <c r="AA384" s="5">
        <f t="shared" si="632"/>
        <v>1.108976182042814E-3</v>
      </c>
      <c r="AB384" s="5">
        <f t="shared" si="633"/>
        <v>2.5659638763597548E-3</v>
      </c>
      <c r="AC384" s="5">
        <f t="shared" si="634"/>
        <v>7.5220352886714074E-4</v>
      </c>
      <c r="AD384" s="5">
        <f t="shared" si="635"/>
        <v>9.6852060619663061E-2</v>
      </c>
      <c r="AE384" s="5">
        <f t="shared" si="636"/>
        <v>6.3638260631159724E-2</v>
      </c>
      <c r="AF384" s="5">
        <f t="shared" si="637"/>
        <v>2.0907289892690268E-2</v>
      </c>
      <c r="AG384" s="5">
        <f t="shared" si="638"/>
        <v>4.5791610929412137E-3</v>
      </c>
      <c r="AH384" s="5">
        <f t="shared" si="639"/>
        <v>3.936528029563732E-5</v>
      </c>
      <c r="AI384" s="5">
        <f t="shared" si="640"/>
        <v>1.8216782083689897E-4</v>
      </c>
      <c r="AJ384" s="5">
        <f t="shared" si="641"/>
        <v>4.215023327566943E-4</v>
      </c>
      <c r="AK384" s="5">
        <f t="shared" si="642"/>
        <v>6.5018514504236143E-4</v>
      </c>
      <c r="AL384" s="5">
        <f t="shared" si="643"/>
        <v>9.148778406873355E-5</v>
      </c>
      <c r="AM384" s="5">
        <f t="shared" si="644"/>
        <v>8.9639035689033753E-2</v>
      </c>
      <c r="AN384" s="5">
        <f t="shared" si="645"/>
        <v>5.8898822383407587E-2</v>
      </c>
      <c r="AO384" s="5">
        <f t="shared" si="646"/>
        <v>1.935022644702877E-2</v>
      </c>
      <c r="AP384" s="5">
        <f t="shared" si="647"/>
        <v>4.2381295969314428E-3</v>
      </c>
      <c r="AQ384" s="5">
        <f t="shared" si="648"/>
        <v>6.9618342178926927E-4</v>
      </c>
      <c r="AR384" s="5">
        <f t="shared" si="649"/>
        <v>5.1731227012506681E-6</v>
      </c>
      <c r="AS384" s="5">
        <f t="shared" si="650"/>
        <v>2.3939280562246272E-5</v>
      </c>
      <c r="AT384" s="5">
        <f t="shared" si="651"/>
        <v>5.5391026555332876E-5</v>
      </c>
      <c r="AU384" s="5">
        <f t="shared" si="652"/>
        <v>8.5442997193833244E-5</v>
      </c>
      <c r="AV384" s="5">
        <f t="shared" si="653"/>
        <v>9.8849573073526867E-5</v>
      </c>
      <c r="AW384" s="5">
        <f t="shared" si="654"/>
        <v>7.7273104144035006E-6</v>
      </c>
      <c r="AX384" s="5">
        <f t="shared" si="655"/>
        <v>6.9135998654809544E-2</v>
      </c>
      <c r="AY384" s="5">
        <f t="shared" si="656"/>
        <v>4.5426960182786712E-2</v>
      </c>
      <c r="AZ384" s="5">
        <f t="shared" si="657"/>
        <v>1.4924270652051475E-2</v>
      </c>
      <c r="BA384" s="5">
        <f t="shared" si="658"/>
        <v>3.2687469232581963E-3</v>
      </c>
      <c r="BB384" s="5">
        <f t="shared" si="659"/>
        <v>5.3694616126054458E-4</v>
      </c>
      <c r="BC384" s="5">
        <f t="shared" si="660"/>
        <v>7.0561884871785468E-5</v>
      </c>
      <c r="BD384" s="5">
        <f t="shared" si="661"/>
        <v>5.6651441492807111E-7</v>
      </c>
      <c r="BE384" s="5">
        <f t="shared" si="662"/>
        <v>2.6216172135722043E-6</v>
      </c>
      <c r="BF384" s="5">
        <f t="shared" si="663"/>
        <v>6.0659328636595423E-6</v>
      </c>
      <c r="BG384" s="5">
        <f t="shared" si="664"/>
        <v>9.3569575593601917E-6</v>
      </c>
      <c r="BH384" s="5">
        <f t="shared" si="665"/>
        <v>1.0825126580140858E-5</v>
      </c>
      <c r="BI384" s="5">
        <f t="shared" si="666"/>
        <v>1.0018928886460383E-5</v>
      </c>
      <c r="BJ384" s="8">
        <f t="shared" si="667"/>
        <v>0.76234538793675732</v>
      </c>
      <c r="BK384" s="8">
        <f t="shared" si="668"/>
        <v>8.2424730427345383E-2</v>
      </c>
      <c r="BL384" s="8">
        <f t="shared" si="669"/>
        <v>1.4764262355875279E-2</v>
      </c>
      <c r="BM384" s="8">
        <f t="shared" si="670"/>
        <v>0.71172258192221793</v>
      </c>
      <c r="BN384" s="8">
        <f t="shared" si="671"/>
        <v>0.10263220845965486</v>
      </c>
    </row>
    <row r="385" spans="1:66" x14ac:dyDescent="0.25">
      <c r="A385" t="s">
        <v>16</v>
      </c>
      <c r="B385" t="s">
        <v>450</v>
      </c>
      <c r="C385" t="s">
        <v>448</v>
      </c>
      <c r="D385" s="16"/>
      <c r="E385">
        <f>VLOOKUP(A385,home!$A$2:$E$405,3,FALSE)</f>
        <v>1.51111111111111</v>
      </c>
      <c r="F385">
        <f>VLOOKUP(B385,home!$B$2:$E$405,3,FALSE)</f>
        <v>0.66</v>
      </c>
      <c r="G385">
        <f>VLOOKUP(C385,away!$B$2:$E$405,4,FALSE)</f>
        <v>0.66</v>
      </c>
      <c r="H385">
        <f>VLOOKUP(A385,away!$A$2:$E$405,3,FALSE)</f>
        <v>1.24444444444444</v>
      </c>
      <c r="I385">
        <f>VLOOKUP(C385,away!$B$2:$E$405,3,FALSE)</f>
        <v>1.32</v>
      </c>
      <c r="J385">
        <f>VLOOKUP(B385,home!$B$2:$E$405,4,FALSE)</f>
        <v>2.41</v>
      </c>
      <c r="K385" s="3">
        <f t="shared" si="616"/>
        <v>0.6582399999999996</v>
      </c>
      <c r="L385" s="3">
        <f t="shared" si="617"/>
        <v>3.9588266666666532</v>
      </c>
      <c r="M385" s="5">
        <f t="shared" si="618"/>
        <v>9.8817400266957307E-3</v>
      </c>
      <c r="N385" s="5">
        <f t="shared" si="619"/>
        <v>6.5045565551721937E-3</v>
      </c>
      <c r="O385" s="5">
        <f t="shared" si="620"/>
        <v>3.9120095930750304E-2</v>
      </c>
      <c r="P385" s="5">
        <f t="shared" si="621"/>
        <v>2.5750411945457064E-2</v>
      </c>
      <c r="Q385" s="5">
        <f t="shared" si="622"/>
        <v>2.1407796534382711E-3</v>
      </c>
      <c r="R385" s="5">
        <f t="shared" si="623"/>
        <v>7.7434839486605955E-2</v>
      </c>
      <c r="S385" s="5">
        <f t="shared" si="624"/>
        <v>1.6775479661714512E-2</v>
      </c>
      <c r="T385" s="5">
        <f t="shared" si="625"/>
        <v>8.4749755794888242E-3</v>
      </c>
      <c r="U385" s="5">
        <f t="shared" si="626"/>
        <v>5.0970708743663475E-2</v>
      </c>
      <c r="V385" s="5">
        <f t="shared" si="627"/>
        <v>4.8571687746489364E-3</v>
      </c>
      <c r="W385" s="5">
        <f t="shared" si="628"/>
        <v>4.6971559969306891E-4</v>
      </c>
      <c r="X385" s="5">
        <f t="shared" si="629"/>
        <v>1.8595226418142397E-3</v>
      </c>
      <c r="Y385" s="5">
        <f t="shared" si="630"/>
        <v>3.6807639108423179E-3</v>
      </c>
      <c r="Z385" s="5">
        <f t="shared" si="631"/>
        <v>0.1021837024962092</v>
      </c>
      <c r="AA385" s="5">
        <f t="shared" si="632"/>
        <v>6.7261400331104712E-2</v>
      </c>
      <c r="AB385" s="5">
        <f t="shared" si="633"/>
        <v>2.2137072076973168E-2</v>
      </c>
      <c r="AC385" s="5">
        <f t="shared" si="634"/>
        <v>7.9106827655055364E-4</v>
      </c>
      <c r="AD385" s="5">
        <f t="shared" si="635"/>
        <v>7.7296399085491365E-5</v>
      </c>
      <c r="AE385" s="5">
        <f t="shared" si="636"/>
        <v>3.0600304593695108E-4</v>
      </c>
      <c r="AF385" s="5">
        <f t="shared" si="637"/>
        <v>6.0570650916821141E-4</v>
      </c>
      <c r="AG385" s="5">
        <f t="shared" si="638"/>
        <v>7.992956935562284E-4</v>
      </c>
      <c r="AH385" s="5">
        <f t="shared" si="639"/>
        <v>0.10113189158518122</v>
      </c>
      <c r="AI385" s="5">
        <f t="shared" si="640"/>
        <v>6.6569056317029654E-2</v>
      </c>
      <c r="AJ385" s="5">
        <f t="shared" si="641"/>
        <v>2.1909207815060786E-2</v>
      </c>
      <c r="AK385" s="5">
        <f t="shared" si="642"/>
        <v>4.8071723173952006E-3</v>
      </c>
      <c r="AL385" s="5">
        <f t="shared" si="643"/>
        <v>8.2456465938705626E-5</v>
      </c>
      <c r="AM385" s="5">
        <f t="shared" si="644"/>
        <v>1.0175916346806765E-5</v>
      </c>
      <c r="AN385" s="5">
        <f t="shared" si="645"/>
        <v>4.028468899150773E-5</v>
      </c>
      <c r="AO385" s="5">
        <f t="shared" si="646"/>
        <v>7.9740050518976689E-5</v>
      </c>
      <c r="AP385" s="5">
        <f t="shared" si="647"/>
        <v>1.0522567946529034E-4</v>
      </c>
      <c r="AQ385" s="5">
        <f t="shared" si="648"/>
        <v>1.0414255647132728E-4</v>
      </c>
      <c r="AR385" s="5">
        <f t="shared" si="649"/>
        <v>8.0072725851571255E-2</v>
      </c>
      <c r="AS385" s="5">
        <f t="shared" si="650"/>
        <v>5.270707106453823E-2</v>
      </c>
      <c r="AT385" s="5">
        <f t="shared" si="651"/>
        <v>1.7346951228760812E-2</v>
      </c>
      <c r="AU385" s="5">
        <f t="shared" si="652"/>
        <v>3.8061523922731698E-3</v>
      </c>
      <c r="AV385" s="5">
        <f t="shared" si="653"/>
        <v>6.2634043767247234E-4</v>
      </c>
      <c r="AW385" s="5">
        <f t="shared" si="654"/>
        <v>5.9686068550908349E-6</v>
      </c>
      <c r="AX385" s="5">
        <f t="shared" si="655"/>
        <v>1.1163658626870128E-6</v>
      </c>
      <c r="AY385" s="5">
        <f t="shared" si="656"/>
        <v>4.4194989469616695E-6</v>
      </c>
      <c r="AZ385" s="5">
        <f t="shared" si="657"/>
        <v>8.7480151422685239E-6</v>
      </c>
      <c r="BA385" s="5">
        <f t="shared" si="658"/>
        <v>1.1543958541872104E-5</v>
      </c>
      <c r="BB385" s="5">
        <f t="shared" si="659"/>
        <v>1.1425132728614396E-5</v>
      </c>
      <c r="BC385" s="5">
        <f t="shared" si="660"/>
        <v>9.0460240232489217E-6</v>
      </c>
      <c r="BD385" s="5">
        <f t="shared" si="661"/>
        <v>5.2832340395648117E-2</v>
      </c>
      <c r="BE385" s="5">
        <f t="shared" si="662"/>
        <v>3.4776359742031394E-2</v>
      </c>
      <c r="BF385" s="5">
        <f t="shared" si="663"/>
        <v>1.1445595518297366E-2</v>
      </c>
      <c r="BG385" s="5">
        <f t="shared" si="664"/>
        <v>2.5113162646546844E-3</v>
      </c>
      <c r="BH385" s="5">
        <f t="shared" si="665"/>
        <v>4.1326220451157457E-4</v>
      </c>
      <c r="BI385" s="5">
        <f t="shared" si="666"/>
        <v>5.4405142699539764E-5</v>
      </c>
      <c r="BJ385" s="8">
        <f t="shared" si="667"/>
        <v>2.5304483475235361E-2</v>
      </c>
      <c r="BK385" s="8">
        <f t="shared" si="668"/>
        <v>5.8142744649952463E-2</v>
      </c>
      <c r="BL385" s="8">
        <f t="shared" si="669"/>
        <v>0.70793396484642312</v>
      </c>
      <c r="BM385" s="8">
        <f t="shared" si="670"/>
        <v>0.73273402097760876</v>
      </c>
      <c r="BN385" s="8">
        <f t="shared" si="671"/>
        <v>0.1608324235981195</v>
      </c>
    </row>
    <row r="386" spans="1:66" x14ac:dyDescent="0.25">
      <c r="A386" t="s">
        <v>61</v>
      </c>
      <c r="B386" t="s">
        <v>239</v>
      </c>
      <c r="C386" t="s">
        <v>67</v>
      </c>
      <c r="D386" s="16"/>
      <c r="E386">
        <f>VLOOKUP(A386,home!$A$2:$E$405,3,FALSE)</f>
        <v>1.7666666666666699</v>
      </c>
      <c r="F386">
        <f>VLOOKUP(B386,home!$B$2:$E$405,3,FALSE)</f>
        <v>0.85</v>
      </c>
      <c r="G386">
        <f>VLOOKUP(C386,away!$B$2:$E$405,4,FALSE)</f>
        <v>1.1299999999999999</v>
      </c>
      <c r="H386">
        <f>VLOOKUP(A386,away!$A$2:$E$405,3,FALSE)</f>
        <v>1.06666666666667</v>
      </c>
      <c r="I386">
        <f>VLOOKUP(C386,away!$B$2:$E$405,3,FALSE)</f>
        <v>0</v>
      </c>
      <c r="J386">
        <f>VLOOKUP(B386,home!$B$2:$E$405,4,FALSE)</f>
        <v>0.47</v>
      </c>
      <c r="K386" s="3">
        <f t="shared" si="616"/>
        <v>1.6968833333333362</v>
      </c>
      <c r="L386" s="3">
        <f t="shared" si="617"/>
        <v>0</v>
      </c>
      <c r="M386" s="5">
        <f t="shared" si="618"/>
        <v>0.1832537758835345</v>
      </c>
      <c r="N386" s="5">
        <f t="shared" si="619"/>
        <v>0.31096027806717219</v>
      </c>
      <c r="O386" s="5">
        <f t="shared" si="620"/>
        <v>0</v>
      </c>
      <c r="P386" s="5">
        <f t="shared" si="621"/>
        <v>0</v>
      </c>
      <c r="Q386" s="5">
        <f t="shared" si="622"/>
        <v>0.26383165659044217</v>
      </c>
      <c r="R386" s="5">
        <f t="shared" si="623"/>
        <v>0</v>
      </c>
      <c r="S386" s="5">
        <f t="shared" si="624"/>
        <v>0</v>
      </c>
      <c r="T386" s="5">
        <f t="shared" si="625"/>
        <v>0</v>
      </c>
      <c r="U386" s="5">
        <f t="shared" si="626"/>
        <v>0</v>
      </c>
      <c r="V386" s="5">
        <f t="shared" si="627"/>
        <v>0</v>
      </c>
      <c r="W386" s="5">
        <f t="shared" si="628"/>
        <v>0.14923051362468187</v>
      </c>
      <c r="X386" s="5">
        <f t="shared" si="629"/>
        <v>0</v>
      </c>
      <c r="Y386" s="5">
        <f t="shared" si="630"/>
        <v>0</v>
      </c>
      <c r="Z386" s="5">
        <f t="shared" si="631"/>
        <v>0</v>
      </c>
      <c r="AA386" s="5">
        <f t="shared" si="632"/>
        <v>0</v>
      </c>
      <c r="AB386" s="5">
        <f t="shared" si="633"/>
        <v>0</v>
      </c>
      <c r="AC386" s="5">
        <f t="shared" si="634"/>
        <v>0</v>
      </c>
      <c r="AD386" s="5">
        <f t="shared" si="635"/>
        <v>6.3306692848623974E-2</v>
      </c>
      <c r="AE386" s="5">
        <f t="shared" si="636"/>
        <v>0</v>
      </c>
      <c r="AF386" s="5">
        <f t="shared" si="637"/>
        <v>0</v>
      </c>
      <c r="AG386" s="5">
        <f t="shared" si="638"/>
        <v>0</v>
      </c>
      <c r="AH386" s="5">
        <f t="shared" si="639"/>
        <v>0</v>
      </c>
      <c r="AI386" s="5">
        <f t="shared" si="640"/>
        <v>0</v>
      </c>
      <c r="AJ386" s="5">
        <f t="shared" si="641"/>
        <v>0</v>
      </c>
      <c r="AK386" s="5">
        <f t="shared" si="642"/>
        <v>0</v>
      </c>
      <c r="AL386" s="5">
        <f t="shared" si="643"/>
        <v>0</v>
      </c>
      <c r="AM386" s="5">
        <f t="shared" si="644"/>
        <v>2.1484814396656563E-2</v>
      </c>
      <c r="AN386" s="5">
        <f t="shared" si="645"/>
        <v>0</v>
      </c>
      <c r="AO386" s="5">
        <f t="shared" si="646"/>
        <v>0</v>
      </c>
      <c r="AP386" s="5">
        <f t="shared" si="647"/>
        <v>0</v>
      </c>
      <c r="AQ386" s="5">
        <f t="shared" si="648"/>
        <v>0</v>
      </c>
      <c r="AR386" s="5">
        <f t="shared" si="649"/>
        <v>0</v>
      </c>
      <c r="AS386" s="5">
        <f t="shared" si="650"/>
        <v>0</v>
      </c>
      <c r="AT386" s="5">
        <f t="shared" si="651"/>
        <v>0</v>
      </c>
      <c r="AU386" s="5">
        <f t="shared" si="652"/>
        <v>0</v>
      </c>
      <c r="AV386" s="5">
        <f t="shared" si="653"/>
        <v>0</v>
      </c>
      <c r="AW386" s="5">
        <f t="shared" si="654"/>
        <v>0</v>
      </c>
      <c r="AX386" s="5">
        <f t="shared" si="655"/>
        <v>6.0762039115744362E-3</v>
      </c>
      <c r="AY386" s="5">
        <f t="shared" si="656"/>
        <v>0</v>
      </c>
      <c r="AZ386" s="5">
        <f t="shared" si="657"/>
        <v>0</v>
      </c>
      <c r="BA386" s="5">
        <f t="shared" si="658"/>
        <v>0</v>
      </c>
      <c r="BB386" s="5">
        <f t="shared" si="659"/>
        <v>0</v>
      </c>
      <c r="BC386" s="5">
        <f t="shared" si="660"/>
        <v>0</v>
      </c>
      <c r="BD386" s="5">
        <f t="shared" si="661"/>
        <v>0</v>
      </c>
      <c r="BE386" s="5">
        <f t="shared" si="662"/>
        <v>0</v>
      </c>
      <c r="BF386" s="5">
        <f t="shared" si="663"/>
        <v>0</v>
      </c>
      <c r="BG386" s="5">
        <f t="shared" si="664"/>
        <v>0</v>
      </c>
      <c r="BH386" s="5">
        <f t="shared" si="665"/>
        <v>0</v>
      </c>
      <c r="BI386" s="5">
        <f t="shared" si="666"/>
        <v>0</v>
      </c>
      <c r="BJ386" s="8">
        <f t="shared" si="667"/>
        <v>0.81489015943915133</v>
      </c>
      <c r="BK386" s="8">
        <f t="shared" si="668"/>
        <v>0.1832537758835345</v>
      </c>
      <c r="BL386" s="8">
        <f t="shared" si="669"/>
        <v>0</v>
      </c>
      <c r="BM386" s="8">
        <f t="shared" si="670"/>
        <v>0.24009822478153683</v>
      </c>
      <c r="BN386" s="8">
        <f t="shared" si="671"/>
        <v>0.75804571054114889</v>
      </c>
    </row>
    <row r="387" spans="1:66" x14ac:dyDescent="0.25">
      <c r="A387" t="s">
        <v>61</v>
      </c>
      <c r="B387" t="s">
        <v>311</v>
      </c>
      <c r="C387" t="s">
        <v>289</v>
      </c>
      <c r="D387" s="16"/>
      <c r="E387">
        <f>VLOOKUP(A387,home!$A$2:$E$405,3,FALSE)</f>
        <v>1.7666666666666699</v>
      </c>
      <c r="F387">
        <f>VLOOKUP(B387,home!$B$2:$E$405,3,FALSE)</f>
        <v>0.85</v>
      </c>
      <c r="G387">
        <f>VLOOKUP(C387,away!$B$2:$E$405,4,FALSE)</f>
        <v>1.1299999999999999</v>
      </c>
      <c r="H387">
        <f>VLOOKUP(A387,away!$A$2:$E$405,3,FALSE)</f>
        <v>1.06666666666667</v>
      </c>
      <c r="I387">
        <f>VLOOKUP(C387,away!$B$2:$E$405,3,FALSE)</f>
        <v>0</v>
      </c>
      <c r="J387">
        <f>VLOOKUP(B387,home!$B$2:$E$405,4,FALSE)</f>
        <v>0.47</v>
      </c>
      <c r="K387" s="3">
        <f t="shared" si="616"/>
        <v>1.6968833333333362</v>
      </c>
      <c r="L387" s="3">
        <f t="shared" si="617"/>
        <v>0</v>
      </c>
      <c r="M387" s="5">
        <f t="shared" si="618"/>
        <v>0.1832537758835345</v>
      </c>
      <c r="N387" s="5">
        <f t="shared" si="619"/>
        <v>0.31096027806717219</v>
      </c>
      <c r="O387" s="5">
        <f t="shared" si="620"/>
        <v>0</v>
      </c>
      <c r="P387" s="5">
        <f t="shared" si="621"/>
        <v>0</v>
      </c>
      <c r="Q387" s="5">
        <f t="shared" si="622"/>
        <v>0.26383165659044217</v>
      </c>
      <c r="R387" s="5">
        <f t="shared" si="623"/>
        <v>0</v>
      </c>
      <c r="S387" s="5">
        <f t="shared" si="624"/>
        <v>0</v>
      </c>
      <c r="T387" s="5">
        <f t="shared" si="625"/>
        <v>0</v>
      </c>
      <c r="U387" s="5">
        <f t="shared" si="626"/>
        <v>0</v>
      </c>
      <c r="V387" s="5">
        <f t="shared" si="627"/>
        <v>0</v>
      </c>
      <c r="W387" s="5">
        <f t="shared" si="628"/>
        <v>0.14923051362468187</v>
      </c>
      <c r="X387" s="5">
        <f t="shared" si="629"/>
        <v>0</v>
      </c>
      <c r="Y387" s="5">
        <f t="shared" si="630"/>
        <v>0</v>
      </c>
      <c r="Z387" s="5">
        <f t="shared" si="631"/>
        <v>0</v>
      </c>
      <c r="AA387" s="5">
        <f t="shared" si="632"/>
        <v>0</v>
      </c>
      <c r="AB387" s="5">
        <f t="shared" si="633"/>
        <v>0</v>
      </c>
      <c r="AC387" s="5">
        <f t="shared" si="634"/>
        <v>0</v>
      </c>
      <c r="AD387" s="5">
        <f t="shared" si="635"/>
        <v>6.3306692848623974E-2</v>
      </c>
      <c r="AE387" s="5">
        <f t="shared" si="636"/>
        <v>0</v>
      </c>
      <c r="AF387" s="5">
        <f t="shared" si="637"/>
        <v>0</v>
      </c>
      <c r="AG387" s="5">
        <f t="shared" si="638"/>
        <v>0</v>
      </c>
      <c r="AH387" s="5">
        <f t="shared" si="639"/>
        <v>0</v>
      </c>
      <c r="AI387" s="5">
        <f t="shared" si="640"/>
        <v>0</v>
      </c>
      <c r="AJ387" s="5">
        <f t="shared" si="641"/>
        <v>0</v>
      </c>
      <c r="AK387" s="5">
        <f t="shared" si="642"/>
        <v>0</v>
      </c>
      <c r="AL387" s="5">
        <f t="shared" si="643"/>
        <v>0</v>
      </c>
      <c r="AM387" s="5">
        <f t="shared" si="644"/>
        <v>2.1484814396656563E-2</v>
      </c>
      <c r="AN387" s="5">
        <f t="shared" si="645"/>
        <v>0</v>
      </c>
      <c r="AO387" s="5">
        <f t="shared" si="646"/>
        <v>0</v>
      </c>
      <c r="AP387" s="5">
        <f t="shared" si="647"/>
        <v>0</v>
      </c>
      <c r="AQ387" s="5">
        <f t="shared" si="648"/>
        <v>0</v>
      </c>
      <c r="AR387" s="5">
        <f t="shared" si="649"/>
        <v>0</v>
      </c>
      <c r="AS387" s="5">
        <f t="shared" si="650"/>
        <v>0</v>
      </c>
      <c r="AT387" s="5">
        <f t="shared" si="651"/>
        <v>0</v>
      </c>
      <c r="AU387" s="5">
        <f t="shared" si="652"/>
        <v>0</v>
      </c>
      <c r="AV387" s="5">
        <f t="shared" si="653"/>
        <v>0</v>
      </c>
      <c r="AW387" s="5">
        <f t="shared" si="654"/>
        <v>0</v>
      </c>
      <c r="AX387" s="5">
        <f t="shared" si="655"/>
        <v>6.0762039115744362E-3</v>
      </c>
      <c r="AY387" s="5">
        <f t="shared" si="656"/>
        <v>0</v>
      </c>
      <c r="AZ387" s="5">
        <f t="shared" si="657"/>
        <v>0</v>
      </c>
      <c r="BA387" s="5">
        <f t="shared" si="658"/>
        <v>0</v>
      </c>
      <c r="BB387" s="5">
        <f t="shared" si="659"/>
        <v>0</v>
      </c>
      <c r="BC387" s="5">
        <f t="shared" si="660"/>
        <v>0</v>
      </c>
      <c r="BD387" s="5">
        <f t="shared" si="661"/>
        <v>0</v>
      </c>
      <c r="BE387" s="5">
        <f t="shared" si="662"/>
        <v>0</v>
      </c>
      <c r="BF387" s="5">
        <f t="shared" si="663"/>
        <v>0</v>
      </c>
      <c r="BG387" s="5">
        <f t="shared" si="664"/>
        <v>0</v>
      </c>
      <c r="BH387" s="5">
        <f t="shared" si="665"/>
        <v>0</v>
      </c>
      <c r="BI387" s="5">
        <f t="shared" si="666"/>
        <v>0</v>
      </c>
      <c r="BJ387" s="8">
        <f t="shared" si="667"/>
        <v>0.81489015943915133</v>
      </c>
      <c r="BK387" s="8">
        <f t="shared" si="668"/>
        <v>0.1832537758835345</v>
      </c>
      <c r="BL387" s="8">
        <f t="shared" si="669"/>
        <v>0</v>
      </c>
      <c r="BM387" s="8">
        <f t="shared" si="670"/>
        <v>0.24009822478153683</v>
      </c>
      <c r="BN387" s="8">
        <f t="shared" si="671"/>
        <v>0.75804571054114889</v>
      </c>
    </row>
    <row r="388" spans="1:66" x14ac:dyDescent="0.25">
      <c r="A388" t="s">
        <v>61</v>
      </c>
      <c r="B388" t="s">
        <v>242</v>
      </c>
      <c r="C388" t="s">
        <v>318</v>
      </c>
      <c r="D388" s="16"/>
      <c r="E388">
        <f>VLOOKUP(A388,home!$A$2:$E$405,3,FALSE)</f>
        <v>1.7666666666666699</v>
      </c>
      <c r="F388">
        <f>VLOOKUP(B388,home!$B$2:$E$405,3,FALSE)</f>
        <v>0</v>
      </c>
      <c r="G388">
        <f>VLOOKUP(C388,away!$B$2:$E$405,4,FALSE)</f>
        <v>0.28000000000000003</v>
      </c>
      <c r="H388">
        <f>VLOOKUP(A388,away!$A$2:$E$405,3,FALSE)</f>
        <v>1.06666666666667</v>
      </c>
      <c r="I388">
        <f>VLOOKUP(C388,away!$B$2:$E$405,3,FALSE)</f>
        <v>0.28000000000000003</v>
      </c>
      <c r="J388">
        <f>VLOOKUP(B388,home!$B$2:$E$405,4,FALSE)</f>
        <v>0</v>
      </c>
      <c r="K388" s="3">
        <f t="shared" si="616"/>
        <v>0</v>
      </c>
      <c r="L388" s="3">
        <f t="shared" si="617"/>
        <v>0</v>
      </c>
      <c r="M388" s="5">
        <f t="shared" si="618"/>
        <v>1</v>
      </c>
      <c r="N388" s="5">
        <f t="shared" si="619"/>
        <v>0</v>
      </c>
      <c r="O388" s="5">
        <f t="shared" si="620"/>
        <v>0</v>
      </c>
      <c r="P388" s="5">
        <f t="shared" si="621"/>
        <v>0</v>
      </c>
      <c r="Q388" s="5">
        <f t="shared" si="622"/>
        <v>0</v>
      </c>
      <c r="R388" s="5">
        <f t="shared" si="623"/>
        <v>0</v>
      </c>
      <c r="S388" s="5">
        <f t="shared" si="624"/>
        <v>0</v>
      </c>
      <c r="T388" s="5">
        <f t="shared" si="625"/>
        <v>0</v>
      </c>
      <c r="U388" s="5">
        <f t="shared" si="626"/>
        <v>0</v>
      </c>
      <c r="V388" s="5">
        <f t="shared" si="627"/>
        <v>0</v>
      </c>
      <c r="W388" s="5">
        <f t="shared" si="628"/>
        <v>0</v>
      </c>
      <c r="X388" s="5">
        <f t="shared" si="629"/>
        <v>0</v>
      </c>
      <c r="Y388" s="5">
        <f t="shared" si="630"/>
        <v>0</v>
      </c>
      <c r="Z388" s="5">
        <f t="shared" si="631"/>
        <v>0</v>
      </c>
      <c r="AA388" s="5">
        <f t="shared" si="632"/>
        <v>0</v>
      </c>
      <c r="AB388" s="5">
        <f t="shared" si="633"/>
        <v>0</v>
      </c>
      <c r="AC388" s="5">
        <f t="shared" si="634"/>
        <v>0</v>
      </c>
      <c r="AD388" s="5">
        <f t="shared" si="635"/>
        <v>0</v>
      </c>
      <c r="AE388" s="5">
        <f t="shared" si="636"/>
        <v>0</v>
      </c>
      <c r="AF388" s="5">
        <f t="shared" si="637"/>
        <v>0</v>
      </c>
      <c r="AG388" s="5">
        <f t="shared" si="638"/>
        <v>0</v>
      </c>
      <c r="AH388" s="5">
        <f t="shared" si="639"/>
        <v>0</v>
      </c>
      <c r="AI388" s="5">
        <f t="shared" si="640"/>
        <v>0</v>
      </c>
      <c r="AJ388" s="5">
        <f t="shared" si="641"/>
        <v>0</v>
      </c>
      <c r="AK388" s="5">
        <f t="shared" si="642"/>
        <v>0</v>
      </c>
      <c r="AL388" s="5">
        <f t="shared" si="643"/>
        <v>0</v>
      </c>
      <c r="AM388" s="5">
        <f t="shared" si="644"/>
        <v>0</v>
      </c>
      <c r="AN388" s="5">
        <f t="shared" si="645"/>
        <v>0</v>
      </c>
      <c r="AO388" s="5">
        <f t="shared" si="646"/>
        <v>0</v>
      </c>
      <c r="AP388" s="5">
        <f t="shared" si="647"/>
        <v>0</v>
      </c>
      <c r="AQ388" s="5">
        <f t="shared" si="648"/>
        <v>0</v>
      </c>
      <c r="AR388" s="5">
        <f t="shared" si="649"/>
        <v>0</v>
      </c>
      <c r="AS388" s="5">
        <f t="shared" si="650"/>
        <v>0</v>
      </c>
      <c r="AT388" s="5">
        <f t="shared" si="651"/>
        <v>0</v>
      </c>
      <c r="AU388" s="5">
        <f t="shared" si="652"/>
        <v>0</v>
      </c>
      <c r="AV388" s="5">
        <f t="shared" si="653"/>
        <v>0</v>
      </c>
      <c r="AW388" s="5">
        <f t="shared" si="654"/>
        <v>0</v>
      </c>
      <c r="AX388" s="5">
        <f t="shared" si="655"/>
        <v>0</v>
      </c>
      <c r="AY388" s="5">
        <f t="shared" si="656"/>
        <v>0</v>
      </c>
      <c r="AZ388" s="5">
        <f t="shared" si="657"/>
        <v>0</v>
      </c>
      <c r="BA388" s="5">
        <f t="shared" si="658"/>
        <v>0</v>
      </c>
      <c r="BB388" s="5">
        <f t="shared" si="659"/>
        <v>0</v>
      </c>
      <c r="BC388" s="5">
        <f t="shared" si="660"/>
        <v>0</v>
      </c>
      <c r="BD388" s="5">
        <f t="shared" si="661"/>
        <v>0</v>
      </c>
      <c r="BE388" s="5">
        <f t="shared" si="662"/>
        <v>0</v>
      </c>
      <c r="BF388" s="5">
        <f t="shared" si="663"/>
        <v>0</v>
      </c>
      <c r="BG388" s="5">
        <f t="shared" si="664"/>
        <v>0</v>
      </c>
      <c r="BH388" s="5">
        <f t="shared" si="665"/>
        <v>0</v>
      </c>
      <c r="BI388" s="5">
        <f t="shared" si="666"/>
        <v>0</v>
      </c>
      <c r="BJ388" s="8">
        <f t="shared" si="667"/>
        <v>0</v>
      </c>
      <c r="BK388" s="8">
        <f t="shared" si="668"/>
        <v>1</v>
      </c>
      <c r="BL388" s="8">
        <f t="shared" si="669"/>
        <v>0</v>
      </c>
      <c r="BM388" s="8">
        <f t="shared" si="670"/>
        <v>0</v>
      </c>
      <c r="BN388" s="8">
        <f t="shared" si="671"/>
        <v>1</v>
      </c>
    </row>
    <row r="389" spans="1:66" x14ac:dyDescent="0.25">
      <c r="A389" t="s">
        <v>61</v>
      </c>
      <c r="B389" t="s">
        <v>64</v>
      </c>
      <c r="C389" t="s">
        <v>337</v>
      </c>
      <c r="D389" s="16"/>
      <c r="E389">
        <f>VLOOKUP(A389,home!$A$2:$E$405,3,FALSE)</f>
        <v>1.7666666666666699</v>
      </c>
      <c r="F389">
        <f>VLOOKUP(B389,home!$B$2:$E$405,3,FALSE)</f>
        <v>1.1299999999999999</v>
      </c>
      <c r="G389">
        <f>VLOOKUP(C389,away!$B$2:$E$405,4,FALSE)</f>
        <v>0.56999999999999995</v>
      </c>
      <c r="H389">
        <f>VLOOKUP(A389,away!$A$2:$E$405,3,FALSE)</f>
        <v>1.06666666666667</v>
      </c>
      <c r="I389">
        <f>VLOOKUP(C389,away!$B$2:$E$405,3,FALSE)</f>
        <v>1.1299999999999999</v>
      </c>
      <c r="J389">
        <f>VLOOKUP(B389,home!$B$2:$E$405,4,FALSE)</f>
        <v>1.88</v>
      </c>
      <c r="K389" s="3">
        <f t="shared" si="616"/>
        <v>1.137910000000002</v>
      </c>
      <c r="L389" s="3">
        <f t="shared" si="617"/>
        <v>2.2660266666666731</v>
      </c>
      <c r="M389" s="5">
        <f t="shared" si="618"/>
        <v>3.3242148780440191E-2</v>
      </c>
      <c r="N389" s="5">
        <f t="shared" si="619"/>
        <v>3.7826573518750767E-2</v>
      </c>
      <c r="O389" s="5">
        <f t="shared" si="620"/>
        <v>7.5327595593778496E-2</v>
      </c>
      <c r="P389" s="5">
        <f t="shared" si="621"/>
        <v>8.5716024302116639E-2</v>
      </c>
      <c r="Q389" s="5">
        <f t="shared" si="622"/>
        <v>2.1521618136360884E-2</v>
      </c>
      <c r="R389" s="5">
        <f t="shared" si="623"/>
        <v>8.5347170175692544E-2</v>
      </c>
      <c r="S389" s="5">
        <f t="shared" si="624"/>
        <v>5.5255429414991647E-2</v>
      </c>
      <c r="T389" s="5">
        <f t="shared" si="625"/>
        <v>4.8768560606810875E-2</v>
      </c>
      <c r="U389" s="5">
        <f t="shared" si="626"/>
        <v>9.7117398414622483E-2</v>
      </c>
      <c r="V389" s="5">
        <f t="shared" si="627"/>
        <v>1.5830891752120539E-2</v>
      </c>
      <c r="W389" s="5">
        <f t="shared" si="628"/>
        <v>8.1632214978488143E-3</v>
      </c>
      <c r="X389" s="5">
        <f t="shared" si="629"/>
        <v>1.8498077600032074E-2</v>
      </c>
      <c r="Y389" s="5">
        <f t="shared" si="630"/>
        <v>2.0958568561871071E-2</v>
      </c>
      <c r="Z389" s="5">
        <f t="shared" si="631"/>
        <v>6.4466321180885938E-2</v>
      </c>
      <c r="AA389" s="5">
        <f t="shared" si="632"/>
        <v>7.3356871534942053E-2</v>
      </c>
      <c r="AB389" s="5">
        <f t="shared" si="633"/>
        <v>4.1736758844163044E-2</v>
      </c>
      <c r="AC389" s="5">
        <f t="shared" si="634"/>
        <v>2.551281189566529E-3</v>
      </c>
      <c r="AD389" s="5">
        <f t="shared" si="635"/>
        <v>2.3222528436542922E-3</v>
      </c>
      <c r="AE389" s="5">
        <f t="shared" si="636"/>
        <v>5.2622868704631379E-3</v>
      </c>
      <c r="AF389" s="5">
        <f t="shared" si="637"/>
        <v>5.9622411880596929E-3</v>
      </c>
      <c r="AG389" s="5">
        <f t="shared" si="638"/>
        <v>4.5035325084138824E-3</v>
      </c>
      <c r="AH389" s="5">
        <f t="shared" si="639"/>
        <v>3.6520600724446545E-2</v>
      </c>
      <c r="AI389" s="5">
        <f t="shared" si="640"/>
        <v>4.1557156770355048E-2</v>
      </c>
      <c r="AJ389" s="5">
        <f t="shared" si="641"/>
        <v>2.3644152130277402E-2</v>
      </c>
      <c r="AK389" s="5">
        <f t="shared" si="642"/>
        <v>8.9683057168546635E-3</v>
      </c>
      <c r="AL389" s="5">
        <f t="shared" si="643"/>
        <v>2.6314265289022827E-4</v>
      </c>
      <c r="AM389" s="5">
        <f t="shared" si="644"/>
        <v>5.2850294666453206E-4</v>
      </c>
      <c r="AN389" s="5">
        <f t="shared" si="645"/>
        <v>1.197601770553744E-3</v>
      </c>
      <c r="AO389" s="5">
        <f t="shared" si="646"/>
        <v>1.3568987740610035E-3</v>
      </c>
      <c r="AP389" s="5">
        <f t="shared" si="647"/>
        <v>1.02492293532985E-3</v>
      </c>
      <c r="AQ389" s="5">
        <f t="shared" si="648"/>
        <v>5.8062567568393088E-4</v>
      </c>
      <c r="AR389" s="5">
        <f t="shared" si="649"/>
        <v>1.6551331024856404E-2</v>
      </c>
      <c r="AS389" s="5">
        <f t="shared" si="650"/>
        <v>1.8833925086494386E-2</v>
      </c>
      <c r="AT389" s="5">
        <f t="shared" si="651"/>
        <v>1.0715655847586434E-2</v>
      </c>
      <c r="AU389" s="5">
        <f t="shared" si="652"/>
        <v>4.0644839818423642E-3</v>
      </c>
      <c r="AV389" s="5">
        <f t="shared" si="653"/>
        <v>1.1562542419445642E-3</v>
      </c>
      <c r="AW389" s="5">
        <f t="shared" si="654"/>
        <v>1.884784399187382E-5</v>
      </c>
      <c r="AX389" s="5">
        <f t="shared" si="655"/>
        <v>1.0023146467317293E-4</v>
      </c>
      <c r="AY389" s="5">
        <f t="shared" si="656"/>
        <v>2.2712717178846844E-4</v>
      </c>
      <c r="AZ389" s="5">
        <f t="shared" si="657"/>
        <v>2.5733811399862604E-4</v>
      </c>
      <c r="BA389" s="5">
        <f t="shared" si="658"/>
        <v>1.9437834289019826E-4</v>
      </c>
      <c r="BB389" s="5">
        <f t="shared" si="659"/>
        <v>1.1011662710291695E-4</v>
      </c>
      <c r="BC389" s="5">
        <f t="shared" si="660"/>
        <v>4.9905442691719942E-5</v>
      </c>
      <c r="BD389" s="5">
        <f t="shared" si="661"/>
        <v>6.2509595785253469E-3</v>
      </c>
      <c r="BE389" s="5">
        <f t="shared" si="662"/>
        <v>7.1130294139997909E-3</v>
      </c>
      <c r="BF389" s="5">
        <f t="shared" si="663"/>
        <v>4.0469936502422589E-3</v>
      </c>
      <c r="BG389" s="5">
        <f t="shared" si="664"/>
        <v>1.5350381815157246E-3</v>
      </c>
      <c r="BH389" s="5">
        <f t="shared" si="665"/>
        <v>4.3668382428214069E-4</v>
      </c>
      <c r="BI389" s="5">
        <f t="shared" si="666"/>
        <v>9.9381378097778322E-5</v>
      </c>
      <c r="BJ389" s="8">
        <f t="shared" si="667"/>
        <v>0.17941458259770368</v>
      </c>
      <c r="BK389" s="8">
        <f t="shared" si="668"/>
        <v>0.19308604526391424</v>
      </c>
      <c r="BL389" s="8">
        <f t="shared" si="669"/>
        <v>0.55437974611451946</v>
      </c>
      <c r="BM389" s="8">
        <f t="shared" si="670"/>
        <v>0.65215728532208728</v>
      </c>
      <c r="BN389" s="8">
        <f t="shared" si="671"/>
        <v>0.33898113050713952</v>
      </c>
    </row>
    <row r="390" spans="1:66" x14ac:dyDescent="0.25">
      <c r="A390" t="s">
        <v>61</v>
      </c>
      <c r="B390" t="s">
        <v>241</v>
      </c>
      <c r="C390" t="s">
        <v>82</v>
      </c>
      <c r="D390" s="16"/>
      <c r="E390">
        <f>VLOOKUP(A390,home!$A$2:$E$405,3,FALSE)</f>
        <v>1.7666666666666699</v>
      </c>
      <c r="F390">
        <f>VLOOKUP(B390,home!$B$2:$E$405,3,FALSE)</f>
        <v>2.83</v>
      </c>
      <c r="G390">
        <f>VLOOKUP(C390,away!$B$2:$E$405,4,FALSE)</f>
        <v>2.83</v>
      </c>
      <c r="H390">
        <f>VLOOKUP(A390,away!$A$2:$E$405,3,FALSE)</f>
        <v>1.06666666666667</v>
      </c>
      <c r="I390">
        <f>VLOOKUP(C390,away!$B$2:$E$405,3,FALSE)</f>
        <v>0</v>
      </c>
      <c r="J390">
        <f>VLOOKUP(B390,home!$B$2:$E$405,4,FALSE)</f>
        <v>0</v>
      </c>
      <c r="K390" s="3">
        <f t="shared" si="616"/>
        <v>14.149056666666693</v>
      </c>
      <c r="L390" s="3">
        <f t="shared" si="617"/>
        <v>0</v>
      </c>
      <c r="M390" s="5">
        <f t="shared" si="618"/>
        <v>7.1637886657845916E-7</v>
      </c>
      <c r="N390" s="5">
        <f t="shared" si="619"/>
        <v>1.0136085178021079E-5</v>
      </c>
      <c r="O390" s="5">
        <f t="shared" si="620"/>
        <v>0</v>
      </c>
      <c r="P390" s="5">
        <f t="shared" si="621"/>
        <v>0</v>
      </c>
      <c r="Q390" s="5">
        <f t="shared" si="622"/>
        <v>7.170802178099034E-5</v>
      </c>
      <c r="R390" s="5">
        <f t="shared" si="623"/>
        <v>0</v>
      </c>
      <c r="S390" s="5">
        <f t="shared" si="624"/>
        <v>0</v>
      </c>
      <c r="T390" s="5">
        <f t="shared" si="625"/>
        <v>0</v>
      </c>
      <c r="U390" s="5">
        <f t="shared" si="626"/>
        <v>0</v>
      </c>
      <c r="V390" s="5">
        <f t="shared" si="627"/>
        <v>0</v>
      </c>
      <c r="W390" s="5">
        <f t="shared" si="628"/>
        <v>3.3820028787793377E-4</v>
      </c>
      <c r="X390" s="5">
        <f t="shared" si="629"/>
        <v>0</v>
      </c>
      <c r="Y390" s="5">
        <f t="shared" si="630"/>
        <v>0</v>
      </c>
      <c r="Z390" s="5">
        <f t="shared" si="631"/>
        <v>0</v>
      </c>
      <c r="AA390" s="5">
        <f t="shared" si="632"/>
        <v>0</v>
      </c>
      <c r="AB390" s="5">
        <f t="shared" si="633"/>
        <v>0</v>
      </c>
      <c r="AC390" s="5">
        <f t="shared" si="634"/>
        <v>0</v>
      </c>
      <c r="AD390" s="5">
        <f t="shared" si="635"/>
        <v>1.1963037594669677E-3</v>
      </c>
      <c r="AE390" s="5">
        <f t="shared" si="636"/>
        <v>0</v>
      </c>
      <c r="AF390" s="5">
        <f t="shared" si="637"/>
        <v>0</v>
      </c>
      <c r="AG390" s="5">
        <f t="shared" si="638"/>
        <v>0</v>
      </c>
      <c r="AH390" s="5">
        <f t="shared" si="639"/>
        <v>0</v>
      </c>
      <c r="AI390" s="5">
        <f t="shared" si="640"/>
        <v>0</v>
      </c>
      <c r="AJ390" s="5">
        <f t="shared" si="641"/>
        <v>0</v>
      </c>
      <c r="AK390" s="5">
        <f t="shared" si="642"/>
        <v>0</v>
      </c>
      <c r="AL390" s="5">
        <f t="shared" si="643"/>
        <v>0</v>
      </c>
      <c r="AM390" s="5">
        <f t="shared" si="644"/>
        <v>3.385313936648906E-3</v>
      </c>
      <c r="AN390" s="5">
        <f t="shared" si="645"/>
        <v>0</v>
      </c>
      <c r="AO390" s="5">
        <f t="shared" si="646"/>
        <v>0</v>
      </c>
      <c r="AP390" s="5">
        <f t="shared" si="647"/>
        <v>0</v>
      </c>
      <c r="AQ390" s="5">
        <f t="shared" si="648"/>
        <v>0</v>
      </c>
      <c r="AR390" s="5">
        <f t="shared" si="649"/>
        <v>0</v>
      </c>
      <c r="AS390" s="5">
        <f t="shared" si="650"/>
        <v>0</v>
      </c>
      <c r="AT390" s="5">
        <f t="shared" si="651"/>
        <v>0</v>
      </c>
      <c r="AU390" s="5">
        <f t="shared" si="652"/>
        <v>0</v>
      </c>
      <c r="AV390" s="5">
        <f t="shared" si="653"/>
        <v>0</v>
      </c>
      <c r="AW390" s="5">
        <f t="shared" si="654"/>
        <v>0</v>
      </c>
      <c r="AX390" s="5">
        <f t="shared" si="655"/>
        <v>7.9831664540169836E-3</v>
      </c>
      <c r="AY390" s="5">
        <f t="shared" si="656"/>
        <v>0</v>
      </c>
      <c r="AZ390" s="5">
        <f t="shared" si="657"/>
        <v>0</v>
      </c>
      <c r="BA390" s="5">
        <f t="shared" si="658"/>
        <v>0</v>
      </c>
      <c r="BB390" s="5">
        <f t="shared" si="659"/>
        <v>0</v>
      </c>
      <c r="BC390" s="5">
        <f t="shared" si="660"/>
        <v>0</v>
      </c>
      <c r="BD390" s="5">
        <f t="shared" si="661"/>
        <v>0</v>
      </c>
      <c r="BE390" s="5">
        <f t="shared" si="662"/>
        <v>0</v>
      </c>
      <c r="BF390" s="5">
        <f t="shared" si="663"/>
        <v>0</v>
      </c>
      <c r="BG390" s="5">
        <f t="shared" si="664"/>
        <v>0</v>
      </c>
      <c r="BH390" s="5">
        <f t="shared" si="665"/>
        <v>0</v>
      </c>
      <c r="BI390" s="5">
        <f t="shared" si="666"/>
        <v>0</v>
      </c>
      <c r="BJ390" s="8">
        <f t="shared" si="667"/>
        <v>1.2984828544969802E-2</v>
      </c>
      <c r="BK390" s="8">
        <f t="shared" si="668"/>
        <v>7.1637886657845916E-7</v>
      </c>
      <c r="BL390" s="8">
        <f t="shared" si="669"/>
        <v>0</v>
      </c>
      <c r="BM390" s="8">
        <f t="shared" si="670"/>
        <v>1.290298443801079E-2</v>
      </c>
      <c r="BN390" s="8">
        <f t="shared" si="671"/>
        <v>8.2560485825589877E-5</v>
      </c>
    </row>
    <row r="391" spans="1:66" x14ac:dyDescent="0.25">
      <c r="A391" t="s">
        <v>61</v>
      </c>
      <c r="B391" t="s">
        <v>65</v>
      </c>
      <c r="C391" t="s">
        <v>87</v>
      </c>
      <c r="D391" s="16"/>
      <c r="E391">
        <f>VLOOKUP(A391,home!$A$2:$E$405,3,FALSE)</f>
        <v>1.7666666666666699</v>
      </c>
      <c r="F391">
        <f>VLOOKUP(B391,home!$B$2:$E$405,3,FALSE)</f>
        <v>0.56999999999999995</v>
      </c>
      <c r="G391">
        <f>VLOOKUP(C391,away!$B$2:$E$405,4,FALSE)</f>
        <v>0.85</v>
      </c>
      <c r="H391">
        <f>VLOOKUP(A391,away!$A$2:$E$405,3,FALSE)</f>
        <v>1.06666666666667</v>
      </c>
      <c r="I391">
        <f>VLOOKUP(C391,away!$B$2:$E$405,3,FALSE)</f>
        <v>0</v>
      </c>
      <c r="J391">
        <f>VLOOKUP(B391,home!$B$2:$E$405,4,FALSE)</f>
        <v>0.94</v>
      </c>
      <c r="K391" s="3">
        <f t="shared" si="616"/>
        <v>0.85595000000000143</v>
      </c>
      <c r="L391" s="3">
        <f t="shared" si="617"/>
        <v>0</v>
      </c>
      <c r="M391" s="5">
        <f t="shared" si="618"/>
        <v>0.42487936389902858</v>
      </c>
      <c r="N391" s="5">
        <f t="shared" si="619"/>
        <v>0.36367549152937406</v>
      </c>
      <c r="O391" s="5">
        <f t="shared" si="620"/>
        <v>0</v>
      </c>
      <c r="P391" s="5">
        <f t="shared" si="621"/>
        <v>0</v>
      </c>
      <c r="Q391" s="5">
        <f t="shared" si="622"/>
        <v>0.15564401848728412</v>
      </c>
      <c r="R391" s="5">
        <f t="shared" si="623"/>
        <v>0</v>
      </c>
      <c r="S391" s="5">
        <f t="shared" si="624"/>
        <v>0</v>
      </c>
      <c r="T391" s="5">
        <f t="shared" si="625"/>
        <v>0</v>
      </c>
      <c r="U391" s="5">
        <f t="shared" si="626"/>
        <v>0</v>
      </c>
      <c r="V391" s="5">
        <f t="shared" si="627"/>
        <v>0</v>
      </c>
      <c r="W391" s="5">
        <f t="shared" si="628"/>
        <v>4.4407832541397033E-2</v>
      </c>
      <c r="X391" s="5">
        <f t="shared" si="629"/>
        <v>0</v>
      </c>
      <c r="Y391" s="5">
        <f t="shared" si="630"/>
        <v>0</v>
      </c>
      <c r="Z391" s="5">
        <f t="shared" si="631"/>
        <v>0</v>
      </c>
      <c r="AA391" s="5">
        <f t="shared" si="632"/>
        <v>0</v>
      </c>
      <c r="AB391" s="5">
        <f t="shared" si="633"/>
        <v>0</v>
      </c>
      <c r="AC391" s="5">
        <f t="shared" si="634"/>
        <v>0</v>
      </c>
      <c r="AD391" s="5">
        <f t="shared" si="635"/>
        <v>9.5027210659522111E-3</v>
      </c>
      <c r="AE391" s="5">
        <f t="shared" si="636"/>
        <v>0</v>
      </c>
      <c r="AF391" s="5">
        <f t="shared" si="637"/>
        <v>0</v>
      </c>
      <c r="AG391" s="5">
        <f t="shared" si="638"/>
        <v>0</v>
      </c>
      <c r="AH391" s="5">
        <f t="shared" si="639"/>
        <v>0</v>
      </c>
      <c r="AI391" s="5">
        <f t="shared" si="640"/>
        <v>0</v>
      </c>
      <c r="AJ391" s="5">
        <f t="shared" si="641"/>
        <v>0</v>
      </c>
      <c r="AK391" s="5">
        <f t="shared" si="642"/>
        <v>0</v>
      </c>
      <c r="AL391" s="5">
        <f t="shared" si="643"/>
        <v>0</v>
      </c>
      <c r="AM391" s="5">
        <f t="shared" si="644"/>
        <v>1.6267708192803621E-3</v>
      </c>
      <c r="AN391" s="5">
        <f t="shared" si="645"/>
        <v>0</v>
      </c>
      <c r="AO391" s="5">
        <f t="shared" si="646"/>
        <v>0</v>
      </c>
      <c r="AP391" s="5">
        <f t="shared" si="647"/>
        <v>0</v>
      </c>
      <c r="AQ391" s="5">
        <f t="shared" si="648"/>
        <v>0</v>
      </c>
      <c r="AR391" s="5">
        <f t="shared" si="649"/>
        <v>0</v>
      </c>
      <c r="AS391" s="5">
        <f t="shared" si="650"/>
        <v>0</v>
      </c>
      <c r="AT391" s="5">
        <f t="shared" si="651"/>
        <v>0</v>
      </c>
      <c r="AU391" s="5">
        <f t="shared" si="652"/>
        <v>0</v>
      </c>
      <c r="AV391" s="5">
        <f t="shared" si="653"/>
        <v>0</v>
      </c>
      <c r="AW391" s="5">
        <f t="shared" si="654"/>
        <v>0</v>
      </c>
      <c r="AX391" s="5">
        <f t="shared" si="655"/>
        <v>2.3207241379383798E-4</v>
      </c>
      <c r="AY391" s="5">
        <f t="shared" si="656"/>
        <v>0</v>
      </c>
      <c r="AZ391" s="5">
        <f t="shared" si="657"/>
        <v>0</v>
      </c>
      <c r="BA391" s="5">
        <f t="shared" si="658"/>
        <v>0</v>
      </c>
      <c r="BB391" s="5">
        <f t="shared" si="659"/>
        <v>0</v>
      </c>
      <c r="BC391" s="5">
        <f t="shared" si="660"/>
        <v>0</v>
      </c>
      <c r="BD391" s="5">
        <f t="shared" si="661"/>
        <v>0</v>
      </c>
      <c r="BE391" s="5">
        <f t="shared" si="662"/>
        <v>0</v>
      </c>
      <c r="BF391" s="5">
        <f t="shared" si="663"/>
        <v>0</v>
      </c>
      <c r="BG391" s="5">
        <f t="shared" si="664"/>
        <v>0</v>
      </c>
      <c r="BH391" s="5">
        <f t="shared" si="665"/>
        <v>0</v>
      </c>
      <c r="BI391" s="5">
        <f t="shared" si="666"/>
        <v>0</v>
      </c>
      <c r="BJ391" s="8">
        <f t="shared" si="667"/>
        <v>0.57508890685708158</v>
      </c>
      <c r="BK391" s="8">
        <f t="shared" si="668"/>
        <v>0.42487936389902858</v>
      </c>
      <c r="BL391" s="8">
        <f t="shared" si="669"/>
        <v>0</v>
      </c>
      <c r="BM391" s="8">
        <f t="shared" si="670"/>
        <v>5.5769396840423445E-2</v>
      </c>
      <c r="BN391" s="8">
        <f t="shared" si="671"/>
        <v>0.9441988739156868</v>
      </c>
    </row>
    <row r="392" spans="1:66" x14ac:dyDescent="0.25">
      <c r="A392" t="s">
        <v>72</v>
      </c>
      <c r="B392" t="s">
        <v>365</v>
      </c>
      <c r="C392" t="s">
        <v>89</v>
      </c>
      <c r="D392" s="16"/>
      <c r="E392">
        <f>VLOOKUP(A392,home!$A$2:$E$405,3,FALSE)</f>
        <v>1.3</v>
      </c>
      <c r="F392">
        <f>VLOOKUP(B392,home!$B$2:$E$405,3,FALSE)</f>
        <v>1.28</v>
      </c>
      <c r="G392">
        <f>VLOOKUP(C392,away!$B$2:$E$405,4,FALSE)</f>
        <v>1.1499999999999999</v>
      </c>
      <c r="H392">
        <f>VLOOKUP(A392,away!$A$2:$E$405,3,FALSE)</f>
        <v>1.3</v>
      </c>
      <c r="I392">
        <f>VLOOKUP(C392,away!$B$2:$E$405,3,FALSE)</f>
        <v>1.1499999999999999</v>
      </c>
      <c r="J392">
        <f>VLOOKUP(B392,home!$B$2:$E$405,4,FALSE)</f>
        <v>0.77</v>
      </c>
      <c r="K392" s="3">
        <f t="shared" si="616"/>
        <v>1.9136</v>
      </c>
      <c r="L392" s="3">
        <f t="shared" si="617"/>
        <v>1.1511499999999999</v>
      </c>
      <c r="M392" s="5">
        <f t="shared" si="618"/>
        <v>4.6665506782991813E-2</v>
      </c>
      <c r="N392" s="5">
        <f t="shared" si="619"/>
        <v>8.9299113779933117E-2</v>
      </c>
      <c r="O392" s="5">
        <f t="shared" si="620"/>
        <v>5.3718998133241026E-2</v>
      </c>
      <c r="P392" s="5">
        <f t="shared" si="621"/>
        <v>0.10279667482777</v>
      </c>
      <c r="Q392" s="5">
        <f t="shared" si="622"/>
        <v>8.544139206464002E-2</v>
      </c>
      <c r="R392" s="5">
        <f t="shared" si="623"/>
        <v>3.0919312350540209E-2</v>
      </c>
      <c r="S392" s="5">
        <f t="shared" si="624"/>
        <v>5.6611173241869213E-2</v>
      </c>
      <c r="T392" s="5">
        <f t="shared" si="625"/>
        <v>9.8355858475210362E-2</v>
      </c>
      <c r="U392" s="5">
        <f t="shared" si="626"/>
        <v>5.9167196113993722E-2</v>
      </c>
      <c r="V392" s="5">
        <f t="shared" si="627"/>
        <v>1.3856154788363342E-2</v>
      </c>
      <c r="W392" s="5">
        <f t="shared" si="628"/>
        <v>5.4500215951631729E-2</v>
      </c>
      <c r="X392" s="5">
        <f t="shared" si="629"/>
        <v>6.273792359272086E-2</v>
      </c>
      <c r="Y392" s="5">
        <f t="shared" si="630"/>
        <v>3.6110380371880316E-2</v>
      </c>
      <c r="Z392" s="5">
        <f t="shared" si="631"/>
        <v>1.1864255470774788E-2</v>
      </c>
      <c r="AA392" s="5">
        <f t="shared" si="632"/>
        <v>2.2703439268874626E-2</v>
      </c>
      <c r="AB392" s="5">
        <f t="shared" si="633"/>
        <v>2.1722650692459249E-2</v>
      </c>
      <c r="AC392" s="5">
        <f t="shared" si="634"/>
        <v>1.9076813051210838E-3</v>
      </c>
      <c r="AD392" s="5">
        <f t="shared" si="635"/>
        <v>2.6072903311260612E-2</v>
      </c>
      <c r="AE392" s="5">
        <f t="shared" si="636"/>
        <v>3.0013822646757653E-2</v>
      </c>
      <c r="AF392" s="5">
        <f t="shared" si="637"/>
        <v>1.7275205969907538E-2</v>
      </c>
      <c r="AG392" s="5">
        <f t="shared" si="638"/>
        <v>6.6287844507530213E-3</v>
      </c>
      <c r="AH392" s="5">
        <f t="shared" si="639"/>
        <v>3.4143844212955968E-3</v>
      </c>
      <c r="AI392" s="5">
        <f t="shared" si="640"/>
        <v>6.5337660285912516E-3</v>
      </c>
      <c r="AJ392" s="5">
        <f t="shared" si="641"/>
        <v>6.2515073361561115E-3</v>
      </c>
      <c r="AK392" s="5">
        <f t="shared" si="642"/>
        <v>3.9876281461561124E-3</v>
      </c>
      <c r="AL392" s="5">
        <f t="shared" si="643"/>
        <v>1.6809271628355859E-4</v>
      </c>
      <c r="AM392" s="5">
        <f t="shared" si="644"/>
        <v>9.9786215552856716E-3</v>
      </c>
      <c r="AN392" s="5">
        <f t="shared" si="645"/>
        <v>1.1486890203367099E-2</v>
      </c>
      <c r="AO392" s="5">
        <f t="shared" si="646"/>
        <v>6.6115668288030194E-3</v>
      </c>
      <c r="AP392" s="5">
        <f t="shared" si="647"/>
        <v>2.5369683849921988E-3</v>
      </c>
      <c r="AQ392" s="5">
        <f t="shared" si="648"/>
        <v>7.3010778909594182E-4</v>
      </c>
      <c r="AR392" s="5">
        <f t="shared" si="649"/>
        <v>7.8609372531488484E-4</v>
      </c>
      <c r="AS392" s="5">
        <f t="shared" si="650"/>
        <v>1.5042689527625631E-3</v>
      </c>
      <c r="AT392" s="5">
        <f t="shared" si="651"/>
        <v>1.4392845340032209E-3</v>
      </c>
      <c r="AU392" s="5">
        <f t="shared" si="652"/>
        <v>9.1807162808952127E-4</v>
      </c>
      <c r="AV392" s="5">
        <f t="shared" si="653"/>
        <v>4.3920546687802687E-4</v>
      </c>
      <c r="AW392" s="5">
        <f t="shared" si="654"/>
        <v>1.0285596297705907E-5</v>
      </c>
      <c r="AX392" s="5">
        <f t="shared" si="655"/>
        <v>3.1825150346991076E-3</v>
      </c>
      <c r="AY392" s="5">
        <f t="shared" si="656"/>
        <v>3.6635521821938772E-3</v>
      </c>
      <c r="AZ392" s="5">
        <f t="shared" si="657"/>
        <v>2.108649047266241E-3</v>
      </c>
      <c r="BA392" s="5">
        <f t="shared" si="658"/>
        <v>8.0912378358684463E-4</v>
      </c>
      <c r="BB392" s="5">
        <f t="shared" si="659"/>
        <v>2.3285571086899886E-4</v>
      </c>
      <c r="BC392" s="5">
        <f t="shared" si="660"/>
        <v>5.3610370313369579E-5</v>
      </c>
      <c r="BD392" s="5">
        <f t="shared" si="661"/>
        <v>1.5081863198270506E-4</v>
      </c>
      <c r="BE392" s="5">
        <f t="shared" si="662"/>
        <v>2.8860653416210431E-4</v>
      </c>
      <c r="BF392" s="5">
        <f t="shared" si="663"/>
        <v>2.761387318863015E-4</v>
      </c>
      <c r="BG392" s="5">
        <f t="shared" si="664"/>
        <v>1.7613969244587553E-4</v>
      </c>
      <c r="BH392" s="5">
        <f t="shared" si="665"/>
        <v>8.4265228866106846E-5</v>
      </c>
      <c r="BI392" s="5">
        <f t="shared" si="666"/>
        <v>3.2249988391636442E-5</v>
      </c>
      <c r="BJ392" s="8">
        <f t="shared" si="667"/>
        <v>0.54783006150516755</v>
      </c>
      <c r="BK392" s="8">
        <f t="shared" si="668"/>
        <v>0.22566883584459288</v>
      </c>
      <c r="BL392" s="8">
        <f t="shared" si="669"/>
        <v>0.2145140256060909</v>
      </c>
      <c r="BM392" s="8">
        <f t="shared" si="670"/>
        <v>0.5873829139016139</v>
      </c>
      <c r="BN392" s="8">
        <f t="shared" si="671"/>
        <v>0.40884099793911616</v>
      </c>
    </row>
    <row r="393" spans="1:66" x14ac:dyDescent="0.25">
      <c r="A393" t="s">
        <v>72</v>
      </c>
      <c r="B393" t="s">
        <v>75</v>
      </c>
      <c r="C393" t="s">
        <v>63</v>
      </c>
      <c r="D393" s="16"/>
      <c r="E393">
        <f>VLOOKUP(A393,home!$A$2:$E$405,3,FALSE)</f>
        <v>1.3</v>
      </c>
      <c r="F393">
        <f>VLOOKUP(B393,home!$B$2:$E$405,3,FALSE)</f>
        <v>1.1499999999999999</v>
      </c>
      <c r="G393">
        <f>VLOOKUP(C393,away!$B$2:$E$405,4,FALSE)</f>
        <v>0.77</v>
      </c>
      <c r="H393">
        <f>VLOOKUP(A393,away!$A$2:$E$405,3,FALSE)</f>
        <v>1.3</v>
      </c>
      <c r="I393">
        <f>VLOOKUP(C393,away!$B$2:$E$405,3,FALSE)</f>
        <v>1.28</v>
      </c>
      <c r="J393">
        <f>VLOOKUP(B393,home!$B$2:$E$405,4,FALSE)</f>
        <v>1.1499999999999999</v>
      </c>
      <c r="K393" s="3">
        <f t="shared" si="616"/>
        <v>1.1511499999999999</v>
      </c>
      <c r="L393" s="3">
        <f t="shared" si="617"/>
        <v>1.9136</v>
      </c>
      <c r="M393" s="5">
        <f t="shared" si="618"/>
        <v>4.6665506782991813E-2</v>
      </c>
      <c r="N393" s="5">
        <f t="shared" si="619"/>
        <v>5.3718998133241026E-2</v>
      </c>
      <c r="O393" s="5">
        <f t="shared" si="620"/>
        <v>8.9299113779933117E-2</v>
      </c>
      <c r="P393" s="5">
        <f t="shared" si="621"/>
        <v>0.10279667482777</v>
      </c>
      <c r="Q393" s="5">
        <f t="shared" si="622"/>
        <v>3.0919312350540209E-2</v>
      </c>
      <c r="R393" s="5">
        <f t="shared" si="623"/>
        <v>8.544139206464002E-2</v>
      </c>
      <c r="S393" s="5">
        <f t="shared" si="624"/>
        <v>5.6611173241869213E-2</v>
      </c>
      <c r="T393" s="5">
        <f t="shared" si="625"/>
        <v>5.9167196113993722E-2</v>
      </c>
      <c r="U393" s="5">
        <f t="shared" si="626"/>
        <v>9.8355858475210362E-2</v>
      </c>
      <c r="V393" s="5">
        <f t="shared" si="627"/>
        <v>1.3856154788363342E-2</v>
      </c>
      <c r="W393" s="5">
        <f t="shared" si="628"/>
        <v>1.1864255470774788E-2</v>
      </c>
      <c r="X393" s="5">
        <f t="shared" si="629"/>
        <v>2.2703439268874626E-2</v>
      </c>
      <c r="Y393" s="5">
        <f t="shared" si="630"/>
        <v>2.1722650692459249E-2</v>
      </c>
      <c r="Z393" s="5">
        <f t="shared" si="631"/>
        <v>5.4500215951631729E-2</v>
      </c>
      <c r="AA393" s="5">
        <f t="shared" si="632"/>
        <v>6.273792359272086E-2</v>
      </c>
      <c r="AB393" s="5">
        <f t="shared" si="633"/>
        <v>3.6110380371880316E-2</v>
      </c>
      <c r="AC393" s="5">
        <f t="shared" si="634"/>
        <v>1.9076813051210838E-3</v>
      </c>
      <c r="AD393" s="5">
        <f t="shared" si="635"/>
        <v>3.4143844212955968E-3</v>
      </c>
      <c r="AE393" s="5">
        <f t="shared" si="636"/>
        <v>6.5337660285912516E-3</v>
      </c>
      <c r="AF393" s="5">
        <f t="shared" si="637"/>
        <v>6.2515073361561115E-3</v>
      </c>
      <c r="AG393" s="5">
        <f t="shared" si="638"/>
        <v>3.9876281461561124E-3</v>
      </c>
      <c r="AH393" s="5">
        <f t="shared" si="639"/>
        <v>2.6072903311260612E-2</v>
      </c>
      <c r="AI393" s="5">
        <f t="shared" si="640"/>
        <v>3.0013822646757653E-2</v>
      </c>
      <c r="AJ393" s="5">
        <f t="shared" si="641"/>
        <v>1.7275205969907538E-2</v>
      </c>
      <c r="AK393" s="5">
        <f t="shared" si="642"/>
        <v>6.6287844507530213E-3</v>
      </c>
      <c r="AL393" s="5">
        <f t="shared" si="643"/>
        <v>1.6809271628355859E-4</v>
      </c>
      <c r="AM393" s="5">
        <f t="shared" si="644"/>
        <v>7.8609372531488484E-4</v>
      </c>
      <c r="AN393" s="5">
        <f t="shared" si="645"/>
        <v>1.5042689527625631E-3</v>
      </c>
      <c r="AO393" s="5">
        <f t="shared" si="646"/>
        <v>1.4392845340032209E-3</v>
      </c>
      <c r="AP393" s="5">
        <f t="shared" si="647"/>
        <v>9.1807162808952127E-4</v>
      </c>
      <c r="AQ393" s="5">
        <f t="shared" si="648"/>
        <v>4.3920546687802687E-4</v>
      </c>
      <c r="AR393" s="5">
        <f t="shared" si="649"/>
        <v>9.9786215552856716E-3</v>
      </c>
      <c r="AS393" s="5">
        <f t="shared" si="650"/>
        <v>1.1486890203367099E-2</v>
      </c>
      <c r="AT393" s="5">
        <f t="shared" si="651"/>
        <v>6.6115668288030194E-3</v>
      </c>
      <c r="AU393" s="5">
        <f t="shared" si="652"/>
        <v>2.5369683849921988E-3</v>
      </c>
      <c r="AV393" s="5">
        <f t="shared" si="653"/>
        <v>7.3010778909594182E-4</v>
      </c>
      <c r="AW393" s="5">
        <f t="shared" si="654"/>
        <v>1.0285596297705907E-5</v>
      </c>
      <c r="AX393" s="5">
        <f t="shared" si="655"/>
        <v>1.5081863198270506E-4</v>
      </c>
      <c r="AY393" s="5">
        <f t="shared" si="656"/>
        <v>2.8860653416210431E-4</v>
      </c>
      <c r="AZ393" s="5">
        <f t="shared" si="657"/>
        <v>2.761387318863015E-4</v>
      </c>
      <c r="BA393" s="5">
        <f t="shared" si="658"/>
        <v>1.7613969244587553E-4</v>
      </c>
      <c r="BB393" s="5">
        <f t="shared" si="659"/>
        <v>8.4265228866106846E-5</v>
      </c>
      <c r="BC393" s="5">
        <f t="shared" si="660"/>
        <v>3.2249988391636442E-5</v>
      </c>
      <c r="BD393" s="5">
        <f t="shared" si="661"/>
        <v>3.1825150346991076E-3</v>
      </c>
      <c r="BE393" s="5">
        <f t="shared" si="662"/>
        <v>3.6635521821938772E-3</v>
      </c>
      <c r="BF393" s="5">
        <f t="shared" si="663"/>
        <v>2.108649047266241E-3</v>
      </c>
      <c r="BG393" s="5">
        <f t="shared" si="664"/>
        <v>8.0912378358684463E-4</v>
      </c>
      <c r="BH393" s="5">
        <f t="shared" si="665"/>
        <v>2.3285571086899886E-4</v>
      </c>
      <c r="BI393" s="5">
        <f t="shared" si="666"/>
        <v>5.3610370313369579E-5</v>
      </c>
      <c r="BJ393" s="8">
        <f t="shared" si="667"/>
        <v>0.2263782810768657</v>
      </c>
      <c r="BK393" s="8">
        <f t="shared" si="668"/>
        <v>0.22229389019656109</v>
      </c>
      <c r="BL393" s="8">
        <f t="shared" si="669"/>
        <v>0.49332984555353587</v>
      </c>
      <c r="BM393" s="8">
        <f t="shared" si="670"/>
        <v>0.58738291390161379</v>
      </c>
      <c r="BN393" s="8">
        <f t="shared" si="671"/>
        <v>0.40884099793911616</v>
      </c>
    </row>
    <row r="394" spans="1:66" s="10" customFormat="1" x14ac:dyDescent="0.25">
      <c r="A394" t="s">
        <v>72</v>
      </c>
      <c r="B394" t="s">
        <v>77</v>
      </c>
      <c r="C394" t="s">
        <v>103</v>
      </c>
      <c r="D394" s="16"/>
      <c r="E394">
        <f>VLOOKUP(A394,home!$A$2:$E$405,3,FALSE)</f>
        <v>1.3</v>
      </c>
      <c r="F394">
        <f>VLOOKUP(B394,home!$B$2:$E$405,3,FALSE)</f>
        <v>1.54</v>
      </c>
      <c r="G394">
        <f>VLOOKUP(C394,away!$B$2:$E$405,4,FALSE)</f>
        <v>1.28</v>
      </c>
      <c r="H394">
        <f>VLOOKUP(A394,away!$A$2:$E$405,3,FALSE)</f>
        <v>1.3</v>
      </c>
      <c r="I394">
        <f>VLOOKUP(C394,away!$B$2:$E$405,3,FALSE)</f>
        <v>1.03</v>
      </c>
      <c r="J394">
        <f>VLOOKUP(B394,home!$B$2:$E$405,4,FALSE)</f>
        <v>1.54</v>
      </c>
      <c r="K394" s="3">
        <f t="shared" si="616"/>
        <v>2.5625600000000004</v>
      </c>
      <c r="L394" s="3">
        <f t="shared" si="617"/>
        <v>2.0620600000000002</v>
      </c>
      <c r="M394" s="5">
        <f t="shared" si="618"/>
        <v>9.8073811326489947E-3</v>
      </c>
      <c r="N394" s="5">
        <f t="shared" si="619"/>
        <v>2.5132002595281012E-2</v>
      </c>
      <c r="O394" s="5">
        <f t="shared" si="620"/>
        <v>2.0223408338390186E-2</v>
      </c>
      <c r="P394" s="5">
        <f t="shared" si="621"/>
        <v>5.1823697271625162E-2</v>
      </c>
      <c r="Q394" s="5">
        <f t="shared" si="622"/>
        <v>3.2201132285281667E-2</v>
      </c>
      <c r="R394" s="5">
        <f t="shared" si="623"/>
        <v>2.0850940699130443E-2</v>
      </c>
      <c r="S394" s="5">
        <f t="shared" si="624"/>
        <v>6.8461079532238969E-2</v>
      </c>
      <c r="T394" s="5">
        <f t="shared" si="625"/>
        <v>6.6400666840187916E-2</v>
      </c>
      <c r="U394" s="5">
        <f t="shared" si="626"/>
        <v>5.3431786597963708E-2</v>
      </c>
      <c r="V394" s="5">
        <f t="shared" si="627"/>
        <v>4.0195420306178543E-2</v>
      </c>
      <c r="W394" s="5">
        <f t="shared" si="628"/>
        <v>2.7505777849657135E-2</v>
      </c>
      <c r="X394" s="5">
        <f t="shared" si="629"/>
        <v>5.6718564272663988E-2</v>
      </c>
      <c r="Y394" s="5">
        <f t="shared" si="630"/>
        <v>5.8478541322044775E-2</v>
      </c>
      <c r="Z394" s="5">
        <f t="shared" si="631"/>
        <v>1.4331963592682972E-2</v>
      </c>
      <c r="AA394" s="5">
        <f t="shared" si="632"/>
        <v>3.6726516624065682E-2</v>
      </c>
      <c r="AB394" s="5">
        <f t="shared" si="633"/>
        <v>4.7056951220082889E-2</v>
      </c>
      <c r="AC394" s="5">
        <f t="shared" si="634"/>
        <v>1.3274920602392817E-2</v>
      </c>
      <c r="AD394" s="5">
        <f t="shared" si="635"/>
        <v>1.7621301521604349E-2</v>
      </c>
      <c r="AE394" s="5">
        <f t="shared" si="636"/>
        <v>3.6336181015639464E-2</v>
      </c>
      <c r="AF394" s="5">
        <f t="shared" si="637"/>
        <v>3.7463692712554765E-2</v>
      </c>
      <c r="AG394" s="5">
        <f t="shared" si="638"/>
        <v>2.5750794064950226E-2</v>
      </c>
      <c r="AH394" s="5">
        <f t="shared" si="639"/>
        <v>7.388342211481963E-3</v>
      </c>
      <c r="AI394" s="5">
        <f t="shared" si="640"/>
        <v>1.893307021745522E-2</v>
      </c>
      <c r="AJ394" s="5">
        <f t="shared" si="641"/>
        <v>2.4258564208221034E-2</v>
      </c>
      <c r="AK394" s="5">
        <f t="shared" si="642"/>
        <v>2.0721342099139634E-2</v>
      </c>
      <c r="AL394" s="5">
        <f t="shared" si="643"/>
        <v>2.8058681815191075E-3</v>
      </c>
      <c r="AM394" s="5">
        <f t="shared" si="644"/>
        <v>9.031128485440491E-3</v>
      </c>
      <c r="AN394" s="5">
        <f t="shared" si="645"/>
        <v>1.8622728804687416E-2</v>
      </c>
      <c r="AO394" s="5">
        <f t="shared" si="646"/>
        <v>1.9200592079496873E-2</v>
      </c>
      <c r="AP394" s="5">
        <f t="shared" si="647"/>
        <v>1.3197590967815774E-2</v>
      </c>
      <c r="AQ394" s="5">
        <f t="shared" si="648"/>
        <v>6.8035561077735493E-3</v>
      </c>
      <c r="AR394" s="5">
        <f t="shared" si="649"/>
        <v>3.0470409881217016E-3</v>
      </c>
      <c r="AS394" s="5">
        <f t="shared" si="650"/>
        <v>7.8082253545211488E-3</v>
      </c>
      <c r="AT394" s="5">
        <f t="shared" si="651"/>
        <v>1.0004522982240862E-2</v>
      </c>
      <c r="AU394" s="5">
        <f t="shared" si="652"/>
        <v>8.5457301377903829E-3</v>
      </c>
      <c r="AV394" s="5">
        <f t="shared" si="653"/>
        <v>5.4747365554740305E-3</v>
      </c>
      <c r="AW394" s="5">
        <f t="shared" si="654"/>
        <v>4.1185098033249211E-4</v>
      </c>
      <c r="AX394" s="5">
        <f t="shared" si="655"/>
        <v>3.8571347686083991E-3</v>
      </c>
      <c r="AY394" s="5">
        <f t="shared" si="656"/>
        <v>7.9536433209566361E-3</v>
      </c>
      <c r="AZ394" s="5">
        <f t="shared" si="657"/>
        <v>8.2004448732059237E-3</v>
      </c>
      <c r="BA394" s="5">
        <f t="shared" si="658"/>
        <v>5.6366031184143343E-3</v>
      </c>
      <c r="BB394" s="5">
        <f t="shared" si="659"/>
        <v>2.9057534565893662E-3</v>
      </c>
      <c r="BC394" s="5">
        <f t="shared" si="660"/>
        <v>1.1983675945389347E-3</v>
      </c>
      <c r="BD394" s="5">
        <f t="shared" si="661"/>
        <v>1.0471968899943714E-3</v>
      </c>
      <c r="BE394" s="5">
        <f t="shared" si="662"/>
        <v>2.683504862423977E-3</v>
      </c>
      <c r="BF394" s="5">
        <f t="shared" si="663"/>
        <v>3.4383211101265943E-3</v>
      </c>
      <c r="BG394" s="5">
        <f t="shared" si="664"/>
        <v>2.9369680479886689E-3</v>
      </c>
      <c r="BH394" s="5">
        <f t="shared" si="665"/>
        <v>1.8815392102634612E-3</v>
      </c>
      <c r="BI394" s="5">
        <f t="shared" si="666"/>
        <v>9.6431142373054732E-4</v>
      </c>
      <c r="BJ394" s="8">
        <f t="shared" si="667"/>
        <v>0.48021619805739302</v>
      </c>
      <c r="BK394" s="8">
        <f t="shared" si="668"/>
        <v>0.19432201034756022</v>
      </c>
      <c r="BL394" s="8">
        <f t="shared" si="669"/>
        <v>0.29742301977860647</v>
      </c>
      <c r="BM394" s="8">
        <f t="shared" si="670"/>
        <v>0.81871283711326115</v>
      </c>
      <c r="BN394" s="8">
        <f t="shared" si="671"/>
        <v>0.16003856232235744</v>
      </c>
    </row>
    <row r="395" spans="1:66" x14ac:dyDescent="0.25">
      <c r="A395" t="s">
        <v>72</v>
      </c>
      <c r="B395" t="s">
        <v>81</v>
      </c>
      <c r="C395" t="s">
        <v>86</v>
      </c>
      <c r="D395" s="16"/>
      <c r="E395">
        <f>VLOOKUP(A395,home!$A$2:$E$405,3,FALSE)</f>
        <v>1.3</v>
      </c>
      <c r="F395">
        <f>VLOOKUP(B395,home!$B$2:$E$405,3,FALSE)</f>
        <v>1.28</v>
      </c>
      <c r="G395">
        <f>VLOOKUP(C395,away!$B$2:$E$405,4,FALSE)</f>
        <v>1.54</v>
      </c>
      <c r="H395">
        <f>VLOOKUP(A395,away!$A$2:$E$405,3,FALSE)</f>
        <v>1.3</v>
      </c>
      <c r="I395">
        <f>VLOOKUP(C395,away!$B$2:$E$405,3,FALSE)</f>
        <v>0.77</v>
      </c>
      <c r="J395">
        <f>VLOOKUP(B395,home!$B$2:$E$405,4,FALSE)</f>
        <v>1.03</v>
      </c>
      <c r="K395" s="3">
        <f t="shared" si="616"/>
        <v>2.5625600000000004</v>
      </c>
      <c r="L395" s="3">
        <f t="shared" si="617"/>
        <v>1.0310300000000001</v>
      </c>
      <c r="M395" s="5">
        <f t="shared" si="618"/>
        <v>2.7499430049420629E-2</v>
      </c>
      <c r="N395" s="5">
        <f t="shared" si="619"/>
        <v>7.0468939467443328E-2</v>
      </c>
      <c r="O395" s="5">
        <f t="shared" si="620"/>
        <v>2.8352737363854155E-2</v>
      </c>
      <c r="P395" s="5">
        <f t="shared" si="621"/>
        <v>7.2655590659118113E-2</v>
      </c>
      <c r="Q395" s="5">
        <f t="shared" si="622"/>
        <v>9.0290442760845829E-2</v>
      </c>
      <c r="R395" s="5">
        <f t="shared" si="623"/>
        <v>1.4616261402127274E-2</v>
      </c>
      <c r="S395" s="5">
        <f t="shared" si="624"/>
        <v>4.7990402387781017E-2</v>
      </c>
      <c r="T395" s="5">
        <f t="shared" si="625"/>
        <v>9.3092155199714879E-2</v>
      </c>
      <c r="U395" s="5">
        <f t="shared" si="626"/>
        <v>3.7455046818635276E-2</v>
      </c>
      <c r="V395" s="5">
        <f t="shared" si="627"/>
        <v>1.4088255749247361E-2</v>
      </c>
      <c r="W395" s="5">
        <f t="shared" si="628"/>
        <v>7.712489233374438E-2</v>
      </c>
      <c r="X395" s="5">
        <f t="shared" si="629"/>
        <v>7.9518077742860474E-2</v>
      </c>
      <c r="Y395" s="5">
        <f t="shared" si="630"/>
        <v>4.099276184761072E-2</v>
      </c>
      <c r="Z395" s="5">
        <f t="shared" si="631"/>
        <v>5.0232679978117617E-3</v>
      </c>
      <c r="AA395" s="5">
        <f t="shared" si="632"/>
        <v>1.287242564047251E-2</v>
      </c>
      <c r="AB395" s="5">
        <f t="shared" si="633"/>
        <v>1.6493181524624624E-2</v>
      </c>
      <c r="AC395" s="5">
        <f t="shared" si="634"/>
        <v>2.3263903583154652E-3</v>
      </c>
      <c r="AD395" s="5">
        <f t="shared" si="635"/>
        <v>4.9409291024690001E-2</v>
      </c>
      <c r="AE395" s="5">
        <f t="shared" si="636"/>
        <v>5.0942461325186136E-2</v>
      </c>
      <c r="AF395" s="5">
        <f t="shared" si="637"/>
        <v>2.6261602950053333E-2</v>
      </c>
      <c r="AG395" s="5">
        <f t="shared" si="638"/>
        <v>9.0255001631978308E-3</v>
      </c>
      <c r="AH395" s="5">
        <f t="shared" si="639"/>
        <v>1.2947850009459654E-3</v>
      </c>
      <c r="AI395" s="5">
        <f t="shared" si="640"/>
        <v>3.3179642520240935E-3</v>
      </c>
      <c r="AJ395" s="5">
        <f t="shared" si="641"/>
        <v>4.2512412368334324E-3</v>
      </c>
      <c r="AK395" s="5">
        <f t="shared" si="642"/>
        <v>3.6313535812866273E-3</v>
      </c>
      <c r="AL395" s="5">
        <f t="shared" si="643"/>
        <v>2.4586002732903729E-4</v>
      </c>
      <c r="AM395" s="5">
        <f t="shared" si="644"/>
        <v>2.532285456164593E-2</v>
      </c>
      <c r="AN395" s="5">
        <f t="shared" si="645"/>
        <v>2.6108622738693806E-2</v>
      </c>
      <c r="AO395" s="5">
        <f t="shared" si="646"/>
        <v>1.3459386651137738E-2</v>
      </c>
      <c r="AP395" s="5">
        <f t="shared" si="647"/>
        <v>4.6256771396408483E-3</v>
      </c>
      <c r="AQ395" s="5">
        <f t="shared" si="648"/>
        <v>1.192302975320976E-3</v>
      </c>
      <c r="AR395" s="5">
        <f t="shared" si="649"/>
        <v>2.6699243590506386E-4</v>
      </c>
      <c r="AS395" s="5">
        <f t="shared" si="650"/>
        <v>6.8418413655288056E-4</v>
      </c>
      <c r="AT395" s="5">
        <f t="shared" si="651"/>
        <v>8.7663145048247511E-4</v>
      </c>
      <c r="AU395" s="5">
        <f t="shared" si="652"/>
        <v>7.4880689658279062E-4</v>
      </c>
      <c r="AV395" s="5">
        <f t="shared" si="653"/>
        <v>4.7971565022679902E-4</v>
      </c>
      <c r="AW395" s="5">
        <f t="shared" si="654"/>
        <v>1.8043914882918003E-5</v>
      </c>
      <c r="AX395" s="5">
        <f t="shared" si="655"/>
        <v>1.0815222364248572E-2</v>
      </c>
      <c r="AY395" s="5">
        <f t="shared" si="656"/>
        <v>1.1150818714211206E-2</v>
      </c>
      <c r="AZ395" s="5">
        <f t="shared" si="657"/>
        <v>5.74841430945659E-3</v>
      </c>
      <c r="BA395" s="5">
        <f t="shared" si="658"/>
        <v>1.9755958684930094E-3</v>
      </c>
      <c r="BB395" s="5">
        <f t="shared" si="659"/>
        <v>5.09224652073087E-4</v>
      </c>
      <c r="BC395" s="5">
        <f t="shared" si="660"/>
        <v>1.0500517860538302E-4</v>
      </c>
      <c r="BD395" s="5">
        <f t="shared" si="661"/>
        <v>4.5879535198532979E-5</v>
      </c>
      <c r="BE395" s="5">
        <f t="shared" si="662"/>
        <v>1.1756906171835269E-4</v>
      </c>
      <c r="BF395" s="5">
        <f t="shared" si="663"/>
        <v>1.5063888739849098E-4</v>
      </c>
      <c r="BG395" s="5">
        <f t="shared" si="664"/>
        <v>1.2867372909729238E-4</v>
      </c>
      <c r="BH395" s="5">
        <f t="shared" si="665"/>
        <v>8.2433537808889397E-5</v>
      </c>
      <c r="BI395" s="5">
        <f t="shared" si="666"/>
        <v>4.2248177329509535E-5</v>
      </c>
      <c r="BJ395" s="8">
        <f t="shared" si="667"/>
        <v>0.6881392499688741</v>
      </c>
      <c r="BK395" s="8">
        <f t="shared" si="668"/>
        <v>0.17595674794542282</v>
      </c>
      <c r="BL395" s="8">
        <f t="shared" si="669"/>
        <v>0.12590877031910508</v>
      </c>
      <c r="BM395" s="8">
        <f t="shared" si="670"/>
        <v>0.68001185972907618</v>
      </c>
      <c r="BN395" s="8">
        <f t="shared" si="671"/>
        <v>0.30388340170280931</v>
      </c>
    </row>
    <row r="396" spans="1:66" x14ac:dyDescent="0.25">
      <c r="A396" t="s">
        <v>72</v>
      </c>
      <c r="B396" t="s">
        <v>326</v>
      </c>
      <c r="C396" t="s">
        <v>367</v>
      </c>
      <c r="D396" s="16"/>
      <c r="E396">
        <f>VLOOKUP(A396,home!$A$2:$E$405,3,FALSE)</f>
        <v>1.3</v>
      </c>
      <c r="F396">
        <f>VLOOKUP(B396,home!$B$2:$E$405,3,FALSE)</f>
        <v>1.54</v>
      </c>
      <c r="G396">
        <f>VLOOKUP(C396,away!$B$2:$E$405,4,FALSE)</f>
        <v>2.31</v>
      </c>
      <c r="H396">
        <f>VLOOKUP(A396,away!$A$2:$E$405,3,FALSE)</f>
        <v>1.3</v>
      </c>
      <c r="I396">
        <f>VLOOKUP(C396,away!$B$2:$E$405,3,FALSE)</f>
        <v>0.77</v>
      </c>
      <c r="J396">
        <f>VLOOKUP(B396,home!$B$2:$E$405,4,FALSE)</f>
        <v>0.77</v>
      </c>
      <c r="K396" s="3">
        <f t="shared" si="616"/>
        <v>4.6246200000000011</v>
      </c>
      <c r="L396" s="3">
        <f t="shared" si="617"/>
        <v>0.77077000000000007</v>
      </c>
      <c r="M396" s="5">
        <f t="shared" si="618"/>
        <v>4.5374504480079885E-3</v>
      </c>
      <c r="N396" s="5">
        <f t="shared" si="619"/>
        <v>2.0983984090866711E-2</v>
      </c>
      <c r="O396" s="5">
        <f t="shared" si="620"/>
        <v>3.497330681811117E-3</v>
      </c>
      <c r="P396" s="5">
        <f t="shared" si="621"/>
        <v>1.6173825417717336E-2</v>
      </c>
      <c r="Q396" s="5">
        <f t="shared" si="622"/>
        <v>4.8521476253152021E-2</v>
      </c>
      <c r="R396" s="5">
        <f t="shared" si="623"/>
        <v>1.3478187848097775E-3</v>
      </c>
      <c r="S396" s="5">
        <f t="shared" si="624"/>
        <v>1.4412974402709047E-2</v>
      </c>
      <c r="T396" s="5">
        <f t="shared" si="625"/>
        <v>3.7398898251641985E-2</v>
      </c>
      <c r="U396" s="5">
        <f t="shared" si="626"/>
        <v>6.2331497086069955E-3</v>
      </c>
      <c r="V396" s="5">
        <f t="shared" si="627"/>
        <v>5.7083679825769684E-3</v>
      </c>
      <c r="W396" s="5">
        <f t="shared" si="628"/>
        <v>7.4797796503283984E-2</v>
      </c>
      <c r="X396" s="5">
        <f t="shared" si="629"/>
        <v>5.7651897610836202E-2</v>
      </c>
      <c r="Y396" s="5">
        <f t="shared" si="630"/>
        <v>2.2218176560752111E-2</v>
      </c>
      <c r="Z396" s="5">
        <f t="shared" si="631"/>
        <v>3.4628609492261074E-4</v>
      </c>
      <c r="AA396" s="5">
        <f t="shared" si="632"/>
        <v>1.6014416003010048E-3</v>
      </c>
      <c r="AB396" s="5">
        <f t="shared" si="633"/>
        <v>3.7030294267920171E-3</v>
      </c>
      <c r="AC396" s="5">
        <f t="shared" si="634"/>
        <v>1.2717239040431255E-3</v>
      </c>
      <c r="AD396" s="5">
        <f t="shared" si="635"/>
        <v>8.6477846416254306E-2</v>
      </c>
      <c r="AE396" s="5">
        <f t="shared" si="636"/>
        <v>6.6654529682256325E-2</v>
      </c>
      <c r="AF396" s="5">
        <f t="shared" si="637"/>
        <v>2.5687655921596358E-2</v>
      </c>
      <c r="AG396" s="5">
        <f t="shared" si="638"/>
        <v>6.5997581848962752E-3</v>
      </c>
      <c r="AH396" s="5">
        <f t="shared" si="639"/>
        <v>6.672673334587518E-5</v>
      </c>
      <c r="AI396" s="5">
        <f t="shared" si="640"/>
        <v>3.0858578556600136E-4</v>
      </c>
      <c r="AJ396" s="5">
        <f t="shared" si="641"/>
        <v>7.1354599782212083E-4</v>
      </c>
      <c r="AK396" s="5">
        <f t="shared" si="642"/>
        <v>1.0999596974827126E-3</v>
      </c>
      <c r="AL396" s="5">
        <f t="shared" si="643"/>
        <v>1.8132332806024477E-4</v>
      </c>
      <c r="AM396" s="5">
        <f t="shared" si="644"/>
        <v>7.9985435618707607E-2</v>
      </c>
      <c r="AN396" s="5">
        <f t="shared" si="645"/>
        <v>6.1650374211831269E-2</v>
      </c>
      <c r="AO396" s="5">
        <f t="shared" si="646"/>
        <v>2.3759129465626597E-2</v>
      </c>
      <c r="AP396" s="5">
        <f t="shared" si="647"/>
        <v>6.1042747394070033E-3</v>
      </c>
      <c r="AQ396" s="5">
        <f t="shared" si="648"/>
        <v>1.176247960223184E-3</v>
      </c>
      <c r="AR396" s="5">
        <f t="shared" si="649"/>
        <v>1.0286192852200044E-5</v>
      </c>
      <c r="AS396" s="5">
        <f t="shared" si="650"/>
        <v>4.7569733188141389E-5</v>
      </c>
      <c r="AT396" s="5">
        <f t="shared" si="651"/>
        <v>1.0999596974827125E-4</v>
      </c>
      <c r="AU396" s="5">
        <f t="shared" si="652"/>
        <v>1.6956318720575013E-4</v>
      </c>
      <c r="AV396" s="5">
        <f t="shared" si="653"/>
        <v>1.9604132670386404E-4</v>
      </c>
      <c r="AW396" s="5">
        <f t="shared" si="654"/>
        <v>1.795362031932236E-5</v>
      </c>
      <c r="AX396" s="5">
        <f t="shared" si="655"/>
        <v>6.1650374211831289E-2</v>
      </c>
      <c r="AY396" s="5">
        <f t="shared" si="656"/>
        <v>4.7518258931253207E-2</v>
      </c>
      <c r="AZ396" s="5">
        <f t="shared" si="657"/>
        <v>1.8312824218221016E-2</v>
      </c>
      <c r="BA396" s="5">
        <f t="shared" si="658"/>
        <v>4.7049918408927378E-3</v>
      </c>
      <c r="BB396" s="5">
        <f t="shared" si="659"/>
        <v>9.06616640301224E-4</v>
      </c>
      <c r="BC396" s="5">
        <f t="shared" si="660"/>
        <v>1.3975858156899492E-4</v>
      </c>
      <c r="BD396" s="5">
        <f t="shared" si="661"/>
        <v>1.3213814774483708E-6</v>
      </c>
      <c r="BE396" s="5">
        <f t="shared" si="662"/>
        <v>6.1108872082372874E-6</v>
      </c>
      <c r="BF396" s="5">
        <f t="shared" si="663"/>
        <v>1.4130265600479165E-5</v>
      </c>
      <c r="BG396" s="5">
        <f t="shared" si="664"/>
        <v>2.178236963376266E-5</v>
      </c>
      <c r="BH396" s="5">
        <f t="shared" si="665"/>
        <v>2.5183795563922868E-5</v>
      </c>
      <c r="BI396" s="5">
        <f t="shared" si="666"/>
        <v>2.32930969281658E-5</v>
      </c>
      <c r="BJ396" s="8">
        <f t="shared" si="667"/>
        <v>0.75290030589540047</v>
      </c>
      <c r="BK396" s="8">
        <f t="shared" si="668"/>
        <v>8.9803924414367922E-2</v>
      </c>
      <c r="BL396" s="8">
        <f t="shared" si="669"/>
        <v>1.9196866622647871E-2</v>
      </c>
      <c r="BM396" s="8">
        <f t="shared" si="670"/>
        <v>0.71968519204004</v>
      </c>
      <c r="BN396" s="8">
        <f t="shared" si="671"/>
        <v>9.5061885676364949E-2</v>
      </c>
    </row>
    <row r="397" spans="1:66" x14ac:dyDescent="0.25">
      <c r="A397" t="s">
        <v>72</v>
      </c>
      <c r="B397" t="s">
        <v>83</v>
      </c>
      <c r="C397" t="s">
        <v>73</v>
      </c>
      <c r="D397" s="16"/>
      <c r="E397">
        <f>VLOOKUP(A397,home!$A$2:$E$405,3,FALSE)</f>
        <v>1.3</v>
      </c>
      <c r="F397">
        <f>VLOOKUP(B397,home!$B$2:$E$405,3,FALSE)</f>
        <v>0.51</v>
      </c>
      <c r="G397">
        <f>VLOOKUP(C397,away!$B$2:$E$405,4,FALSE)</f>
        <v>0.38</v>
      </c>
      <c r="H397">
        <f>VLOOKUP(A397,away!$A$2:$E$405,3,FALSE)</f>
        <v>1.3</v>
      </c>
      <c r="I397">
        <f>VLOOKUP(C397,away!$B$2:$E$405,3,FALSE)</f>
        <v>0.38</v>
      </c>
      <c r="J397">
        <f>VLOOKUP(B397,home!$B$2:$E$405,4,FALSE)</f>
        <v>0.51</v>
      </c>
      <c r="K397" s="3">
        <f t="shared" si="616"/>
        <v>0.25194</v>
      </c>
      <c r="L397" s="3">
        <f t="shared" si="617"/>
        <v>0.25194000000000005</v>
      </c>
      <c r="M397" s="5">
        <f t="shared" si="618"/>
        <v>0.60418188033156894</v>
      </c>
      <c r="N397" s="5">
        <f t="shared" si="619"/>
        <v>0.15221758293073548</v>
      </c>
      <c r="O397" s="5">
        <f t="shared" si="620"/>
        <v>0.15221758293073551</v>
      </c>
      <c r="P397" s="5">
        <f t="shared" si="621"/>
        <v>3.8349697843569508E-2</v>
      </c>
      <c r="Q397" s="5">
        <f t="shared" si="622"/>
        <v>1.9174848921784747E-2</v>
      </c>
      <c r="R397" s="5">
        <f t="shared" si="623"/>
        <v>1.9174848921784754E-2</v>
      </c>
      <c r="S397" s="5">
        <f t="shared" si="624"/>
        <v>6.0854991376354021E-4</v>
      </c>
      <c r="T397" s="5">
        <f t="shared" si="625"/>
        <v>4.8309114373544506E-3</v>
      </c>
      <c r="U397" s="5">
        <f t="shared" si="626"/>
        <v>4.8309114373544524E-3</v>
      </c>
      <c r="V397" s="5">
        <f t="shared" si="627"/>
        <v>4.291883707225264E-6</v>
      </c>
      <c r="W397" s="5">
        <f t="shared" si="628"/>
        <v>1.6103038124514841E-3</v>
      </c>
      <c r="X397" s="5">
        <f t="shared" si="629"/>
        <v>4.0569994250902702E-4</v>
      </c>
      <c r="Y397" s="5">
        <f t="shared" si="630"/>
        <v>5.1106021757862142E-5</v>
      </c>
      <c r="Z397" s="5">
        <f t="shared" si="631"/>
        <v>1.6103038124514841E-3</v>
      </c>
      <c r="AA397" s="5">
        <f t="shared" si="632"/>
        <v>4.0569994250902697E-4</v>
      </c>
      <c r="AB397" s="5">
        <f t="shared" si="633"/>
        <v>5.1106021757862122E-5</v>
      </c>
      <c r="AC397" s="5">
        <f t="shared" si="634"/>
        <v>1.7026375739444249E-8</v>
      </c>
      <c r="AD397" s="5">
        <f t="shared" si="635"/>
        <v>1.0142498562725667E-4</v>
      </c>
      <c r="AE397" s="5">
        <f t="shared" si="636"/>
        <v>2.5553010878931054E-5</v>
      </c>
      <c r="AF397" s="5">
        <f t="shared" si="637"/>
        <v>3.2189127804189454E-6</v>
      </c>
      <c r="AG397" s="5">
        <f t="shared" si="638"/>
        <v>2.7032429529958308E-7</v>
      </c>
      <c r="AH397" s="5">
        <f t="shared" si="639"/>
        <v>1.0142498562725678E-4</v>
      </c>
      <c r="AI397" s="5">
        <f t="shared" si="640"/>
        <v>2.5553010878931078E-5</v>
      </c>
      <c r="AJ397" s="5">
        <f t="shared" si="641"/>
        <v>3.2189127804189471E-6</v>
      </c>
      <c r="AK397" s="5">
        <f t="shared" si="642"/>
        <v>2.7032429529958334E-7</v>
      </c>
      <c r="AL397" s="5">
        <f t="shared" si="643"/>
        <v>4.3229125946010421E-11</v>
      </c>
      <c r="AM397" s="5">
        <f t="shared" si="644"/>
        <v>5.1106021757862098E-6</v>
      </c>
      <c r="AN397" s="5">
        <f t="shared" si="645"/>
        <v>1.2875651121675781E-6</v>
      </c>
      <c r="AO397" s="5">
        <f t="shared" si="646"/>
        <v>1.6219457717974982E-7</v>
      </c>
      <c r="AP397" s="5">
        <f t="shared" si="647"/>
        <v>1.3621100591555393E-8</v>
      </c>
      <c r="AQ397" s="5">
        <f t="shared" si="648"/>
        <v>8.5792502075911688E-10</v>
      </c>
      <c r="AR397" s="5">
        <f t="shared" si="649"/>
        <v>5.1106021757862191E-6</v>
      </c>
      <c r="AS397" s="5">
        <f t="shared" si="650"/>
        <v>1.2875651121675802E-6</v>
      </c>
      <c r="AT397" s="5">
        <f t="shared" si="651"/>
        <v>1.6219457717975006E-7</v>
      </c>
      <c r="AU397" s="5">
        <f t="shared" si="652"/>
        <v>1.3621100591555418E-8</v>
      </c>
      <c r="AV397" s="5">
        <f t="shared" si="653"/>
        <v>8.5792502075911761E-10</v>
      </c>
      <c r="AW397" s="5">
        <f t="shared" si="654"/>
        <v>7.6219870025880343E-14</v>
      </c>
      <c r="AX397" s="5">
        <f t="shared" si="655"/>
        <v>2.1459418536126318E-7</v>
      </c>
      <c r="AY397" s="5">
        <f t="shared" si="656"/>
        <v>5.4064859059916662E-8</v>
      </c>
      <c r="AZ397" s="5">
        <f t="shared" si="657"/>
        <v>6.8105502957777024E-9</v>
      </c>
      <c r="BA397" s="5">
        <f t="shared" si="658"/>
        <v>5.7195001383941156E-10</v>
      </c>
      <c r="BB397" s="5">
        <f t="shared" si="659"/>
        <v>3.6024271621675356E-11</v>
      </c>
      <c r="BC397" s="5">
        <f t="shared" si="660"/>
        <v>1.8151909984729794E-12</v>
      </c>
      <c r="BD397" s="5">
        <f t="shared" si="661"/>
        <v>2.1459418536126318E-7</v>
      </c>
      <c r="BE397" s="5">
        <f t="shared" si="662"/>
        <v>5.4064859059916648E-8</v>
      </c>
      <c r="BF397" s="5">
        <f t="shared" si="663"/>
        <v>6.8105502957776999E-9</v>
      </c>
      <c r="BG397" s="5">
        <f t="shared" si="664"/>
        <v>5.7195001383941156E-10</v>
      </c>
      <c r="BH397" s="5">
        <f t="shared" si="665"/>
        <v>3.6024271621675317E-11</v>
      </c>
      <c r="BI397" s="5">
        <f t="shared" si="666"/>
        <v>1.8151909984729762E-12</v>
      </c>
      <c r="BJ397" s="8">
        <f t="shared" si="667"/>
        <v>0.17842777122044987</v>
      </c>
      <c r="BK397" s="8">
        <f t="shared" si="668"/>
        <v>0.64314449110707306</v>
      </c>
      <c r="BL397" s="8">
        <f t="shared" si="669"/>
        <v>0.17681746740799842</v>
      </c>
      <c r="BM397" s="8">
        <f t="shared" si="670"/>
        <v>1.4683537603011184E-2</v>
      </c>
      <c r="BN397" s="8">
        <f t="shared" si="671"/>
        <v>0.98531644188017897</v>
      </c>
    </row>
    <row r="398" spans="1:66" x14ac:dyDescent="0.25">
      <c r="A398" t="s">
        <v>72</v>
      </c>
      <c r="B398" t="s">
        <v>68</v>
      </c>
      <c r="C398" t="s">
        <v>102</v>
      </c>
      <c r="D398" s="16"/>
      <c r="E398">
        <f>VLOOKUP(A398,home!$A$2:$E$405,3,FALSE)</f>
        <v>1.3</v>
      </c>
      <c r="F398">
        <f>VLOOKUP(B398,home!$B$2:$E$405,3,FALSE)</f>
        <v>1.54</v>
      </c>
      <c r="G398">
        <f>VLOOKUP(C398,away!$B$2:$E$405,4,FALSE)</f>
        <v>1.1499999999999999</v>
      </c>
      <c r="H398">
        <f>VLOOKUP(A398,away!$A$2:$E$405,3,FALSE)</f>
        <v>1.3</v>
      </c>
      <c r="I398">
        <f>VLOOKUP(C398,away!$B$2:$E$405,3,FALSE)</f>
        <v>1.54</v>
      </c>
      <c r="J398">
        <f>VLOOKUP(B398,home!$B$2:$E$405,4,FALSE)</f>
        <v>0.26</v>
      </c>
      <c r="K398" s="3">
        <f t="shared" si="616"/>
        <v>2.3023000000000002</v>
      </c>
      <c r="L398" s="3">
        <f t="shared" si="617"/>
        <v>0.52052000000000009</v>
      </c>
      <c r="M398" s="5">
        <f t="shared" si="618"/>
        <v>5.9438090733021663E-2</v>
      </c>
      <c r="N398" s="5">
        <f t="shared" si="619"/>
        <v>0.13684431629463578</v>
      </c>
      <c r="O398" s="5">
        <f t="shared" si="620"/>
        <v>3.0938714988352434E-2</v>
      </c>
      <c r="P398" s="5">
        <f t="shared" si="621"/>
        <v>7.1230203517683804E-2</v>
      </c>
      <c r="Q398" s="5">
        <f t="shared" si="622"/>
        <v>0.15752833470257005</v>
      </c>
      <c r="R398" s="5">
        <f t="shared" si="623"/>
        <v>8.0521099628686078E-3</v>
      </c>
      <c r="S398" s="5">
        <f t="shared" si="624"/>
        <v>2.1340447811321901E-2</v>
      </c>
      <c r="T398" s="5">
        <f t="shared" si="625"/>
        <v>8.1996648779381745E-2</v>
      </c>
      <c r="U398" s="5">
        <f t="shared" si="626"/>
        <v>1.8538372767512395E-2</v>
      </c>
      <c r="V398" s="5">
        <f t="shared" si="627"/>
        <v>2.8415830507423621E-3</v>
      </c>
      <c r="W398" s="5">
        <f t="shared" si="628"/>
        <v>0.12089249499524234</v>
      </c>
      <c r="X398" s="5">
        <f t="shared" si="629"/>
        <v>6.2926961494923536E-2</v>
      </c>
      <c r="Y398" s="5">
        <f t="shared" si="630"/>
        <v>1.6377370998668803E-2</v>
      </c>
      <c r="Z398" s="5">
        <f t="shared" si="631"/>
        <v>1.3970947592907893E-3</v>
      </c>
      <c r="AA398" s="5">
        <f t="shared" si="632"/>
        <v>3.2165312643151838E-3</v>
      </c>
      <c r="AB398" s="5">
        <f t="shared" si="633"/>
        <v>3.7027099649164256E-3</v>
      </c>
      <c r="AC398" s="5">
        <f t="shared" si="634"/>
        <v>2.1283336211741066E-4</v>
      </c>
      <c r="AD398" s="5">
        <f t="shared" si="635"/>
        <v>6.9582697806886612E-2</v>
      </c>
      <c r="AE398" s="5">
        <f t="shared" si="636"/>
        <v>3.621918586244062E-2</v>
      </c>
      <c r="AF398" s="5">
        <f t="shared" si="637"/>
        <v>9.4264053125587971E-3</v>
      </c>
      <c r="AG398" s="5">
        <f t="shared" si="638"/>
        <v>1.6355441644310353E-3</v>
      </c>
      <c r="AH398" s="5">
        <f t="shared" si="639"/>
        <v>1.8180394102651043E-4</v>
      </c>
      <c r="AI398" s="5">
        <f t="shared" si="640"/>
        <v>4.1856721342533497E-4</v>
      </c>
      <c r="AJ398" s="5">
        <f t="shared" si="641"/>
        <v>4.8183364773457456E-4</v>
      </c>
      <c r="AK398" s="5">
        <f t="shared" si="642"/>
        <v>3.6977520239310366E-4</v>
      </c>
      <c r="AL398" s="5">
        <f t="shared" si="643"/>
        <v>1.0202322121732371E-5</v>
      </c>
      <c r="AM398" s="5">
        <f t="shared" si="644"/>
        <v>3.204004903215902E-2</v>
      </c>
      <c r="AN398" s="5">
        <f t="shared" si="645"/>
        <v>1.6677486322219413E-2</v>
      </c>
      <c r="AO398" s="5">
        <f t="shared" si="646"/>
        <v>4.340482590220825E-3</v>
      </c>
      <c r="AP398" s="5">
        <f t="shared" si="647"/>
        <v>7.5310266595391469E-4</v>
      </c>
      <c r="AQ398" s="5">
        <f t="shared" si="648"/>
        <v>9.8001249920582939E-5</v>
      </c>
      <c r="AR398" s="5">
        <f t="shared" si="649"/>
        <v>1.8926517476623853E-5</v>
      </c>
      <c r="AS398" s="5">
        <f t="shared" si="650"/>
        <v>4.3574521186431089E-5</v>
      </c>
      <c r="AT398" s="5">
        <f t="shared" si="651"/>
        <v>5.0160810063760171E-5</v>
      </c>
      <c r="AU398" s="5">
        <f t="shared" si="652"/>
        <v>3.8495077669931681E-5</v>
      </c>
      <c r="AV398" s="5">
        <f t="shared" si="653"/>
        <v>2.2156804329870929E-5</v>
      </c>
      <c r="AW398" s="5">
        <f t="shared" si="654"/>
        <v>3.3962203928012068E-7</v>
      </c>
      <c r="AX398" s="5">
        <f t="shared" si="655"/>
        <v>1.2294300814456611E-2</v>
      </c>
      <c r="AY398" s="5">
        <f t="shared" si="656"/>
        <v>6.399429459940955E-3</v>
      </c>
      <c r="AZ398" s="5">
        <f t="shared" si="657"/>
        <v>1.6655155112442334E-3</v>
      </c>
      <c r="BA398" s="5">
        <f t="shared" si="658"/>
        <v>2.8897804463761615E-4</v>
      </c>
      <c r="BB398" s="5">
        <f t="shared" si="659"/>
        <v>3.7604712948692997E-5</v>
      </c>
      <c r="BC398" s="5">
        <f t="shared" si="660"/>
        <v>3.9148010368107377E-6</v>
      </c>
      <c r="BD398" s="5">
        <f t="shared" si="661"/>
        <v>1.6419384794887069E-6</v>
      </c>
      <c r="BE398" s="5">
        <f t="shared" si="662"/>
        <v>3.78023496132685E-6</v>
      </c>
      <c r="BF398" s="5">
        <f t="shared" si="663"/>
        <v>4.3516174757314053E-6</v>
      </c>
      <c r="BG398" s="5">
        <f t="shared" si="664"/>
        <v>3.3395763047921382E-6</v>
      </c>
      <c r="BH398" s="5">
        <f t="shared" si="665"/>
        <v>1.9221766316307351E-6</v>
      </c>
      <c r="BI398" s="5">
        <f t="shared" si="666"/>
        <v>8.8508545180068855E-7</v>
      </c>
      <c r="BJ398" s="8">
        <f t="shared" si="667"/>
        <v>0.76802882561647801</v>
      </c>
      <c r="BK398" s="8">
        <f t="shared" si="668"/>
        <v>0.16147279025694986</v>
      </c>
      <c r="BL398" s="8">
        <f t="shared" si="669"/>
        <v>6.6089653312575963E-2</v>
      </c>
      <c r="BM398" s="8">
        <f t="shared" si="670"/>
        <v>0.5265575039082605</v>
      </c>
      <c r="BN398" s="8">
        <f t="shared" si="671"/>
        <v>0.46403177019913233</v>
      </c>
    </row>
    <row r="399" spans="1:66" x14ac:dyDescent="0.25">
      <c r="A399" t="s">
        <v>72</v>
      </c>
      <c r="B399" t="s">
        <v>78</v>
      </c>
      <c r="C399" t="s">
        <v>74</v>
      </c>
      <c r="D399" s="16"/>
      <c r="E399">
        <f>VLOOKUP(A399,home!$A$2:$E$405,3,FALSE)</f>
        <v>1.3</v>
      </c>
      <c r="F399">
        <f>VLOOKUP(B399,home!$B$2:$E$405,3,FALSE)</f>
        <v>0.77</v>
      </c>
      <c r="G399">
        <f>VLOOKUP(C399,away!$B$2:$E$405,4,FALSE)</f>
        <v>0.26</v>
      </c>
      <c r="H399">
        <f>VLOOKUP(A399,away!$A$2:$E$405,3,FALSE)</f>
        <v>1.3</v>
      </c>
      <c r="I399">
        <f>VLOOKUP(C399,away!$B$2:$E$405,3,FALSE)</f>
        <v>1.79</v>
      </c>
      <c r="J399">
        <f>VLOOKUP(B399,home!$B$2:$E$405,4,FALSE)</f>
        <v>1.28</v>
      </c>
      <c r="K399" s="3">
        <f t="shared" si="616"/>
        <v>0.26026000000000005</v>
      </c>
      <c r="L399" s="3">
        <f t="shared" si="617"/>
        <v>2.9785599999999999</v>
      </c>
      <c r="M399" s="5">
        <f t="shared" si="618"/>
        <v>3.9210135771835401E-2</v>
      </c>
      <c r="N399" s="5">
        <f t="shared" si="619"/>
        <v>1.0204829935977882E-2</v>
      </c>
      <c r="O399" s="5">
        <f t="shared" si="620"/>
        <v>0.11678974200455805</v>
      </c>
      <c r="P399" s="5">
        <f t="shared" si="621"/>
        <v>3.039569825410628E-2</v>
      </c>
      <c r="Q399" s="5">
        <f t="shared" si="622"/>
        <v>1.3279545195688019E-3</v>
      </c>
      <c r="R399" s="5">
        <f t="shared" si="623"/>
        <v>0.17393262697254824</v>
      </c>
      <c r="S399" s="5">
        <f t="shared" si="624"/>
        <v>5.8906865161782668E-3</v>
      </c>
      <c r="T399" s="5">
        <f t="shared" si="625"/>
        <v>3.9553922138068501E-3</v>
      </c>
      <c r="U399" s="5">
        <f t="shared" si="626"/>
        <v>4.5267705495875409E-2</v>
      </c>
      <c r="V399" s="5">
        <f t="shared" si="627"/>
        <v>5.0738448201588548E-4</v>
      </c>
      <c r="W399" s="5">
        <f t="shared" si="628"/>
        <v>1.1520448108765884E-4</v>
      </c>
      <c r="X399" s="5">
        <f t="shared" si="629"/>
        <v>3.4314345918845708E-4</v>
      </c>
      <c r="Y399" s="5">
        <f t="shared" si="630"/>
        <v>5.1103669090018546E-4</v>
      </c>
      <c r="Z399" s="5">
        <f t="shared" si="631"/>
        <v>0.17268958846511775</v>
      </c>
      <c r="AA399" s="5">
        <f t="shared" si="632"/>
        <v>4.4944192293931554E-2</v>
      </c>
      <c r="AB399" s="5">
        <f t="shared" si="633"/>
        <v>5.8485877432093132E-3</v>
      </c>
      <c r="AC399" s="5">
        <f t="shared" si="634"/>
        <v>2.4582778965484821E-5</v>
      </c>
      <c r="AD399" s="5">
        <f t="shared" si="635"/>
        <v>7.4957795619685214E-6</v>
      </c>
      <c r="AE399" s="5">
        <f t="shared" si="636"/>
        <v>2.2326629172096959E-5</v>
      </c>
      <c r="AF399" s="5">
        <f t="shared" si="637"/>
        <v>3.3250602293420563E-5</v>
      </c>
      <c r="AG399" s="5">
        <f t="shared" si="638"/>
        <v>3.3012971322363587E-5</v>
      </c>
      <c r="AH399" s="5">
        <f t="shared" si="639"/>
        <v>0.12859157515466529</v>
      </c>
      <c r="AI399" s="5">
        <f t="shared" si="640"/>
        <v>3.3467243349753192E-2</v>
      </c>
      <c r="AJ399" s="5">
        <f t="shared" si="641"/>
        <v>4.3550923771033829E-3</v>
      </c>
      <c r="AK399" s="5">
        <f t="shared" si="642"/>
        <v>3.7781878068830895E-4</v>
      </c>
      <c r="AL399" s="5">
        <f t="shared" si="643"/>
        <v>7.6226283533451879E-7</v>
      </c>
      <c r="AM399" s="5">
        <f t="shared" si="644"/>
        <v>3.9017031775958563E-7</v>
      </c>
      <c r="AN399" s="5">
        <f t="shared" si="645"/>
        <v>1.1621457016659914E-6</v>
      </c>
      <c r="AO399" s="5">
        <f t="shared" si="646"/>
        <v>1.7307603505771278E-6</v>
      </c>
      <c r="AP399" s="5">
        <f t="shared" si="647"/>
        <v>1.71839118327167E-6</v>
      </c>
      <c r="AQ399" s="5">
        <f t="shared" si="648"/>
        <v>1.2795828107114163E-6</v>
      </c>
      <c r="AR399" s="5">
        <f t="shared" si="649"/>
        <v>7.6603544418535924E-2</v>
      </c>
      <c r="AS399" s="5">
        <f t="shared" si="650"/>
        <v>1.9936838470368159E-2</v>
      </c>
      <c r="AT399" s="5">
        <f t="shared" si="651"/>
        <v>2.594380790149009E-3</v>
      </c>
      <c r="AU399" s="5">
        <f t="shared" si="652"/>
        <v>2.2507118148139377E-4</v>
      </c>
      <c r="AV399" s="5">
        <f t="shared" si="653"/>
        <v>1.4644256423086885E-5</v>
      </c>
      <c r="AW399" s="5">
        <f t="shared" si="654"/>
        <v>1.6414060262923533E-8</v>
      </c>
      <c r="AX399" s="5">
        <f t="shared" si="655"/>
        <v>1.692428781668496E-8</v>
      </c>
      <c r="AY399" s="5">
        <f t="shared" si="656"/>
        <v>5.0410006719265149E-8</v>
      </c>
      <c r="AZ399" s="5">
        <f t="shared" si="657"/>
        <v>7.5074614806867206E-8</v>
      </c>
      <c r="BA399" s="5">
        <f t="shared" si="658"/>
        <v>7.4538081559714135E-8</v>
      </c>
      <c r="BB399" s="5">
        <f t="shared" si="659"/>
        <v>5.5504037052625535E-8</v>
      </c>
      <c r="BC399" s="5">
        <f t="shared" si="660"/>
        <v>3.3064420920693645E-8</v>
      </c>
      <c r="BD399" s="5">
        <f t="shared" si="661"/>
        <v>3.8028042210545711E-2</v>
      </c>
      <c r="BE399" s="5">
        <f t="shared" si="662"/>
        <v>9.8971782657166271E-3</v>
      </c>
      <c r="BF399" s="5">
        <f t="shared" si="663"/>
        <v>1.2879198077177048E-3</v>
      </c>
      <c r="BG399" s="5">
        <f t="shared" si="664"/>
        <v>1.1173133638553665E-4</v>
      </c>
      <c r="BH399" s="5">
        <f t="shared" si="665"/>
        <v>7.2697994019249414E-6</v>
      </c>
      <c r="BI399" s="5">
        <f t="shared" si="666"/>
        <v>3.784075984689972E-7</v>
      </c>
      <c r="BJ399" s="8">
        <f t="shared" si="667"/>
        <v>1.6560233848692547E-2</v>
      </c>
      <c r="BK399" s="8">
        <f t="shared" si="668"/>
        <v>7.602930047594339E-2</v>
      </c>
      <c r="BL399" s="8">
        <f t="shared" si="669"/>
        <v>0.70228158311665612</v>
      </c>
      <c r="BM399" s="8">
        <f t="shared" si="670"/>
        <v>0.59569968445186894</v>
      </c>
      <c r="BN399" s="8">
        <f t="shared" si="671"/>
        <v>0.37186098745859464</v>
      </c>
    </row>
    <row r="400" spans="1:66" x14ac:dyDescent="0.25">
      <c r="A400" t="s">
        <v>72</v>
      </c>
      <c r="B400" t="s">
        <v>80</v>
      </c>
      <c r="C400" t="s">
        <v>106</v>
      </c>
      <c r="D400" s="16"/>
      <c r="E400">
        <f>VLOOKUP(A400,home!$A$2:$E$405,3,FALSE)</f>
        <v>1.3</v>
      </c>
      <c r="F400">
        <f>VLOOKUP(B400,home!$B$2:$E$405,3,FALSE)</f>
        <v>1.28</v>
      </c>
      <c r="G400">
        <f>VLOOKUP(C400,away!$B$2:$E$405,4,FALSE)</f>
        <v>1.54</v>
      </c>
      <c r="H400">
        <f>VLOOKUP(A400,away!$A$2:$E$405,3,FALSE)</f>
        <v>1.3</v>
      </c>
      <c r="I400">
        <f>VLOOKUP(C400,away!$B$2:$E$405,3,FALSE)</f>
        <v>0</v>
      </c>
      <c r="J400">
        <f>VLOOKUP(B400,home!$B$2:$E$405,4,FALSE)</f>
        <v>1.28</v>
      </c>
      <c r="K400" s="3">
        <f t="shared" si="616"/>
        <v>2.5625600000000004</v>
      </c>
      <c r="L400" s="3">
        <f t="shared" si="617"/>
        <v>0</v>
      </c>
      <c r="M400" s="5">
        <f t="shared" si="618"/>
        <v>7.7107093403916901E-2</v>
      </c>
      <c r="N400" s="5">
        <f t="shared" si="619"/>
        <v>0.19759155327314132</v>
      </c>
      <c r="O400" s="5">
        <f t="shared" si="620"/>
        <v>0</v>
      </c>
      <c r="P400" s="5">
        <f t="shared" si="621"/>
        <v>0</v>
      </c>
      <c r="Q400" s="5">
        <f t="shared" si="622"/>
        <v>0.25317010537781059</v>
      </c>
      <c r="R400" s="5">
        <f t="shared" si="623"/>
        <v>0</v>
      </c>
      <c r="S400" s="5">
        <f t="shared" si="624"/>
        <v>0</v>
      </c>
      <c r="T400" s="5">
        <f t="shared" si="625"/>
        <v>0</v>
      </c>
      <c r="U400" s="5">
        <f t="shared" si="626"/>
        <v>0</v>
      </c>
      <c r="V400" s="5">
        <f t="shared" si="627"/>
        <v>0</v>
      </c>
      <c r="W400" s="5">
        <f t="shared" si="628"/>
        <v>0.21625452841232082</v>
      </c>
      <c r="X400" s="5">
        <f t="shared" si="629"/>
        <v>0</v>
      </c>
      <c r="Y400" s="5">
        <f t="shared" si="630"/>
        <v>0</v>
      </c>
      <c r="Z400" s="5">
        <f t="shared" si="631"/>
        <v>0</v>
      </c>
      <c r="AA400" s="5">
        <f t="shared" si="632"/>
        <v>0</v>
      </c>
      <c r="AB400" s="5">
        <f t="shared" si="633"/>
        <v>0</v>
      </c>
      <c r="AC400" s="5">
        <f t="shared" si="634"/>
        <v>0</v>
      </c>
      <c r="AD400" s="5">
        <f t="shared" si="635"/>
        <v>0.13854130108206922</v>
      </c>
      <c r="AE400" s="5">
        <f t="shared" si="636"/>
        <v>0</v>
      </c>
      <c r="AF400" s="5">
        <f t="shared" si="637"/>
        <v>0</v>
      </c>
      <c r="AG400" s="5">
        <f t="shared" si="638"/>
        <v>0</v>
      </c>
      <c r="AH400" s="5">
        <f t="shared" si="639"/>
        <v>0</v>
      </c>
      <c r="AI400" s="5">
        <f t="shared" si="640"/>
        <v>0</v>
      </c>
      <c r="AJ400" s="5">
        <f t="shared" si="641"/>
        <v>0</v>
      </c>
      <c r="AK400" s="5">
        <f t="shared" si="642"/>
        <v>0</v>
      </c>
      <c r="AL400" s="5">
        <f t="shared" si="643"/>
        <v>0</v>
      </c>
      <c r="AM400" s="5">
        <f t="shared" si="644"/>
        <v>7.1004079300173481E-2</v>
      </c>
      <c r="AN400" s="5">
        <f t="shared" si="645"/>
        <v>0</v>
      </c>
      <c r="AO400" s="5">
        <f t="shared" si="646"/>
        <v>0</v>
      </c>
      <c r="AP400" s="5">
        <f t="shared" si="647"/>
        <v>0</v>
      </c>
      <c r="AQ400" s="5">
        <f t="shared" si="648"/>
        <v>0</v>
      </c>
      <c r="AR400" s="5">
        <f t="shared" si="649"/>
        <v>0</v>
      </c>
      <c r="AS400" s="5">
        <f t="shared" si="650"/>
        <v>0</v>
      </c>
      <c r="AT400" s="5">
        <f t="shared" si="651"/>
        <v>0</v>
      </c>
      <c r="AU400" s="5">
        <f t="shared" si="652"/>
        <v>0</v>
      </c>
      <c r="AV400" s="5">
        <f t="shared" si="653"/>
        <v>0</v>
      </c>
      <c r="AW400" s="5">
        <f t="shared" si="654"/>
        <v>0</v>
      </c>
      <c r="AX400" s="5">
        <f t="shared" si="655"/>
        <v>3.0325368908575442E-2</v>
      </c>
      <c r="AY400" s="5">
        <f t="shared" si="656"/>
        <v>0</v>
      </c>
      <c r="AZ400" s="5">
        <f t="shared" si="657"/>
        <v>0</v>
      </c>
      <c r="BA400" s="5">
        <f t="shared" si="658"/>
        <v>0</v>
      </c>
      <c r="BB400" s="5">
        <f t="shared" si="659"/>
        <v>0</v>
      </c>
      <c r="BC400" s="5">
        <f t="shared" si="660"/>
        <v>0</v>
      </c>
      <c r="BD400" s="5">
        <f t="shared" si="661"/>
        <v>0</v>
      </c>
      <c r="BE400" s="5">
        <f t="shared" si="662"/>
        <v>0</v>
      </c>
      <c r="BF400" s="5">
        <f t="shared" si="663"/>
        <v>0</v>
      </c>
      <c r="BG400" s="5">
        <f t="shared" si="664"/>
        <v>0</v>
      </c>
      <c r="BH400" s="5">
        <f t="shared" si="665"/>
        <v>0</v>
      </c>
      <c r="BI400" s="5">
        <f t="shared" si="666"/>
        <v>0</v>
      </c>
      <c r="BJ400" s="8">
        <f t="shared" si="667"/>
        <v>0.90688693635409079</v>
      </c>
      <c r="BK400" s="8">
        <f t="shared" si="668"/>
        <v>7.7107093403916901E-2</v>
      </c>
      <c r="BL400" s="8">
        <f t="shared" si="669"/>
        <v>0</v>
      </c>
      <c r="BM400" s="8">
        <f t="shared" si="670"/>
        <v>0.45612527770313899</v>
      </c>
      <c r="BN400" s="8">
        <f t="shared" si="671"/>
        <v>0.52786875205486883</v>
      </c>
    </row>
    <row r="401" spans="1:66" x14ac:dyDescent="0.25">
      <c r="A401" t="s">
        <v>72</v>
      </c>
      <c r="B401" t="s">
        <v>237</v>
      </c>
      <c r="C401" t="s">
        <v>88</v>
      </c>
      <c r="D401" s="16"/>
      <c r="E401">
        <f>VLOOKUP(A401,home!$A$2:$E$405,3,FALSE)</f>
        <v>1.3</v>
      </c>
      <c r="F401">
        <f>VLOOKUP(B401,home!$B$2:$E$405,3,FALSE)</f>
        <v>0.38</v>
      </c>
      <c r="G401">
        <f>VLOOKUP(C401,away!$B$2:$E$405,4,FALSE)</f>
        <v>0.77</v>
      </c>
      <c r="H401">
        <f>VLOOKUP(A401,away!$A$2:$E$405,3,FALSE)</f>
        <v>1.3</v>
      </c>
      <c r="I401">
        <f>VLOOKUP(C401,away!$B$2:$E$405,3,FALSE)</f>
        <v>1.1499999999999999</v>
      </c>
      <c r="J401">
        <f>VLOOKUP(B401,home!$B$2:$E$405,4,FALSE)</f>
        <v>1.1499999999999999</v>
      </c>
      <c r="K401" s="3">
        <f t="shared" si="616"/>
        <v>0.38038000000000005</v>
      </c>
      <c r="L401" s="3">
        <f t="shared" si="617"/>
        <v>1.7192499999999997</v>
      </c>
      <c r="M401" s="5">
        <f t="shared" si="618"/>
        <v>0.12250174551461195</v>
      </c>
      <c r="N401" s="5">
        <f t="shared" si="619"/>
        <v>4.6597213958848097E-2</v>
      </c>
      <c r="O401" s="5">
        <f t="shared" si="620"/>
        <v>0.21061112597599654</v>
      </c>
      <c r="P401" s="5">
        <f t="shared" si="621"/>
        <v>8.0112260098749569E-2</v>
      </c>
      <c r="Q401" s="5">
        <f t="shared" si="622"/>
        <v>8.8623241228333195E-3</v>
      </c>
      <c r="R401" s="5">
        <f t="shared" si="623"/>
        <v>0.18104658916711602</v>
      </c>
      <c r="S401" s="5">
        <f t="shared" si="624"/>
        <v>1.3097719936905247E-2</v>
      </c>
      <c r="T401" s="5">
        <f t="shared" si="625"/>
        <v>1.523655074818118E-2</v>
      </c>
      <c r="U401" s="5">
        <f t="shared" si="626"/>
        <v>6.8866501587387607E-2</v>
      </c>
      <c r="V401" s="5">
        <f t="shared" si="627"/>
        <v>9.5172153749775907E-4</v>
      </c>
      <c r="W401" s="5">
        <f t="shared" si="628"/>
        <v>1.1236836166144462E-3</v>
      </c>
      <c r="X401" s="5">
        <f t="shared" si="629"/>
        <v>1.9318930578643861E-3</v>
      </c>
      <c r="Y401" s="5">
        <f t="shared" si="630"/>
        <v>1.6607035698666729E-3</v>
      </c>
      <c r="Z401" s="5">
        <f t="shared" si="631"/>
        <v>0.10375478280852141</v>
      </c>
      <c r="AA401" s="5">
        <f t="shared" si="632"/>
        <v>3.9466244284705375E-2</v>
      </c>
      <c r="AB401" s="5">
        <f t="shared" si="633"/>
        <v>7.5060850005081153E-3</v>
      </c>
      <c r="AC401" s="5">
        <f t="shared" si="634"/>
        <v>3.8899733139163664E-5</v>
      </c>
      <c r="AD401" s="5">
        <f t="shared" si="635"/>
        <v>1.0685669352195073E-4</v>
      </c>
      <c r="AE401" s="5">
        <f t="shared" si="636"/>
        <v>1.8371337033761377E-4</v>
      </c>
      <c r="AF401" s="5">
        <f t="shared" si="637"/>
        <v>1.5792460597647125E-4</v>
      </c>
      <c r="AG401" s="5">
        <f t="shared" si="638"/>
        <v>9.050395960834939E-5</v>
      </c>
      <c r="AH401" s="5">
        <f t="shared" si="639"/>
        <v>4.45951025858876E-2</v>
      </c>
      <c r="AI401" s="5">
        <f t="shared" si="640"/>
        <v>1.6963085121619929E-2</v>
      </c>
      <c r="AJ401" s="5">
        <f t="shared" si="641"/>
        <v>3.2262091592808939E-3</v>
      </c>
      <c r="AK401" s="5">
        <f t="shared" si="642"/>
        <v>4.0906181333575558E-4</v>
      </c>
      <c r="AL401" s="5">
        <f t="shared" si="643"/>
        <v>1.0175677173987417E-6</v>
      </c>
      <c r="AM401" s="5">
        <f t="shared" si="644"/>
        <v>8.1292298163759291E-6</v>
      </c>
      <c r="AN401" s="5">
        <f t="shared" si="645"/>
        <v>1.3976178361804311E-5</v>
      </c>
      <c r="AO401" s="5">
        <f t="shared" si="646"/>
        <v>1.2014272324266031E-5</v>
      </c>
      <c r="AP401" s="5">
        <f t="shared" si="647"/>
        <v>6.8851792311647914E-6</v>
      </c>
      <c r="AQ401" s="5">
        <f t="shared" si="648"/>
        <v>2.9593360982950166E-6</v>
      </c>
      <c r="AR401" s="5">
        <f t="shared" si="649"/>
        <v>1.5334026024157454E-2</v>
      </c>
      <c r="AS401" s="5">
        <f t="shared" si="650"/>
        <v>5.8327568190690128E-3</v>
      </c>
      <c r="AT401" s="5">
        <f t="shared" si="651"/>
        <v>1.1093320194187355E-3</v>
      </c>
      <c r="AU401" s="5">
        <f t="shared" si="652"/>
        <v>1.4065590451549956E-4</v>
      </c>
      <c r="AV401" s="5">
        <f t="shared" si="653"/>
        <v>1.3375673239901429E-5</v>
      </c>
      <c r="AW401" s="5">
        <f t="shared" si="654"/>
        <v>1.8484917931823625E-8</v>
      </c>
      <c r="AX401" s="5">
        <f t="shared" si="655"/>
        <v>5.153660729255126E-7</v>
      </c>
      <c r="AY401" s="5">
        <f t="shared" si="656"/>
        <v>8.8604312087718732E-7</v>
      </c>
      <c r="AZ401" s="5">
        <f t="shared" si="657"/>
        <v>7.6166481778405214E-7</v>
      </c>
      <c r="BA401" s="5">
        <f t="shared" si="658"/>
        <v>4.3649741265841052E-7</v>
      </c>
      <c r="BB401" s="5">
        <f t="shared" si="659"/>
        <v>1.8761204417824308E-7</v>
      </c>
      <c r="BC401" s="5">
        <f t="shared" si="660"/>
        <v>6.451040139068889E-8</v>
      </c>
      <c r="BD401" s="5">
        <f t="shared" si="661"/>
        <v>4.3938373736721126E-3</v>
      </c>
      <c r="BE401" s="5">
        <f t="shared" si="662"/>
        <v>1.6713278601973981E-3</v>
      </c>
      <c r="BF401" s="5">
        <f t="shared" si="663"/>
        <v>3.1786984573094315E-4</v>
      </c>
      <c r="BG401" s="5">
        <f t="shared" si="664"/>
        <v>4.0303777306378724E-5</v>
      </c>
      <c r="BH401" s="5">
        <f t="shared" si="665"/>
        <v>3.8326877029500841E-6</v>
      </c>
      <c r="BI401" s="5">
        <f t="shared" si="666"/>
        <v>2.9157554968963074E-7</v>
      </c>
      <c r="BJ401" s="8">
        <f t="shared" si="667"/>
        <v>7.5998183593354196E-2</v>
      </c>
      <c r="BK401" s="8">
        <f t="shared" si="668"/>
        <v>0.21670425043174196</v>
      </c>
      <c r="BL401" s="8">
        <f t="shared" si="669"/>
        <v>0.60154761425639791</v>
      </c>
      <c r="BM401" s="8">
        <f t="shared" si="670"/>
        <v>0.34827270469365712</v>
      </c>
      <c r="BN401" s="8">
        <f t="shared" si="671"/>
        <v>0.64973125883815552</v>
      </c>
    </row>
    <row r="402" spans="1:66" x14ac:dyDescent="0.25">
      <c r="A402" t="s">
        <v>72</v>
      </c>
      <c r="B402" t="s">
        <v>76</v>
      </c>
      <c r="C402" t="s">
        <v>85</v>
      </c>
      <c r="D402" s="16"/>
      <c r="E402">
        <f>VLOOKUP(A402,home!$A$2:$E$405,3,FALSE)</f>
        <v>1.3</v>
      </c>
      <c r="F402">
        <f>VLOOKUP(B402,home!$B$2:$E$405,3,FALSE)</f>
        <v>1.54</v>
      </c>
      <c r="G402">
        <f>VLOOKUP(C402,away!$B$2:$E$405,4,FALSE)</f>
        <v>1.03</v>
      </c>
      <c r="H402">
        <f>VLOOKUP(A402,away!$A$2:$E$405,3,FALSE)</f>
        <v>1.3</v>
      </c>
      <c r="I402">
        <f>VLOOKUP(C402,away!$B$2:$E$405,3,FALSE)</f>
        <v>0.51</v>
      </c>
      <c r="J402">
        <f>VLOOKUP(B402,home!$B$2:$E$405,4,FALSE)</f>
        <v>0.77</v>
      </c>
      <c r="K402" s="3">
        <f t="shared" si="616"/>
        <v>2.0620600000000002</v>
      </c>
      <c r="L402" s="3">
        <f t="shared" si="617"/>
        <v>0.51051000000000002</v>
      </c>
      <c r="M402" s="5">
        <f t="shared" si="618"/>
        <v>7.6339101610596441E-2</v>
      </c>
      <c r="N402" s="5">
        <f t="shared" si="619"/>
        <v>0.15741580786714648</v>
      </c>
      <c r="O402" s="5">
        <f t="shared" si="620"/>
        <v>3.8971874763225597E-2</v>
      </c>
      <c r="P402" s="5">
        <f t="shared" si="621"/>
        <v>8.0362344074256964E-2</v>
      </c>
      <c r="Q402" s="5">
        <f t="shared" si="622"/>
        <v>0.1623004203852641</v>
      </c>
      <c r="R402" s="5">
        <f t="shared" si="623"/>
        <v>9.9477658926871489E-3</v>
      </c>
      <c r="S402" s="5">
        <f t="shared" si="624"/>
        <v>2.1149405117615479E-2</v>
      </c>
      <c r="T402" s="5">
        <f t="shared" si="625"/>
        <v>8.2855987610881199E-2</v>
      </c>
      <c r="U402" s="5">
        <f t="shared" si="626"/>
        <v>2.0512890136674462E-2</v>
      </c>
      <c r="V402" s="5">
        <f t="shared" si="627"/>
        <v>2.4737807073516639E-3</v>
      </c>
      <c r="W402" s="5">
        <f t="shared" si="628"/>
        <v>0.11155773495321256</v>
      </c>
      <c r="X402" s="5">
        <f t="shared" si="629"/>
        <v>5.6951339270964553E-2</v>
      </c>
      <c r="Y402" s="5">
        <f t="shared" si="630"/>
        <v>1.4537114105610057E-2</v>
      </c>
      <c r="Z402" s="5">
        <f t="shared" si="631"/>
        <v>1.6928113219585724E-3</v>
      </c>
      <c r="AA402" s="5">
        <f t="shared" si="632"/>
        <v>3.4906785145578938E-3</v>
      </c>
      <c r="AB402" s="5">
        <f t="shared" si="633"/>
        <v>3.5989942688646266E-3</v>
      </c>
      <c r="AC402" s="5">
        <f t="shared" si="634"/>
        <v>1.6275965738249727E-4</v>
      </c>
      <c r="AD402" s="5">
        <f t="shared" si="635"/>
        <v>5.7509685734405382E-2</v>
      </c>
      <c r="AE402" s="5">
        <f t="shared" si="636"/>
        <v>2.9359269664271295E-2</v>
      </c>
      <c r="AF402" s="5">
        <f t="shared" si="637"/>
        <v>7.4941003781535693E-3</v>
      </c>
      <c r="AG402" s="5">
        <f t="shared" si="638"/>
        <v>1.2752710613503932E-3</v>
      </c>
      <c r="AH402" s="5">
        <f t="shared" si="639"/>
        <v>2.1604927699326766E-4</v>
      </c>
      <c r="AI402" s="5">
        <f t="shared" si="640"/>
        <v>4.4550657211673753E-4</v>
      </c>
      <c r="AJ402" s="5">
        <f t="shared" si="641"/>
        <v>4.5933064104952003E-4</v>
      </c>
      <c r="AK402" s="5">
        <f t="shared" si="642"/>
        <v>3.1572244722752443E-4</v>
      </c>
      <c r="AL402" s="5">
        <f t="shared" si="643"/>
        <v>6.8534983053375992E-6</v>
      </c>
      <c r="AM402" s="5">
        <f t="shared" si="644"/>
        <v>2.3717684513097612E-2</v>
      </c>
      <c r="AN402" s="5">
        <f t="shared" si="645"/>
        <v>1.2108115120781464E-2</v>
      </c>
      <c r="AO402" s="5">
        <f t="shared" si="646"/>
        <v>3.0906569251550721E-3</v>
      </c>
      <c r="AP402" s="5">
        <f t="shared" si="647"/>
        <v>5.2593708895363881E-4</v>
      </c>
      <c r="AQ402" s="5">
        <f t="shared" si="648"/>
        <v>6.7124035820430514E-5</v>
      </c>
      <c r="AR402" s="5">
        <f t="shared" si="649"/>
        <v>2.2059063279566622E-5</v>
      </c>
      <c r="AS402" s="5">
        <f t="shared" si="650"/>
        <v>4.5487112026263151E-5</v>
      </c>
      <c r="AT402" s="5">
        <f t="shared" si="651"/>
        <v>4.689857711243811E-5</v>
      </c>
      <c r="AU402" s="5">
        <f t="shared" si="652"/>
        <v>3.223589330682471E-5</v>
      </c>
      <c r="AV402" s="5">
        <f t="shared" si="653"/>
        <v>1.661808653806774E-5</v>
      </c>
      <c r="AW402" s="5">
        <f t="shared" si="654"/>
        <v>2.004081414031157E-7</v>
      </c>
      <c r="AX402" s="5">
        <f t="shared" si="655"/>
        <v>8.1512147545129993E-3</v>
      </c>
      <c r="AY402" s="5">
        <f t="shared" si="656"/>
        <v>4.1612766443264327E-3</v>
      </c>
      <c r="AZ402" s="5">
        <f t="shared" si="657"/>
        <v>1.0621866698475434E-3</v>
      </c>
      <c r="BA402" s="5">
        <f t="shared" si="658"/>
        <v>1.8075230560795651E-4</v>
      </c>
      <c r="BB402" s="5">
        <f t="shared" si="659"/>
        <v>2.3068964883979464E-5</v>
      </c>
      <c r="BC402" s="5">
        <f t="shared" si="660"/>
        <v>2.3553874525840721E-6</v>
      </c>
      <c r="BD402" s="5">
        <f t="shared" si="661"/>
        <v>1.8768953991419254E-6</v>
      </c>
      <c r="BE402" s="5">
        <f t="shared" si="662"/>
        <v>3.8702709267545986E-6</v>
      </c>
      <c r="BF402" s="5">
        <f t="shared" si="663"/>
        <v>3.9903654336117952E-6</v>
      </c>
      <c r="BG402" s="5">
        <f t="shared" si="664"/>
        <v>2.7427909820111795E-6</v>
      </c>
      <c r="BH402" s="5">
        <f t="shared" si="665"/>
        <v>1.4139498930914933E-6</v>
      </c>
      <c r="BI402" s="5">
        <f t="shared" si="666"/>
        <v>5.8312990330964944E-7</v>
      </c>
      <c r="BJ402" s="8">
        <f t="shared" si="667"/>
        <v>0.73434710344169951</v>
      </c>
      <c r="BK402" s="8">
        <f t="shared" si="668"/>
        <v>0.18465552130983481</v>
      </c>
      <c r="BL402" s="8">
        <f t="shared" si="669"/>
        <v>7.8136588648197877E-2</v>
      </c>
      <c r="BM402" s="8">
        <f t="shared" si="670"/>
        <v>0.46933363389232885</v>
      </c>
      <c r="BN402" s="8">
        <f t="shared" si="671"/>
        <v>0.52533731459317679</v>
      </c>
    </row>
    <row r="403" spans="1:66" x14ac:dyDescent="0.25">
      <c r="A403" t="s">
        <v>91</v>
      </c>
      <c r="B403" t="s">
        <v>84</v>
      </c>
      <c r="C403" t="s">
        <v>370</v>
      </c>
      <c r="D403" s="16"/>
      <c r="E403">
        <f>VLOOKUP(A403,home!$A$2:$E$405,3,FALSE)</f>
        <v>1.375</v>
      </c>
      <c r="F403">
        <f>VLOOKUP(B403,home!$B$2:$E$405,3,FALSE)</f>
        <v>0.97</v>
      </c>
      <c r="G403">
        <f>VLOOKUP(C403,away!$B$2:$E$405,4,FALSE)</f>
        <v>0.24</v>
      </c>
      <c r="H403">
        <f>VLOOKUP(A403,away!$A$2:$E$405,3,FALSE)</f>
        <v>0.875</v>
      </c>
      <c r="I403">
        <f>VLOOKUP(C403,away!$B$2:$E$405,3,FALSE)</f>
        <v>0.48</v>
      </c>
      <c r="J403">
        <f>VLOOKUP(B403,home!$B$2:$E$405,4,FALSE)</f>
        <v>0.76</v>
      </c>
      <c r="K403" s="3">
        <f t="shared" si="616"/>
        <v>0.3201</v>
      </c>
      <c r="L403" s="3">
        <f t="shared" si="617"/>
        <v>0.31919999999999998</v>
      </c>
      <c r="M403" s="5">
        <f t="shared" si="618"/>
        <v>0.52766165795667141</v>
      </c>
      <c r="N403" s="5">
        <f t="shared" si="619"/>
        <v>0.16890449671193053</v>
      </c>
      <c r="O403" s="5">
        <f t="shared" si="620"/>
        <v>0.16842960121976949</v>
      </c>
      <c r="P403" s="5">
        <f t="shared" si="621"/>
        <v>5.3914315350448216E-2</v>
      </c>
      <c r="Q403" s="5">
        <f t="shared" si="622"/>
        <v>2.7033164698744474E-2</v>
      </c>
      <c r="R403" s="5">
        <f t="shared" si="623"/>
        <v>2.6881364354675211E-2</v>
      </c>
      <c r="S403" s="5">
        <f t="shared" si="624"/>
        <v>1.3771861930255418E-3</v>
      </c>
      <c r="T403" s="5">
        <f t="shared" si="625"/>
        <v>8.6289861718392355E-3</v>
      </c>
      <c r="U403" s="5">
        <f t="shared" si="626"/>
        <v>8.6047247299315347E-3</v>
      </c>
      <c r="V403" s="5">
        <f t="shared" si="627"/>
        <v>1.5635029587075816E-5</v>
      </c>
      <c r="W403" s="5">
        <f t="shared" si="628"/>
        <v>2.8844386733560359E-3</v>
      </c>
      <c r="X403" s="5">
        <f t="shared" si="629"/>
        <v>9.2071282453524657E-4</v>
      </c>
      <c r="Y403" s="5">
        <f t="shared" si="630"/>
        <v>1.4694576679582535E-4</v>
      </c>
      <c r="Z403" s="5">
        <f t="shared" si="631"/>
        <v>2.8601771673374427E-3</v>
      </c>
      <c r="AA403" s="5">
        <f t="shared" si="632"/>
        <v>9.155427112647154E-4</v>
      </c>
      <c r="AB403" s="5">
        <f t="shared" si="633"/>
        <v>1.4653261093791766E-4</v>
      </c>
      <c r="AC403" s="5">
        <f t="shared" si="634"/>
        <v>9.9845220767918186E-8</v>
      </c>
      <c r="AD403" s="5">
        <f t="shared" si="635"/>
        <v>2.3082720483531675E-4</v>
      </c>
      <c r="AE403" s="5">
        <f t="shared" si="636"/>
        <v>7.3680043783433096E-5</v>
      </c>
      <c r="AF403" s="5">
        <f t="shared" si="637"/>
        <v>1.1759334987835921E-5</v>
      </c>
      <c r="AG403" s="5">
        <f t="shared" si="638"/>
        <v>1.2511932427057422E-6</v>
      </c>
      <c r="AH403" s="5">
        <f t="shared" si="639"/>
        <v>2.2824213795352783E-4</v>
      </c>
      <c r="AI403" s="5">
        <f t="shared" si="640"/>
        <v>7.3060308358924259E-5</v>
      </c>
      <c r="AJ403" s="5">
        <f t="shared" si="641"/>
        <v>1.1693302352845825E-5</v>
      </c>
      <c r="AK403" s="5">
        <f t="shared" si="642"/>
        <v>1.2476753610486498E-6</v>
      </c>
      <c r="AL403" s="5">
        <f t="shared" si="643"/>
        <v>4.0807109158260622E-10</v>
      </c>
      <c r="AM403" s="5">
        <f t="shared" si="644"/>
        <v>1.477755765355699E-5</v>
      </c>
      <c r="AN403" s="5">
        <f t="shared" si="645"/>
        <v>4.7169964030153911E-6</v>
      </c>
      <c r="AO403" s="5">
        <f t="shared" si="646"/>
        <v>7.5283262592125621E-7</v>
      </c>
      <c r="AP403" s="5">
        <f t="shared" si="647"/>
        <v>8.0101391398021681E-8</v>
      </c>
      <c r="AQ403" s="5">
        <f t="shared" si="648"/>
        <v>6.3920910335621274E-9</v>
      </c>
      <c r="AR403" s="5">
        <f t="shared" si="649"/>
        <v>1.4570978086953217E-5</v>
      </c>
      <c r="AS403" s="5">
        <f t="shared" si="650"/>
        <v>4.6641700856337246E-6</v>
      </c>
      <c r="AT403" s="5">
        <f t="shared" si="651"/>
        <v>7.4650042220567751E-7</v>
      </c>
      <c r="AU403" s="5">
        <f t="shared" si="652"/>
        <v>7.9651595049345801E-8</v>
      </c>
      <c r="AV403" s="5">
        <f t="shared" si="653"/>
        <v>6.3741188938238977E-9</v>
      </c>
      <c r="AW403" s="5">
        <f t="shared" si="654"/>
        <v>1.1581955335515835E-12</v>
      </c>
      <c r="AX403" s="5">
        <f t="shared" si="655"/>
        <v>7.8838270081726469E-7</v>
      </c>
      <c r="AY403" s="5">
        <f t="shared" si="656"/>
        <v>2.5165175810087091E-7</v>
      </c>
      <c r="AZ403" s="5">
        <f t="shared" si="657"/>
        <v>4.0163620592898988E-8</v>
      </c>
      <c r="BA403" s="5">
        <f t="shared" si="658"/>
        <v>4.2734092310844525E-9</v>
      </c>
      <c r="BB403" s="5">
        <f t="shared" si="659"/>
        <v>3.4101805664053924E-10</v>
      </c>
      <c r="BC403" s="5">
        <f t="shared" si="660"/>
        <v>2.1770592735932024E-11</v>
      </c>
      <c r="BD403" s="5">
        <f t="shared" si="661"/>
        <v>7.751760342259111E-7</v>
      </c>
      <c r="BE403" s="5">
        <f t="shared" si="662"/>
        <v>2.4813384855571414E-7</v>
      </c>
      <c r="BF403" s="5">
        <f t="shared" si="663"/>
        <v>3.9713822461342037E-8</v>
      </c>
      <c r="BG403" s="5">
        <f t="shared" si="664"/>
        <v>4.2374648566251959E-9</v>
      </c>
      <c r="BH403" s="5">
        <f t="shared" si="665"/>
        <v>3.3910312515143129E-10</v>
      </c>
      <c r="BI403" s="5">
        <f t="shared" si="666"/>
        <v>2.1709382072194647E-11</v>
      </c>
      <c r="BJ403" s="8">
        <f t="shared" si="667"/>
        <v>0.20885768133849295</v>
      </c>
      <c r="BK403" s="8">
        <f t="shared" si="668"/>
        <v>0.58296914643478226</v>
      </c>
      <c r="BL403" s="8">
        <f t="shared" si="669"/>
        <v>0.20531314434689657</v>
      </c>
      <c r="BM403" s="8">
        <f t="shared" si="670"/>
        <v>2.7175297344669919E-2</v>
      </c>
      <c r="BN403" s="8">
        <f t="shared" si="671"/>
        <v>0.97282460029223938</v>
      </c>
    </row>
    <row r="404" spans="1:66" x14ac:dyDescent="0.25">
      <c r="A404" t="s">
        <v>91</v>
      </c>
      <c r="B404" t="s">
        <v>117</v>
      </c>
      <c r="C404" t="s">
        <v>105</v>
      </c>
      <c r="D404" s="16"/>
      <c r="E404">
        <f>VLOOKUP(A404,home!$A$2:$E$405,3,FALSE)</f>
        <v>1.375</v>
      </c>
      <c r="F404">
        <f>VLOOKUP(B404,home!$B$2:$E$405,3,FALSE)</f>
        <v>1.21</v>
      </c>
      <c r="G404">
        <f>VLOOKUP(C404,away!$B$2:$E$405,4,FALSE)</f>
        <v>1.45</v>
      </c>
      <c r="H404">
        <f>VLOOKUP(A404,away!$A$2:$E$405,3,FALSE)</f>
        <v>0.875</v>
      </c>
      <c r="I404">
        <f>VLOOKUP(C404,away!$B$2:$E$405,3,FALSE)</f>
        <v>0.73</v>
      </c>
      <c r="J404">
        <f>VLOOKUP(B404,home!$B$2:$E$405,4,FALSE)</f>
        <v>1.52</v>
      </c>
      <c r="K404" s="3">
        <f t="shared" si="616"/>
        <v>2.4124374999999998</v>
      </c>
      <c r="L404" s="3">
        <f t="shared" si="617"/>
        <v>0.97089999999999987</v>
      </c>
      <c r="M404" s="5">
        <f t="shared" si="618"/>
        <v>3.3934010769343104E-2</v>
      </c>
      <c r="N404" s="5">
        <f t="shared" si="619"/>
        <v>8.1863680105367154E-2</v>
      </c>
      <c r="O404" s="5">
        <f t="shared" si="620"/>
        <v>3.2946531055955214E-2</v>
      </c>
      <c r="P404" s="5">
        <f t="shared" si="621"/>
        <v>7.9481447014300946E-2</v>
      </c>
      <c r="Q404" s="5">
        <f t="shared" si="622"/>
        <v>9.8745505887095839E-2</v>
      </c>
      <c r="R404" s="5">
        <f t="shared" si="623"/>
        <v>1.5993893501113455E-2</v>
      </c>
      <c r="S404" s="5">
        <f t="shared" si="624"/>
        <v>4.6541068063153536E-2</v>
      </c>
      <c r="T404" s="5">
        <f t="shared" si="625"/>
        <v>9.5872011665781326E-2</v>
      </c>
      <c r="U404" s="5">
        <f t="shared" si="626"/>
        <v>3.8584268453092388E-2</v>
      </c>
      <c r="V404" s="5">
        <f t="shared" si="627"/>
        <v>1.2112238336125878E-2</v>
      </c>
      <c r="W404" s="5">
        <f t="shared" si="628"/>
        <v>7.9405787119500248E-2</v>
      </c>
      <c r="X404" s="5">
        <f t="shared" si="629"/>
        <v>7.7095078714322779E-2</v>
      </c>
      <c r="Y404" s="5">
        <f t="shared" si="630"/>
        <v>3.7425805961867988E-2</v>
      </c>
      <c r="Z404" s="5">
        <f t="shared" si="631"/>
        <v>5.176157066743685E-3</v>
      </c>
      <c r="AA404" s="5">
        <f t="shared" si="632"/>
        <v>1.2487155413702468E-2</v>
      </c>
      <c r="AB404" s="5">
        <f t="shared" si="633"/>
        <v>1.5062240994171923E-2</v>
      </c>
      <c r="AC404" s="5">
        <f t="shared" si="634"/>
        <v>1.7731072155032076E-3</v>
      </c>
      <c r="AD404" s="5">
        <f t="shared" si="635"/>
        <v>4.789037464102483E-2</v>
      </c>
      <c r="AE404" s="5">
        <f t="shared" si="636"/>
        <v>4.6496764738970991E-2</v>
      </c>
      <c r="AF404" s="5">
        <f t="shared" si="637"/>
        <v>2.2571854442533464E-2</v>
      </c>
      <c r="AG404" s="5">
        <f t="shared" si="638"/>
        <v>7.3050044927519143E-3</v>
      </c>
      <c r="AH404" s="5">
        <f t="shared" si="639"/>
        <v>1.2563827240253604E-3</v>
      </c>
      <c r="AI404" s="5">
        <f t="shared" si="640"/>
        <v>3.0309447977909299E-3</v>
      </c>
      <c r="AJ404" s="5">
        <f t="shared" si="641"/>
        <v>3.6559824453103787E-3</v>
      </c>
      <c r="AK404" s="5">
        <f t="shared" si="642"/>
        <v>2.9399430501361522E-3</v>
      </c>
      <c r="AL404" s="5">
        <f t="shared" si="643"/>
        <v>1.6612139149435544E-4</v>
      </c>
      <c r="AM404" s="5">
        <f t="shared" si="644"/>
        <v>2.3106507134611466E-2</v>
      </c>
      <c r="AN404" s="5">
        <f t="shared" si="645"/>
        <v>2.2434107776994266E-2</v>
      </c>
      <c r="AO404" s="5">
        <f t="shared" si="646"/>
        <v>1.0890637620341865E-2</v>
      </c>
      <c r="AP404" s="5">
        <f t="shared" si="647"/>
        <v>3.5245733551966395E-3</v>
      </c>
      <c r="AQ404" s="5">
        <f t="shared" si="648"/>
        <v>8.5550206764010398E-4</v>
      </c>
      <c r="AR404" s="5">
        <f t="shared" si="649"/>
        <v>2.439643973512446E-4</v>
      </c>
      <c r="AS404" s="5">
        <f t="shared" si="650"/>
        <v>5.8854886083504305E-4</v>
      </c>
      <c r="AT404" s="5">
        <f t="shared" si="651"/>
        <v>7.099186712303696E-4</v>
      </c>
      <c r="AU404" s="5">
        <f t="shared" si="652"/>
        <v>5.7087814147543828E-4</v>
      </c>
      <c r="AV404" s="5">
        <f t="shared" si="653"/>
        <v>3.4430195910641298E-4</v>
      </c>
      <c r="AW404" s="5">
        <f t="shared" si="654"/>
        <v>1.0808206441342293E-5</v>
      </c>
      <c r="AX404" s="5">
        <f t="shared" si="655"/>
        <v>9.2905007175923694E-3</v>
      </c>
      <c r="AY404" s="5">
        <f t="shared" si="656"/>
        <v>9.0201471467104295E-3</v>
      </c>
      <c r="AZ404" s="5">
        <f t="shared" si="657"/>
        <v>4.3788304323705771E-3</v>
      </c>
      <c r="BA404" s="5">
        <f t="shared" si="658"/>
        <v>1.4171354889295313E-3</v>
      </c>
      <c r="BB404" s="5">
        <f t="shared" si="659"/>
        <v>3.4397421155042034E-4</v>
      </c>
      <c r="BC404" s="5">
        <f t="shared" si="660"/>
        <v>6.6792912398860654E-5</v>
      </c>
      <c r="BD404" s="5">
        <f t="shared" si="661"/>
        <v>3.9477505564720535E-5</v>
      </c>
      <c r="BE404" s="5">
        <f t="shared" si="662"/>
        <v>9.5237014830790482E-5</v>
      </c>
      <c r="BF404" s="5">
        <f t="shared" si="663"/>
        <v>1.1487667298292755E-4</v>
      </c>
      <c r="BG404" s="5">
        <f t="shared" si="664"/>
        <v>9.2377597926417105E-5</v>
      </c>
      <c r="BH404" s="5">
        <f t="shared" si="665"/>
        <v>5.5713795349402691E-5</v>
      </c>
      <c r="BI404" s="5">
        <f t="shared" si="666"/>
        <v>2.6881209833644932E-5</v>
      </c>
      <c r="BJ404" s="8">
        <f t="shared" si="667"/>
        <v>0.68000057663355307</v>
      </c>
      <c r="BK404" s="8">
        <f t="shared" si="668"/>
        <v>0.18302813993663145</v>
      </c>
      <c r="BL404" s="8">
        <f t="shared" si="669"/>
        <v>0.12883951826178469</v>
      </c>
      <c r="BM404" s="8">
        <f t="shared" si="670"/>
        <v>0.6450699846252681</v>
      </c>
      <c r="BN404" s="8">
        <f t="shared" si="671"/>
        <v>0.34296506833317575</v>
      </c>
    </row>
    <row r="405" spans="1:66" x14ac:dyDescent="0.25">
      <c r="A405" t="s">
        <v>91</v>
      </c>
      <c r="B405" t="s">
        <v>122</v>
      </c>
      <c r="C405" t="s">
        <v>98</v>
      </c>
      <c r="D405" s="16"/>
      <c r="E405">
        <f>VLOOKUP(A405,home!$A$2:$E$405,3,FALSE)</f>
        <v>1.375</v>
      </c>
      <c r="F405">
        <f>VLOOKUP(B405,home!$B$2:$E$405,3,FALSE)</f>
        <v>1.21</v>
      </c>
      <c r="G405">
        <f>VLOOKUP(C405,away!$B$2:$E$405,4,FALSE)</f>
        <v>0.73</v>
      </c>
      <c r="H405">
        <f>VLOOKUP(A405,away!$A$2:$E$405,3,FALSE)</f>
        <v>0.875</v>
      </c>
      <c r="I405">
        <f>VLOOKUP(C405,away!$B$2:$E$405,3,FALSE)</f>
        <v>0.24</v>
      </c>
      <c r="J405">
        <f>VLOOKUP(B405,home!$B$2:$E$405,4,FALSE)</f>
        <v>0.38</v>
      </c>
      <c r="K405" s="3">
        <f t="shared" si="616"/>
        <v>1.2145374999999998</v>
      </c>
      <c r="L405" s="3">
        <f t="shared" si="617"/>
        <v>7.9799999999999996E-2</v>
      </c>
      <c r="M405" s="5">
        <f t="shared" si="618"/>
        <v>0.27407938178758345</v>
      </c>
      <c r="N405" s="5">
        <f t="shared" si="619"/>
        <v>0.332879687157837</v>
      </c>
      <c r="O405" s="5">
        <f t="shared" si="620"/>
        <v>2.1871534666649158E-2</v>
      </c>
      <c r="P405" s="5">
        <f t="shared" si="621"/>
        <v>2.6563799035195391E-2</v>
      </c>
      <c r="Q405" s="5">
        <f t="shared" si="622"/>
        <v>0.20214743152073078</v>
      </c>
      <c r="R405" s="5">
        <f t="shared" si="623"/>
        <v>8.7267423319930127E-4</v>
      </c>
      <c r="S405" s="5">
        <f t="shared" si="624"/>
        <v>6.4364146491063714E-4</v>
      </c>
      <c r="T405" s="5">
        <f t="shared" si="625"/>
        <v>1.6131365035354315E-2</v>
      </c>
      <c r="U405" s="5">
        <f t="shared" si="626"/>
        <v>1.059895581504296E-3</v>
      </c>
      <c r="V405" s="5">
        <f t="shared" si="627"/>
        <v>6.9313100351082713E-6</v>
      </c>
      <c r="W405" s="5">
        <f t="shared" si="628"/>
        <v>8.18385453702032E-2</v>
      </c>
      <c r="X405" s="5">
        <f t="shared" si="629"/>
        <v>6.5307159205422148E-3</v>
      </c>
      <c r="Y405" s="5">
        <f t="shared" si="630"/>
        <v>2.6057556522963434E-4</v>
      </c>
      <c r="Z405" s="5">
        <f t="shared" si="631"/>
        <v>2.3213134603101407E-5</v>
      </c>
      <c r="AA405" s="5">
        <f t="shared" si="632"/>
        <v>2.8193222468014265E-5</v>
      </c>
      <c r="AB405" s="5">
        <f t="shared" si="633"/>
        <v>1.7120862966622941E-5</v>
      </c>
      <c r="AC405" s="5">
        <f t="shared" si="634"/>
        <v>4.1986450609304476E-8</v>
      </c>
      <c r="AD405" s="5">
        <f t="shared" si="635"/>
        <v>2.484899557439078E-2</v>
      </c>
      <c r="AE405" s="5">
        <f t="shared" si="636"/>
        <v>1.9829498468363839E-3</v>
      </c>
      <c r="AF405" s="5">
        <f t="shared" si="637"/>
        <v>7.9119698888771724E-5</v>
      </c>
      <c r="AG405" s="5">
        <f t="shared" si="638"/>
        <v>2.1045839904413269E-6</v>
      </c>
      <c r="AH405" s="5">
        <f t="shared" si="639"/>
        <v>4.631020353318731E-7</v>
      </c>
      <c r="AI405" s="5">
        <f t="shared" si="640"/>
        <v>5.6245478823688464E-7</v>
      </c>
      <c r="AJ405" s="5">
        <f t="shared" si="641"/>
        <v>3.4156121618412772E-7</v>
      </c>
      <c r="AK405" s="5">
        <f t="shared" si="642"/>
        <v>1.3827963520041002E-7</v>
      </c>
      <c r="AL405" s="5">
        <f t="shared" si="643"/>
        <v>1.627732270720189E-10</v>
      </c>
      <c r="AM405" s="5">
        <f t="shared" si="644"/>
        <v>6.0360073924863268E-3</v>
      </c>
      <c r="AN405" s="5">
        <f t="shared" si="645"/>
        <v>4.8167338992040879E-4</v>
      </c>
      <c r="AO405" s="5">
        <f t="shared" si="646"/>
        <v>1.9218768257824309E-5</v>
      </c>
      <c r="AP405" s="5">
        <f t="shared" si="647"/>
        <v>5.1121923565812647E-7</v>
      </c>
      <c r="AQ405" s="5">
        <f t="shared" si="648"/>
        <v>1.0198823751379623E-8</v>
      </c>
      <c r="AR405" s="5">
        <f t="shared" si="649"/>
        <v>7.391108483896699E-9</v>
      </c>
      <c r="AS405" s="5">
        <f t="shared" si="650"/>
        <v>8.9767784202606844E-9</v>
      </c>
      <c r="AT405" s="5">
        <f t="shared" si="651"/>
        <v>5.4513170102986811E-9</v>
      </c>
      <c r="AU405" s="5">
        <f t="shared" si="652"/>
        <v>2.2069429777985451E-9</v>
      </c>
      <c r="AV405" s="5">
        <f t="shared" si="653"/>
        <v>6.7010375172449988E-10</v>
      </c>
      <c r="AW405" s="5">
        <f t="shared" si="654"/>
        <v>4.382221173428762E-13</v>
      </c>
      <c r="AX405" s="5">
        <f t="shared" si="655"/>
        <v>1.2218262214086432E-3</v>
      </c>
      <c r="AY405" s="5">
        <f t="shared" si="656"/>
        <v>9.7501732468409724E-5</v>
      </c>
      <c r="AZ405" s="5">
        <f t="shared" si="657"/>
        <v>3.8903191254895474E-6</v>
      </c>
      <c r="BA405" s="5">
        <f t="shared" si="658"/>
        <v>1.0348248873802193E-7</v>
      </c>
      <c r="BB405" s="5">
        <f t="shared" si="659"/>
        <v>2.0644756503235378E-9</v>
      </c>
      <c r="BC405" s="5">
        <f t="shared" si="660"/>
        <v>3.2949031379163679E-11</v>
      </c>
      <c r="BD405" s="5">
        <f t="shared" si="661"/>
        <v>9.8301742835825939E-11</v>
      </c>
      <c r="BE405" s="5">
        <f t="shared" si="662"/>
        <v>1.1939115298946689E-10</v>
      </c>
      <c r="BF405" s="5">
        <f t="shared" si="663"/>
        <v>7.2502516236972343E-11</v>
      </c>
      <c r="BG405" s="5">
        <f t="shared" si="664"/>
        <v>2.9352341604720599E-11</v>
      </c>
      <c r="BH405" s="5">
        <f t="shared" si="665"/>
        <v>8.9123798979358326E-12</v>
      </c>
      <c r="BI405" s="5">
        <f t="shared" si="666"/>
        <v>2.1648839200578477E-12</v>
      </c>
      <c r="BJ405" s="8">
        <f t="shared" si="667"/>
        <v>0.67456223509564328</v>
      </c>
      <c r="BK405" s="8">
        <f t="shared" si="668"/>
        <v>0.30139129747941684</v>
      </c>
      <c r="BL405" s="8">
        <f t="shared" si="669"/>
        <v>2.3850948991338008E-2</v>
      </c>
      <c r="BM405" s="8">
        <f t="shared" si="670"/>
        <v>0.14131568456777621</v>
      </c>
      <c r="BN405" s="8">
        <f t="shared" si="671"/>
        <v>0.85841450840119504</v>
      </c>
    </row>
    <row r="406" spans="1:66" x14ac:dyDescent="0.25">
      <c r="A406" t="s">
        <v>91</v>
      </c>
      <c r="B406" t="s">
        <v>97</v>
      </c>
      <c r="C406" t="s">
        <v>111</v>
      </c>
      <c r="D406" s="16"/>
      <c r="E406">
        <f>VLOOKUP(A406,home!$A$2:$E$405,3,FALSE)</f>
        <v>1.375</v>
      </c>
      <c r="F406">
        <f>VLOOKUP(B406,home!$B$2:$E$405,3,FALSE)</f>
        <v>0.48</v>
      </c>
      <c r="G406">
        <f>VLOOKUP(C406,away!$B$2:$E$405,4,FALSE)</f>
        <v>0.73</v>
      </c>
      <c r="H406">
        <f>VLOOKUP(A406,away!$A$2:$E$405,3,FALSE)</f>
        <v>0.875</v>
      </c>
      <c r="I406">
        <f>VLOOKUP(C406,away!$B$2:$E$405,3,FALSE)</f>
        <v>1.0900000000000001</v>
      </c>
      <c r="J406">
        <f>VLOOKUP(B406,home!$B$2:$E$405,4,FALSE)</f>
        <v>0.76</v>
      </c>
      <c r="K406" s="3">
        <f t="shared" si="616"/>
        <v>0.48179999999999995</v>
      </c>
      <c r="L406" s="3">
        <f t="shared" si="617"/>
        <v>0.72485000000000011</v>
      </c>
      <c r="M406" s="5">
        <f t="shared" si="618"/>
        <v>0.29919791544550067</v>
      </c>
      <c r="N406" s="5">
        <f t="shared" si="619"/>
        <v>0.1441535556616422</v>
      </c>
      <c r="O406" s="5">
        <f t="shared" si="620"/>
        <v>0.21687360901067121</v>
      </c>
      <c r="P406" s="5">
        <f t="shared" si="621"/>
        <v>0.10448970482134137</v>
      </c>
      <c r="Q406" s="5">
        <f t="shared" si="622"/>
        <v>3.4726591558889602E-2</v>
      </c>
      <c r="R406" s="5">
        <f t="shared" si="623"/>
        <v>7.86004177456925E-2</v>
      </c>
      <c r="S406" s="5">
        <f t="shared" si="624"/>
        <v>9.1228062179127996E-3</v>
      </c>
      <c r="T406" s="5">
        <f t="shared" si="625"/>
        <v>2.5171569891461132E-2</v>
      </c>
      <c r="U406" s="5">
        <f t="shared" si="626"/>
        <v>3.7869681269874646E-2</v>
      </c>
      <c r="V406" s="5">
        <f t="shared" si="627"/>
        <v>3.5399805786029588E-4</v>
      </c>
      <c r="W406" s="5">
        <f t="shared" si="628"/>
        <v>5.5770906043576705E-3</v>
      </c>
      <c r="X406" s="5">
        <f t="shared" si="629"/>
        <v>4.0425541245686578E-3</v>
      </c>
      <c r="Y406" s="5">
        <f t="shared" si="630"/>
        <v>1.4651226785967959E-3</v>
      </c>
      <c r="Z406" s="5">
        <f t="shared" si="631"/>
        <v>1.8991170934321743E-2</v>
      </c>
      <c r="AA406" s="5">
        <f t="shared" si="632"/>
        <v>9.1499461561562138E-3</v>
      </c>
      <c r="AB406" s="5">
        <f t="shared" si="633"/>
        <v>2.2042220290180315E-3</v>
      </c>
      <c r="AC406" s="5">
        <f t="shared" si="634"/>
        <v>7.726731760078066E-6</v>
      </c>
      <c r="AD406" s="5">
        <f t="shared" si="635"/>
        <v>6.717605632948812E-4</v>
      </c>
      <c r="AE406" s="5">
        <f t="shared" si="636"/>
        <v>4.8692564430429474E-4</v>
      </c>
      <c r="AF406" s="5">
        <f t="shared" si="637"/>
        <v>1.7647402663698399E-4</v>
      </c>
      <c r="AG406" s="5">
        <f t="shared" si="638"/>
        <v>4.2639066069272628E-5</v>
      </c>
      <c r="AH406" s="5">
        <f t="shared" si="639"/>
        <v>3.4414375629357786E-3</v>
      </c>
      <c r="AI406" s="5">
        <f t="shared" si="640"/>
        <v>1.6580846178224579E-3</v>
      </c>
      <c r="AJ406" s="5">
        <f t="shared" si="641"/>
        <v>3.9943258443343006E-4</v>
      </c>
      <c r="AK406" s="5">
        <f t="shared" si="642"/>
        <v>6.4148873060008874E-5</v>
      </c>
      <c r="AL406" s="5">
        <f t="shared" si="643"/>
        <v>1.0793710506199079E-7</v>
      </c>
      <c r="AM406" s="5">
        <f t="shared" si="644"/>
        <v>6.4730847879094773E-5</v>
      </c>
      <c r="AN406" s="5">
        <f t="shared" si="645"/>
        <v>4.6920155085161853E-5</v>
      </c>
      <c r="AO406" s="5">
        <f t="shared" si="646"/>
        <v>1.7005037206739782E-5</v>
      </c>
      <c r="AP406" s="5">
        <f t="shared" si="647"/>
        <v>4.1087004064351116E-6</v>
      </c>
      <c r="AQ406" s="5">
        <f t="shared" si="648"/>
        <v>7.4454787240112266E-7</v>
      </c>
      <c r="AR406" s="5">
        <f t="shared" si="649"/>
        <v>4.9890520349879996E-4</v>
      </c>
      <c r="AS406" s="5">
        <f t="shared" si="650"/>
        <v>2.403725270457218E-4</v>
      </c>
      <c r="AT406" s="5">
        <f t="shared" si="651"/>
        <v>5.7905741765314375E-5</v>
      </c>
      <c r="AU406" s="5">
        <f t="shared" si="652"/>
        <v>9.2996621275094899E-6</v>
      </c>
      <c r="AV406" s="5">
        <f t="shared" si="653"/>
        <v>1.1201443032585176E-6</v>
      </c>
      <c r="AW406" s="5">
        <f t="shared" si="654"/>
        <v>1.047088051919329E-9</v>
      </c>
      <c r="AX406" s="5">
        <f t="shared" si="655"/>
        <v>5.1978870846913076E-6</v>
      </c>
      <c r="AY406" s="5">
        <f t="shared" si="656"/>
        <v>3.767688453338495E-6</v>
      </c>
      <c r="AZ406" s="5">
        <f t="shared" si="657"/>
        <v>1.3655044877012039E-6</v>
      </c>
      <c r="BA406" s="5">
        <f t="shared" si="658"/>
        <v>3.2992864263673932E-7</v>
      </c>
      <c r="BB406" s="5">
        <f t="shared" si="659"/>
        <v>5.9787194153810126E-8</v>
      </c>
      <c r="BC406" s="5">
        <f t="shared" si="660"/>
        <v>8.6673495364778557E-9</v>
      </c>
      <c r="BD406" s="5">
        <f t="shared" si="661"/>
        <v>6.0271906126017528E-5</v>
      </c>
      <c r="BE406" s="5">
        <f t="shared" si="662"/>
        <v>2.9039004371515239E-5</v>
      </c>
      <c r="BF406" s="5">
        <f t="shared" si="663"/>
        <v>6.9954961530980205E-6</v>
      </c>
      <c r="BG406" s="5">
        <f t="shared" si="664"/>
        <v>1.1234766821875422E-6</v>
      </c>
      <c r="BH406" s="5">
        <f t="shared" si="665"/>
        <v>1.353227663694894E-7</v>
      </c>
      <c r="BI406" s="5">
        <f t="shared" si="666"/>
        <v>1.3039701767364003E-8</v>
      </c>
      <c r="BJ406" s="8">
        <f t="shared" si="667"/>
        <v>0.21665852257148344</v>
      </c>
      <c r="BK406" s="8">
        <f t="shared" si="668"/>
        <v>0.4131760268999336</v>
      </c>
      <c r="BL406" s="8">
        <f t="shared" si="669"/>
        <v>0.35116616137420587</v>
      </c>
      <c r="BM406" s="8">
        <f t="shared" si="670"/>
        <v>0.1219463208948417</v>
      </c>
      <c r="BN406" s="8">
        <f t="shared" si="671"/>
        <v>0.87804179424373752</v>
      </c>
    </row>
    <row r="407" spans="1:66" x14ac:dyDescent="0.25">
      <c r="A407" t="s">
        <v>91</v>
      </c>
      <c r="B407" t="s">
        <v>109</v>
      </c>
      <c r="C407" t="s">
        <v>94</v>
      </c>
      <c r="D407" s="16"/>
      <c r="E407">
        <f>VLOOKUP(A407,home!$A$2:$E$405,3,FALSE)</f>
        <v>1.375</v>
      </c>
      <c r="F407">
        <f>VLOOKUP(B407,home!$B$2:$E$405,3,FALSE)</f>
        <v>0.36</v>
      </c>
      <c r="G407">
        <f>VLOOKUP(C407,away!$B$2:$E$405,4,FALSE)</f>
        <v>0.97</v>
      </c>
      <c r="H407">
        <f>VLOOKUP(A407,away!$A$2:$E$405,3,FALSE)</f>
        <v>0.875</v>
      </c>
      <c r="I407">
        <f>VLOOKUP(C407,away!$B$2:$E$405,3,FALSE)</f>
        <v>0.48</v>
      </c>
      <c r="J407">
        <f>VLOOKUP(B407,home!$B$2:$E$405,4,FALSE)</f>
        <v>1.1399999999999999</v>
      </c>
      <c r="K407" s="3">
        <f t="shared" si="616"/>
        <v>0.48014999999999997</v>
      </c>
      <c r="L407" s="3">
        <f t="shared" si="617"/>
        <v>0.47879999999999995</v>
      </c>
      <c r="M407" s="5">
        <f t="shared" si="618"/>
        <v>0.38329513464898313</v>
      </c>
      <c r="N407" s="5">
        <f t="shared" si="619"/>
        <v>0.18403915890170922</v>
      </c>
      <c r="O407" s="5">
        <f t="shared" si="620"/>
        <v>0.18352171046993312</v>
      </c>
      <c r="P407" s="5">
        <f t="shared" si="621"/>
        <v>8.8117949282138369E-2</v>
      </c>
      <c r="Q407" s="5">
        <f t="shared" si="622"/>
        <v>4.4183201073327821E-2</v>
      </c>
      <c r="R407" s="5">
        <f t="shared" si="623"/>
        <v>4.3935097486501984E-2</v>
      </c>
      <c r="S407" s="5">
        <f t="shared" si="624"/>
        <v>5.0644870517339005E-3</v>
      </c>
      <c r="T407" s="5">
        <f t="shared" si="625"/>
        <v>2.1154916673909362E-2</v>
      </c>
      <c r="U407" s="5">
        <f t="shared" si="626"/>
        <v>2.1095437058143922E-2</v>
      </c>
      <c r="V407" s="5">
        <f t="shared" si="627"/>
        <v>1.2936715595974975E-4</v>
      </c>
      <c r="W407" s="5">
        <f t="shared" si="628"/>
        <v>7.0715213317861202E-3</v>
      </c>
      <c r="X407" s="5">
        <f t="shared" si="629"/>
        <v>3.3858444136591944E-3</v>
      </c>
      <c r="Y407" s="5">
        <f t="shared" si="630"/>
        <v>8.1057115263001101E-4</v>
      </c>
      <c r="Z407" s="5">
        <f t="shared" si="631"/>
        <v>7.0120415588457155E-3</v>
      </c>
      <c r="AA407" s="5">
        <f t="shared" si="632"/>
        <v>3.3668317544797697E-3</v>
      </c>
      <c r="AB407" s="5">
        <f t="shared" si="633"/>
        <v>8.0829213345673043E-4</v>
      </c>
      <c r="AC407" s="5">
        <f t="shared" si="634"/>
        <v>1.8588105250271583E-6</v>
      </c>
      <c r="AD407" s="5">
        <f t="shared" si="635"/>
        <v>8.4884774186427597E-4</v>
      </c>
      <c r="AE407" s="5">
        <f t="shared" si="636"/>
        <v>4.0642829880461535E-4</v>
      </c>
      <c r="AF407" s="5">
        <f t="shared" si="637"/>
        <v>9.7298934733824904E-5</v>
      </c>
      <c r="AG407" s="5">
        <f t="shared" si="638"/>
        <v>1.5528909983518454E-5</v>
      </c>
      <c r="AH407" s="5">
        <f t="shared" si="639"/>
        <v>8.3934137459383193E-4</v>
      </c>
      <c r="AI407" s="5">
        <f t="shared" si="640"/>
        <v>4.0300976101122833E-4</v>
      </c>
      <c r="AJ407" s="5">
        <f t="shared" si="641"/>
        <v>9.6752568374770614E-5</v>
      </c>
      <c r="AK407" s="5">
        <f t="shared" si="642"/>
        <v>1.5485248568382039E-5</v>
      </c>
      <c r="AL407" s="5">
        <f t="shared" si="643"/>
        <v>1.7093310795029967E-8</v>
      </c>
      <c r="AM407" s="5">
        <f t="shared" si="644"/>
        <v>8.1514848651226434E-5</v>
      </c>
      <c r="AN407" s="5">
        <f t="shared" si="645"/>
        <v>3.9029309534207221E-5</v>
      </c>
      <c r="AO407" s="5">
        <f t="shared" si="646"/>
        <v>9.343616702489206E-6</v>
      </c>
      <c r="AP407" s="5">
        <f t="shared" si="647"/>
        <v>1.4912412257172772E-6</v>
      </c>
      <c r="AQ407" s="5">
        <f t="shared" si="648"/>
        <v>1.7850157471835804E-7</v>
      </c>
      <c r="AR407" s="5">
        <f t="shared" si="649"/>
        <v>8.0375330031105352E-5</v>
      </c>
      <c r="AS407" s="5">
        <f t="shared" si="650"/>
        <v>3.8592214714435229E-5</v>
      </c>
      <c r="AT407" s="5">
        <f t="shared" si="651"/>
        <v>9.2650259475680351E-6</v>
      </c>
      <c r="AU407" s="5">
        <f t="shared" si="652"/>
        <v>1.4828674029082643E-6</v>
      </c>
      <c r="AV407" s="5">
        <f t="shared" si="653"/>
        <v>1.7799969587660071E-7</v>
      </c>
      <c r="AW407" s="5">
        <f t="shared" si="654"/>
        <v>1.0915779727050735E-10</v>
      </c>
      <c r="AX407" s="5">
        <f t="shared" si="655"/>
        <v>6.5232257633143949E-6</v>
      </c>
      <c r="AY407" s="5">
        <f t="shared" si="656"/>
        <v>3.1233204954749324E-6</v>
      </c>
      <c r="AZ407" s="5">
        <f t="shared" si="657"/>
        <v>7.4772292661669875E-7</v>
      </c>
      <c r="BA407" s="5">
        <f t="shared" si="658"/>
        <v>1.1933657908802511E-7</v>
      </c>
      <c r="BB407" s="5">
        <f t="shared" si="659"/>
        <v>1.4284588516836601E-8</v>
      </c>
      <c r="BC407" s="5">
        <f t="shared" si="660"/>
        <v>1.3678921963722731E-9</v>
      </c>
      <c r="BD407" s="5">
        <f t="shared" si="661"/>
        <v>6.4139513364822044E-6</v>
      </c>
      <c r="BE407" s="5">
        <f t="shared" si="662"/>
        <v>3.0796587342119301E-6</v>
      </c>
      <c r="BF407" s="5">
        <f t="shared" si="663"/>
        <v>7.3934907061592888E-7</v>
      </c>
      <c r="BG407" s="5">
        <f t="shared" si="664"/>
        <v>1.1833281875207945E-7</v>
      </c>
      <c r="BH407" s="5">
        <f t="shared" si="665"/>
        <v>1.420437573095273E-8</v>
      </c>
      <c r="BI407" s="5">
        <f t="shared" si="666"/>
        <v>1.364046201443391E-9</v>
      </c>
      <c r="BJ407" s="8">
        <f t="shared" si="667"/>
        <v>0.26215540420834144</v>
      </c>
      <c r="BK407" s="8">
        <f t="shared" si="668"/>
        <v>0.47661193736314639</v>
      </c>
      <c r="BL407" s="8">
        <f t="shared" si="669"/>
        <v>0.25422221815323759</v>
      </c>
      <c r="BM407" s="8">
        <f t="shared" si="670"/>
        <v>7.2906226209640004E-2</v>
      </c>
      <c r="BN407" s="8">
        <f t="shared" si="671"/>
        <v>0.9270922518625937</v>
      </c>
    </row>
    <row r="408" spans="1:66" x14ac:dyDescent="0.25">
      <c r="A408" t="s">
        <v>91</v>
      </c>
      <c r="B408" t="s">
        <v>113</v>
      </c>
      <c r="C408" t="s">
        <v>101</v>
      </c>
      <c r="D408" s="16"/>
      <c r="E408">
        <f>VLOOKUP(A408,home!$A$2:$E$405,3,FALSE)</f>
        <v>1.375</v>
      </c>
      <c r="F408">
        <f>VLOOKUP(B408,home!$B$2:$E$405,3,FALSE)</f>
        <v>0.36</v>
      </c>
      <c r="G408">
        <f>VLOOKUP(C408,away!$B$2:$E$405,4,FALSE)</f>
        <v>0.24</v>
      </c>
      <c r="H408">
        <f>VLOOKUP(A408,away!$A$2:$E$405,3,FALSE)</f>
        <v>0.875</v>
      </c>
      <c r="I408">
        <f>VLOOKUP(C408,away!$B$2:$E$405,3,FALSE)</f>
        <v>0.24</v>
      </c>
      <c r="J408">
        <f>VLOOKUP(B408,home!$B$2:$E$405,4,FALSE)</f>
        <v>1.1399999999999999</v>
      </c>
      <c r="K408" s="3">
        <f t="shared" si="616"/>
        <v>0.11879999999999999</v>
      </c>
      <c r="L408" s="3">
        <f t="shared" si="617"/>
        <v>0.23939999999999997</v>
      </c>
      <c r="M408" s="5">
        <f t="shared" si="618"/>
        <v>0.69893327437205388</v>
      </c>
      <c r="N408" s="5">
        <f t="shared" si="619"/>
        <v>8.303327299539999E-2</v>
      </c>
      <c r="O408" s="5">
        <f t="shared" si="620"/>
        <v>0.16732462588466965</v>
      </c>
      <c r="P408" s="5">
        <f t="shared" si="621"/>
        <v>1.9878165555098751E-2</v>
      </c>
      <c r="Q408" s="5">
        <f t="shared" si="622"/>
        <v>4.9321764159267591E-3</v>
      </c>
      <c r="R408" s="5">
        <f t="shared" si="623"/>
        <v>2.0028757718394952E-2</v>
      </c>
      <c r="S408" s="5">
        <f t="shared" si="624"/>
        <v>1.4133733516655199E-4</v>
      </c>
      <c r="T408" s="5">
        <f t="shared" si="625"/>
        <v>1.1807630339728656E-3</v>
      </c>
      <c r="U408" s="5">
        <f t="shared" si="626"/>
        <v>2.3794164169453199E-3</v>
      </c>
      <c r="V408" s="5">
        <f t="shared" si="627"/>
        <v>4.4663728611311785E-7</v>
      </c>
      <c r="W408" s="5">
        <f t="shared" si="628"/>
        <v>1.9531418607069974E-4</v>
      </c>
      <c r="X408" s="5">
        <f t="shared" si="629"/>
        <v>4.6758216145325503E-5</v>
      </c>
      <c r="Y408" s="5">
        <f t="shared" si="630"/>
        <v>5.5969584725954617E-6</v>
      </c>
      <c r="Z408" s="5">
        <f t="shared" si="631"/>
        <v>1.5982948659279171E-3</v>
      </c>
      <c r="AA408" s="5">
        <f t="shared" si="632"/>
        <v>1.8987743007223653E-4</v>
      </c>
      <c r="AB408" s="5">
        <f t="shared" si="633"/>
        <v>1.1278719346290848E-5</v>
      </c>
      <c r="AC408" s="5">
        <f t="shared" si="634"/>
        <v>7.93917874743941E-10</v>
      </c>
      <c r="AD408" s="5">
        <f t="shared" si="635"/>
        <v>5.8008313262997784E-6</v>
      </c>
      <c r="AE408" s="5">
        <f t="shared" si="636"/>
        <v>1.3887190195161664E-6</v>
      </c>
      <c r="AF408" s="5">
        <f t="shared" si="637"/>
        <v>1.6622966663608509E-7</v>
      </c>
      <c r="AG408" s="5">
        <f t="shared" si="638"/>
        <v>1.326512739755959E-8</v>
      </c>
      <c r="AH408" s="5">
        <f t="shared" si="639"/>
        <v>9.5657947725785784E-5</v>
      </c>
      <c r="AI408" s="5">
        <f t="shared" si="640"/>
        <v>1.1364164189823352E-5</v>
      </c>
      <c r="AJ408" s="5">
        <f t="shared" si="641"/>
        <v>6.7503135287550692E-7</v>
      </c>
      <c r="AK408" s="5">
        <f t="shared" si="642"/>
        <v>2.673124157387009E-8</v>
      </c>
      <c r="AL408" s="5">
        <f t="shared" si="643"/>
        <v>9.0318383914349992E-13</v>
      </c>
      <c r="AM408" s="5">
        <f t="shared" si="644"/>
        <v>1.378277523128827E-7</v>
      </c>
      <c r="AN408" s="5">
        <f t="shared" si="645"/>
        <v>3.2995963903704108E-8</v>
      </c>
      <c r="AO408" s="5">
        <f t="shared" si="646"/>
        <v>3.949616879273381E-9</v>
      </c>
      <c r="AP408" s="5">
        <f t="shared" si="647"/>
        <v>3.1517942696601575E-10</v>
      </c>
      <c r="AQ408" s="5">
        <f t="shared" si="648"/>
        <v>1.8863488703916035E-11</v>
      </c>
      <c r="AR408" s="5">
        <f t="shared" si="649"/>
        <v>4.5801025371106248E-6</v>
      </c>
      <c r="AS408" s="5">
        <f t="shared" si="650"/>
        <v>5.4411618140874215E-7</v>
      </c>
      <c r="AT408" s="5">
        <f t="shared" si="651"/>
        <v>3.2320501175679277E-8</v>
      </c>
      <c r="AU408" s="5">
        <f t="shared" si="652"/>
        <v>1.2798918465569002E-9</v>
      </c>
      <c r="AV408" s="5">
        <f t="shared" si="653"/>
        <v>3.8012787842739905E-11</v>
      </c>
      <c r="AW408" s="5">
        <f t="shared" si="654"/>
        <v>7.1353329660014802E-16</v>
      </c>
      <c r="AX408" s="5">
        <f t="shared" si="655"/>
        <v>2.7289894957950798E-9</v>
      </c>
      <c r="AY408" s="5">
        <f t="shared" si="656"/>
        <v>6.5332008529334186E-10</v>
      </c>
      <c r="AZ408" s="5">
        <f t="shared" si="657"/>
        <v>7.8202414209613005E-11</v>
      </c>
      <c r="BA408" s="5">
        <f t="shared" si="658"/>
        <v>6.2405526539271175E-12</v>
      </c>
      <c r="BB408" s="5">
        <f t="shared" si="659"/>
        <v>3.7349707633753782E-13</v>
      </c>
      <c r="BC408" s="5">
        <f t="shared" si="660"/>
        <v>1.7883040015041315E-14</v>
      </c>
      <c r="BD408" s="5">
        <f t="shared" si="661"/>
        <v>1.8274609123071383E-7</v>
      </c>
      <c r="BE408" s="5">
        <f t="shared" si="662"/>
        <v>2.1710235638208799E-8</v>
      </c>
      <c r="BF408" s="5">
        <f t="shared" si="663"/>
        <v>1.2895879969096024E-9</v>
      </c>
      <c r="BG408" s="5">
        <f t="shared" si="664"/>
        <v>5.1067684677620282E-11</v>
      </c>
      <c r="BH408" s="5">
        <f t="shared" si="665"/>
        <v>1.5167102349253212E-12</v>
      </c>
      <c r="BI408" s="5">
        <f t="shared" si="666"/>
        <v>3.6037035181825624E-14</v>
      </c>
      <c r="BJ408" s="8">
        <f t="shared" si="667"/>
        <v>8.9401429425648035E-2</v>
      </c>
      <c r="BK408" s="8">
        <f t="shared" si="668"/>
        <v>0.71895322534774642</v>
      </c>
      <c r="BL408" s="8">
        <f t="shared" si="669"/>
        <v>0.1900470436995981</v>
      </c>
      <c r="BM408" s="8">
        <f t="shared" si="670"/>
        <v>5.8697197440571638E-3</v>
      </c>
      <c r="BN408" s="8">
        <f t="shared" si="671"/>
        <v>0.9941302729415441</v>
      </c>
    </row>
    <row r="409" spans="1:66" x14ac:dyDescent="0.25">
      <c r="A409" t="s">
        <v>91</v>
      </c>
      <c r="B409" t="s">
        <v>100</v>
      </c>
      <c r="C409" t="s">
        <v>118</v>
      </c>
      <c r="D409" s="16"/>
      <c r="E409">
        <f>VLOOKUP(A409,home!$A$2:$E$405,3,FALSE)</f>
        <v>1.375</v>
      </c>
      <c r="F409">
        <f>VLOOKUP(B409,home!$B$2:$E$405,3,FALSE)</f>
        <v>1.0900000000000001</v>
      </c>
      <c r="G409">
        <f>VLOOKUP(C409,away!$B$2:$E$405,4,FALSE)</f>
        <v>1.21</v>
      </c>
      <c r="H409">
        <f>VLOOKUP(A409,away!$A$2:$E$405,3,FALSE)</f>
        <v>0.875</v>
      </c>
      <c r="I409">
        <f>VLOOKUP(C409,away!$B$2:$E$405,3,FALSE)</f>
        <v>0.97</v>
      </c>
      <c r="J409">
        <f>VLOOKUP(B409,home!$B$2:$E$405,4,FALSE)</f>
        <v>1.71</v>
      </c>
      <c r="K409" s="3">
        <f t="shared" si="616"/>
        <v>1.8134874999999999</v>
      </c>
      <c r="L409" s="3">
        <f t="shared" si="617"/>
        <v>1.4513624999999999</v>
      </c>
      <c r="M409" s="5">
        <f t="shared" si="618"/>
        <v>3.8202665053679495E-2</v>
      </c>
      <c r="N409" s="5">
        <f t="shared" si="619"/>
        <v>6.9280055541534588E-2</v>
      </c>
      <c r="O409" s="5">
        <f t="shared" si="620"/>
        <v>5.5445915458970901E-2</v>
      </c>
      <c r="P409" s="5">
        <f t="shared" si="621"/>
        <v>0.1005504746109005</v>
      </c>
      <c r="Q409" s="5">
        <f t="shared" si="622"/>
        <v>6.2819257361939357E-2</v>
      </c>
      <c r="R409" s="5">
        <f t="shared" si="623"/>
        <v>4.0236061237660332E-2</v>
      </c>
      <c r="S409" s="5">
        <f t="shared" si="624"/>
        <v>6.6162909906095427E-2</v>
      </c>
      <c r="T409" s="5">
        <f t="shared" si="625"/>
        <v>9.1173514412967713E-2</v>
      </c>
      <c r="U409" s="5">
        <f t="shared" si="626"/>
        <v>7.2967594103731534E-2</v>
      </c>
      <c r="V409" s="5">
        <f t="shared" si="627"/>
        <v>1.9349179445256725E-2</v>
      </c>
      <c r="W409" s="5">
        <f t="shared" si="628"/>
        <v>3.7973979328386656E-2</v>
      </c>
      <c r="X409" s="5">
        <f t="shared" si="629"/>
        <v>5.511400957299558E-2</v>
      </c>
      <c r="Y409" s="5">
        <f t="shared" si="630"/>
        <v>3.9995203359443399E-2</v>
      </c>
      <c r="Z409" s="5">
        <f t="shared" si="631"/>
        <v>1.94657034760146E-2</v>
      </c>
      <c r="AA409" s="5">
        <f t="shared" si="632"/>
        <v>3.5300809932459022E-2</v>
      </c>
      <c r="AB409" s="5">
        <f t="shared" si="633"/>
        <v>3.2008788776195146E-2</v>
      </c>
      <c r="AC409" s="5">
        <f t="shared" si="634"/>
        <v>3.1829735795563577E-3</v>
      </c>
      <c r="AD409" s="5">
        <f t="shared" si="635"/>
        <v>1.721633420932191E-2</v>
      </c>
      <c r="AE409" s="5">
        <f t="shared" si="636"/>
        <v>2.498714185887697E-2</v>
      </c>
      <c r="AF409" s="5">
        <f t="shared" si="637"/>
        <v>1.8132700338077165E-2</v>
      </c>
      <c r="AG409" s="5">
        <f t="shared" si="638"/>
        <v>8.7723737648075072E-3</v>
      </c>
      <c r="AH409" s="5">
        <f t="shared" si="639"/>
        <v>7.062948015301807E-3</v>
      </c>
      <c r="AI409" s="5">
        <f t="shared" si="640"/>
        <v>1.2808567938899635E-2</v>
      </c>
      <c r="AJ409" s="5">
        <f t="shared" si="641"/>
        <v>1.1614088925047627E-2</v>
      </c>
      <c r="AK409" s="5">
        <f t="shared" si="642"/>
        <v>7.0206683631541004E-3</v>
      </c>
      <c r="AL409" s="5">
        <f t="shared" si="643"/>
        <v>3.3510699177519593E-4</v>
      </c>
      <c r="AM409" s="5">
        <f t="shared" si="644"/>
        <v>6.2443213768855303E-3</v>
      </c>
      <c r="AN409" s="5">
        <f t="shared" si="645"/>
        <v>9.0627738843600258E-3</v>
      </c>
      <c r="AO409" s="5">
        <f t="shared" si="646"/>
        <v>6.5766850808697394E-3</v>
      </c>
      <c r="AP409" s="5">
        <f t="shared" si="647"/>
        <v>3.1817180335612693E-3</v>
      </c>
      <c r="AQ409" s="5">
        <f t="shared" si="648"/>
        <v>1.1544565598711413E-3</v>
      </c>
      <c r="AR409" s="5">
        <f t="shared" si="649"/>
        <v>2.0501795777716938E-3</v>
      </c>
      <c r="AS409" s="5">
        <f t="shared" si="650"/>
        <v>3.7179750370442445E-3</v>
      </c>
      <c r="AT409" s="5">
        <f t="shared" si="651"/>
        <v>3.3712506274958874E-3</v>
      </c>
      <c r="AU409" s="5">
        <f t="shared" si="652"/>
        <v>2.037906957443649E-3</v>
      </c>
      <c r="AV409" s="5">
        <f t="shared" si="653"/>
        <v>9.2392969837177294E-4</v>
      </c>
      <c r="AW409" s="5">
        <f t="shared" si="654"/>
        <v>2.4500302837425058E-5</v>
      </c>
      <c r="AX409" s="5">
        <f t="shared" si="655"/>
        <v>1.8873331271607825E-3</v>
      </c>
      <c r="AY409" s="5">
        <f t="shared" si="656"/>
        <v>2.7392045257688914E-3</v>
      </c>
      <c r="AZ409" s="5">
        <f t="shared" si="657"/>
        <v>1.9877893642656261E-3</v>
      </c>
      <c r="BA409" s="5">
        <f t="shared" si="658"/>
        <v>9.6166764706465677E-4</v>
      </c>
      <c r="BB409" s="5">
        <f t="shared" si="659"/>
        <v>3.4893209010321936E-4</v>
      </c>
      <c r="BC409" s="5">
        <f t="shared" si="660"/>
        <v>1.0128539012448674E-4</v>
      </c>
      <c r="BD409" s="5">
        <f t="shared" si="661"/>
        <v>4.9592562624061148E-4</v>
      </c>
      <c r="BE409" s="5">
        <f t="shared" si="662"/>
        <v>8.9935492411702097E-4</v>
      </c>
      <c r="BF409" s="5">
        <f t="shared" si="663"/>
        <v>8.1548445647483309E-4</v>
      </c>
      <c r="BG409" s="5">
        <f t="shared" si="664"/>
        <v>4.929569560871345E-4</v>
      </c>
      <c r="BH409" s="5">
        <f t="shared" si="665"/>
        <v>2.2349281947551698E-4</v>
      </c>
      <c r="BI409" s="5">
        <f t="shared" si="666"/>
        <v>8.1060286891721276E-5</v>
      </c>
      <c r="BJ409" s="8">
        <f t="shared" si="667"/>
        <v>0.45971073682838609</v>
      </c>
      <c r="BK409" s="8">
        <f t="shared" si="668"/>
        <v>0.23052251411303259</v>
      </c>
      <c r="BL409" s="8">
        <f t="shared" si="669"/>
        <v>0.28957495971883424</v>
      </c>
      <c r="BM409" s="8">
        <f t="shared" si="670"/>
        <v>0.63002478064865086</v>
      </c>
      <c r="BN409" s="8">
        <f t="shared" si="671"/>
        <v>0.36653442926468516</v>
      </c>
    </row>
    <row r="410" spans="1:66" x14ac:dyDescent="0.25">
      <c r="A410" t="s">
        <v>91</v>
      </c>
      <c r="B410" t="s">
        <v>95</v>
      </c>
      <c r="C410" t="s">
        <v>129</v>
      </c>
      <c r="D410" s="16"/>
      <c r="E410">
        <f>VLOOKUP(A410,home!$A$2:$E$405,3,FALSE)</f>
        <v>1.375</v>
      </c>
      <c r="F410">
        <f>VLOOKUP(B410,home!$B$2:$E$405,3,FALSE)</f>
        <v>1.0900000000000001</v>
      </c>
      <c r="G410">
        <f>VLOOKUP(C410,away!$B$2:$E$405,4,FALSE)</f>
        <v>1.45</v>
      </c>
      <c r="H410">
        <f>VLOOKUP(A410,away!$A$2:$E$405,3,FALSE)</f>
        <v>0.875</v>
      </c>
      <c r="I410">
        <f>VLOOKUP(C410,away!$B$2:$E$405,3,FALSE)</f>
        <v>1.0900000000000001</v>
      </c>
      <c r="J410">
        <f>VLOOKUP(B410,home!$B$2:$E$405,4,FALSE)</f>
        <v>1.1399999999999999</v>
      </c>
      <c r="K410" s="3">
        <f t="shared" si="616"/>
        <v>2.1731875</v>
      </c>
      <c r="L410" s="3">
        <f t="shared" si="617"/>
        <v>1.087275</v>
      </c>
      <c r="M410" s="5">
        <f t="shared" si="618"/>
        <v>3.8370647488595179E-2</v>
      </c>
      <c r="N410" s="5">
        <f t="shared" si="619"/>
        <v>8.3386611489121437E-2</v>
      </c>
      <c r="O410" s="5">
        <f t="shared" si="620"/>
        <v>4.1719445748162325E-2</v>
      </c>
      <c r="P410" s="5">
        <f t="shared" si="621"/>
        <v>9.0664178006834503E-2</v>
      </c>
      <c r="Q410" s="5">
        <f t="shared" si="622"/>
        <v>9.0607370877757581E-2</v>
      </c>
      <c r="R410" s="5">
        <f t="shared" si="623"/>
        <v>2.2680255187916592E-2</v>
      </c>
      <c r="S410" s="5">
        <f t="shared" si="624"/>
        <v>5.3556518534761406E-2</v>
      </c>
      <c r="T410" s="5">
        <f t="shared" si="625"/>
        <v>9.8515129171113852E-2</v>
      </c>
      <c r="U410" s="5">
        <f t="shared" si="626"/>
        <v>4.9288447071190483E-2</v>
      </c>
      <c r="V410" s="5">
        <f t="shared" si="627"/>
        <v>1.406068338306189E-2</v>
      </c>
      <c r="W410" s="5">
        <f t="shared" si="628"/>
        <v>6.5635601933135598E-2</v>
      </c>
      <c r="X410" s="5">
        <f t="shared" si="629"/>
        <v>7.1363949091849996E-2</v>
      </c>
      <c r="Y410" s="5">
        <f t="shared" si="630"/>
        <v>3.8796118874420603E-2</v>
      </c>
      <c r="Z410" s="5">
        <f t="shared" si="631"/>
        <v>8.2198914864806735E-3</v>
      </c>
      <c r="AA410" s="5">
        <f t="shared" si="632"/>
        <v>1.7863365429776217E-2</v>
      </c>
      <c r="AB410" s="5">
        <f t="shared" si="633"/>
        <v>1.9410221229960906E-2</v>
      </c>
      <c r="AC410" s="5">
        <f t="shared" si="634"/>
        <v>2.0764575016595835E-3</v>
      </c>
      <c r="AD410" s="5">
        <f t="shared" si="635"/>
        <v>3.5659617419016534E-2</v>
      </c>
      <c r="AE410" s="5">
        <f t="shared" si="636"/>
        <v>3.8771810529261194E-2</v>
      </c>
      <c r="AF410" s="5">
        <f t="shared" si="637"/>
        <v>2.1077810146601234E-2</v>
      </c>
      <c r="AG410" s="5">
        <f t="shared" si="638"/>
        <v>7.6391253423819536E-3</v>
      </c>
      <c r="AH410" s="5">
        <f t="shared" si="639"/>
        <v>2.2343206289908175E-3</v>
      </c>
      <c r="AI410" s="5">
        <f t="shared" si="640"/>
        <v>4.8555976619149817E-3</v>
      </c>
      <c r="AJ410" s="5">
        <f t="shared" si="641"/>
        <v>5.2760620719514342E-3</v>
      </c>
      <c r="AK410" s="5">
        <f t="shared" si="642"/>
        <v>3.8219573813296523E-3</v>
      </c>
      <c r="AL410" s="5">
        <f t="shared" si="643"/>
        <v>1.9625450689623897E-4</v>
      </c>
      <c r="AM410" s="5">
        <f t="shared" si="644"/>
        <v>1.5499006965957796E-2</v>
      </c>
      <c r="AN410" s="5">
        <f t="shared" si="645"/>
        <v>1.6851682798911759E-2</v>
      </c>
      <c r="AO410" s="5">
        <f t="shared" si="646"/>
        <v>9.1612067075933917E-3</v>
      </c>
      <c r="AP410" s="5">
        <f t="shared" si="647"/>
        <v>3.3202503409995358E-3</v>
      </c>
      <c r="AQ410" s="5">
        <f t="shared" si="648"/>
        <v>9.025062973775672E-4</v>
      </c>
      <c r="AR410" s="5">
        <f t="shared" si="649"/>
        <v>4.8586419237719845E-4</v>
      </c>
      <c r="AS410" s="5">
        <f t="shared" si="650"/>
        <v>1.0558739895717229E-3</v>
      </c>
      <c r="AT410" s="5">
        <f t="shared" si="651"/>
        <v>1.1473060778561996E-3</v>
      </c>
      <c r="AU410" s="5">
        <f t="shared" si="652"/>
        <v>8.3110374235704002E-4</v>
      </c>
      <c r="AV410" s="5">
        <f t="shared" si="653"/>
        <v>4.51536066023385E-4</v>
      </c>
      <c r="AW410" s="5">
        <f t="shared" si="654"/>
        <v>1.288112334157739E-5</v>
      </c>
      <c r="AX410" s="5">
        <f t="shared" si="655"/>
        <v>5.6137080334720648E-3</v>
      </c>
      <c r="AY410" s="5">
        <f t="shared" si="656"/>
        <v>6.1036444020933387E-3</v>
      </c>
      <c r="AZ410" s="5">
        <f t="shared" si="657"/>
        <v>3.318169983643017E-3</v>
      </c>
      <c r="BA410" s="5">
        <f t="shared" si="658"/>
        <v>1.2025877563218207E-3</v>
      </c>
      <c r="BB410" s="5">
        <f t="shared" si="659"/>
        <v>3.2688590068870175E-4</v>
      </c>
      <c r="BC410" s="5">
        <f t="shared" si="660"/>
        <v>7.1082973534261677E-5</v>
      </c>
      <c r="BD410" s="5">
        <f t="shared" si="661"/>
        <v>8.8044664961153048E-5</v>
      </c>
      <c r="BE410" s="5">
        <f t="shared" si="662"/>
        <v>1.9133756533526577E-4</v>
      </c>
      <c r="BF410" s="5">
        <f t="shared" si="663"/>
        <v>2.0790620263351652E-4</v>
      </c>
      <c r="BG410" s="5">
        <f t="shared" si="664"/>
        <v>1.5060638691187506E-4</v>
      </c>
      <c r="BH410" s="5">
        <f t="shared" si="665"/>
        <v>8.1823979364262626E-5</v>
      </c>
      <c r="BI410" s="5">
        <f t="shared" si="666"/>
        <v>3.5563769830934688E-5</v>
      </c>
      <c r="BJ410" s="8">
        <f t="shared" si="667"/>
        <v>0.61382387703525332</v>
      </c>
      <c r="BK410" s="8">
        <f t="shared" si="668"/>
        <v>0.20502838382390212</v>
      </c>
      <c r="BL410" s="8">
        <f t="shared" si="669"/>
        <v>0.17187663904841596</v>
      </c>
      <c r="BM410" s="8">
        <f t="shared" si="670"/>
        <v>0.62542951931691282</v>
      </c>
      <c r="BN410" s="8">
        <f t="shared" si="671"/>
        <v>0.36742850879838762</v>
      </c>
    </row>
    <row r="411" spans="1:66" x14ac:dyDescent="0.25">
      <c r="A411" t="s">
        <v>91</v>
      </c>
      <c r="B411" t="s">
        <v>99</v>
      </c>
      <c r="C411" t="s">
        <v>107</v>
      </c>
      <c r="D411" s="16"/>
      <c r="E411">
        <f>VLOOKUP(A411,home!$A$2:$E$405,3,FALSE)</f>
        <v>1.375</v>
      </c>
      <c r="F411">
        <f>VLOOKUP(B411,home!$B$2:$E$405,3,FALSE)</f>
        <v>1.45</v>
      </c>
      <c r="G411">
        <f>VLOOKUP(C411,away!$B$2:$E$405,4,FALSE)</f>
        <v>1.45</v>
      </c>
      <c r="H411">
        <f>VLOOKUP(A411,away!$A$2:$E$405,3,FALSE)</f>
        <v>0.875</v>
      </c>
      <c r="I411">
        <f>VLOOKUP(C411,away!$B$2:$E$405,3,FALSE)</f>
        <v>1.45</v>
      </c>
      <c r="J411">
        <f>VLOOKUP(B411,home!$B$2:$E$405,4,FALSE)</f>
        <v>2.29</v>
      </c>
      <c r="K411" s="3">
        <f t="shared" si="616"/>
        <v>2.8909374999999997</v>
      </c>
      <c r="L411" s="3">
        <f t="shared" si="617"/>
        <v>2.9054375000000001</v>
      </c>
      <c r="M411" s="5">
        <f t="shared" si="618"/>
        <v>3.0385495473665325E-3</v>
      </c>
      <c r="N411" s="5">
        <f t="shared" si="619"/>
        <v>8.7842568320899341E-3</v>
      </c>
      <c r="O411" s="5">
        <f t="shared" si="620"/>
        <v>8.8283158005267506E-3</v>
      </c>
      <c r="P411" s="5">
        <f t="shared" si="621"/>
        <v>2.5522109209585298E-2</v>
      </c>
      <c r="Q411" s="5">
        <f t="shared" si="622"/>
        <v>1.2697368742759996E-2</v>
      </c>
      <c r="R411" s="5">
        <f t="shared" si="623"/>
        <v>1.2825059894346472E-2</v>
      </c>
      <c r="S411" s="5">
        <f t="shared" si="624"/>
        <v>5.3592844904449467E-2</v>
      </c>
      <c r="T411" s="5">
        <f t="shared" si="625"/>
        <v>3.6891411296542748E-2</v>
      </c>
      <c r="U411" s="5">
        <f t="shared" si="626"/>
        <v>3.7076446588312252E-2</v>
      </c>
      <c r="V411" s="5">
        <f t="shared" si="627"/>
        <v>5.0016643327924569E-2</v>
      </c>
      <c r="W411" s="5">
        <f t="shared" si="628"/>
        <v>1.2235766483257575E-2</v>
      </c>
      <c r="X411" s="5">
        <f t="shared" si="629"/>
        <v>3.5550254781699681E-2</v>
      </c>
      <c r="Y411" s="5">
        <f t="shared" si="630"/>
        <v>5.1644521688652294E-2</v>
      </c>
      <c r="Z411" s="5">
        <f t="shared" si="631"/>
        <v>1.2420803318926761E-2</v>
      </c>
      <c r="AA411" s="5">
        <f t="shared" si="632"/>
        <v>3.5907766094809827E-2</v>
      </c>
      <c r="AB411" s="5">
        <f t="shared" si="633"/>
        <v>5.1903553772357142E-2</v>
      </c>
      <c r="AC411" s="5">
        <f t="shared" si="634"/>
        <v>2.6256981608595898E-2</v>
      </c>
      <c r="AD411" s="5">
        <f t="shared" si="635"/>
        <v>8.843209041923112E-3</v>
      </c>
      <c r="AE411" s="5">
        <f t="shared" si="636"/>
        <v>2.5693391170742479E-2</v>
      </c>
      <c r="AF411" s="5">
        <f t="shared" si="637"/>
        <v>3.7325271104822061E-2</v>
      </c>
      <c r="AG411" s="5">
        <f t="shared" si="638"/>
        <v>3.6148747455205486E-2</v>
      </c>
      <c r="AH411" s="5">
        <f t="shared" si="639"/>
        <v>9.0219669357335681E-3</v>
      </c>
      <c r="AI411" s="5">
        <f t="shared" si="640"/>
        <v>2.608194253827226E-2</v>
      </c>
      <c r="AJ411" s="5">
        <f t="shared" si="641"/>
        <v>3.770063287836823E-2</v>
      </c>
      <c r="AK411" s="5">
        <f t="shared" si="642"/>
        <v>3.6330057787269214E-2</v>
      </c>
      <c r="AL411" s="5">
        <f t="shared" si="643"/>
        <v>8.8217557973929005E-3</v>
      </c>
      <c r="AM411" s="5">
        <f t="shared" si="644"/>
        <v>5.1130329279269176E-3</v>
      </c>
      <c r="AN411" s="5">
        <f t="shared" si="645"/>
        <v>1.4855597607533664E-2</v>
      </c>
      <c r="AO411" s="5">
        <f t="shared" si="646"/>
        <v>2.15810051869193E-2</v>
      </c>
      <c r="AP411" s="5">
        <f t="shared" si="647"/>
        <v>2.0900753919256616E-2</v>
      </c>
      <c r="AQ411" s="5">
        <f t="shared" si="648"/>
        <v>1.5181458553820037E-2</v>
      </c>
      <c r="AR411" s="5">
        <f t="shared" si="649"/>
        <v>5.2425522117680798E-3</v>
      </c>
      <c r="AS411" s="5">
        <f t="shared" si="650"/>
        <v>1.5155890784708281E-2</v>
      </c>
      <c r="AT411" s="5">
        <f t="shared" si="651"/>
        <v>2.1907366507708796E-2</v>
      </c>
      <c r="AU411" s="5">
        <f t="shared" si="652"/>
        <v>2.11109424544598E-2</v>
      </c>
      <c r="AV411" s="5">
        <f t="shared" si="653"/>
        <v>1.525760380048497E-2</v>
      </c>
      <c r="AW411" s="5">
        <f t="shared" si="654"/>
        <v>2.0582720232100349E-3</v>
      </c>
      <c r="AX411" s="5">
        <f t="shared" si="655"/>
        <v>2.4635764383464528E-3</v>
      </c>
      <c r="AY411" s="5">
        <f t="shared" si="656"/>
        <v>7.1577673680882211E-3</v>
      </c>
      <c r="AZ411" s="5">
        <f t="shared" si="657"/>
        <v>1.0398222863759913E-2</v>
      </c>
      <c r="BA411" s="5">
        <f t="shared" si="658"/>
        <v>1.0070462213908482E-2</v>
      </c>
      <c r="BB411" s="5">
        <f t="shared" si="659"/>
        <v>7.3147746396556822E-3</v>
      </c>
      <c r="BC411" s="5">
        <f t="shared" si="660"/>
        <v>4.250524108420921E-3</v>
      </c>
      <c r="BD411" s="5">
        <f t="shared" si="661"/>
        <v>2.5386512986298199E-3</v>
      </c>
      <c r="BE411" s="5">
        <f t="shared" si="662"/>
        <v>7.3390822386326451E-3</v>
      </c>
      <c r="BF411" s="5">
        <f t="shared" si="663"/>
        <v>1.0608414029623529E-2</v>
      </c>
      <c r="BG411" s="5">
        <f t="shared" si="664"/>
        <v>1.022275397792159E-2</v>
      </c>
      <c r="BH411" s="5">
        <f t="shared" si="665"/>
        <v>7.3883357070119249E-3</v>
      </c>
      <c r="BI411" s="5">
        <f t="shared" si="666"/>
        <v>4.2718433515979565E-3</v>
      </c>
      <c r="BJ411" s="8">
        <f t="shared" si="667"/>
        <v>0.3851013744253316</v>
      </c>
      <c r="BK411" s="8">
        <f t="shared" si="668"/>
        <v>0.17440665176340286</v>
      </c>
      <c r="BL411" s="8">
        <f t="shared" si="669"/>
        <v>0.37671917865254317</v>
      </c>
      <c r="BM411" s="8">
        <f t="shared" si="670"/>
        <v>0.87185285278865099</v>
      </c>
      <c r="BN411" s="8">
        <f t="shared" si="671"/>
        <v>7.1695660026674976E-2</v>
      </c>
    </row>
    <row r="412" spans="1:66" x14ac:dyDescent="0.25">
      <c r="A412" t="s">
        <v>91</v>
      </c>
      <c r="B412" t="s">
        <v>371</v>
      </c>
      <c r="C412" t="s">
        <v>108</v>
      </c>
      <c r="D412" s="16"/>
      <c r="E412">
        <f>VLOOKUP(A412,home!$A$2:$E$405,3,FALSE)</f>
        <v>1.375</v>
      </c>
      <c r="F412">
        <f>VLOOKUP(B412,home!$B$2:$E$405,3,FALSE)</f>
        <v>0.48</v>
      </c>
      <c r="G412">
        <f>VLOOKUP(C412,away!$B$2:$E$405,4,FALSE)</f>
        <v>0.73</v>
      </c>
      <c r="H412">
        <f>VLOOKUP(A412,away!$A$2:$E$405,3,FALSE)</f>
        <v>0.875</v>
      </c>
      <c r="I412">
        <f>VLOOKUP(C412,away!$B$2:$E$405,3,FALSE)</f>
        <v>1.0900000000000001</v>
      </c>
      <c r="J412">
        <f>VLOOKUP(B412,home!$B$2:$E$405,4,FALSE)</f>
        <v>1.9</v>
      </c>
      <c r="K412" s="3">
        <f t="shared" si="616"/>
        <v>0.48179999999999995</v>
      </c>
      <c r="L412" s="3">
        <f t="shared" si="617"/>
        <v>1.8121250000000002</v>
      </c>
      <c r="M412" s="5">
        <f t="shared" si="618"/>
        <v>0.10086977000812787</v>
      </c>
      <c r="N412" s="5">
        <f t="shared" si="619"/>
        <v>4.8599055189916002E-2</v>
      </c>
      <c r="O412" s="5">
        <f t="shared" si="620"/>
        <v>0.18278863197597875</v>
      </c>
      <c r="P412" s="5">
        <f t="shared" si="621"/>
        <v>8.8067562886026546E-2</v>
      </c>
      <c r="Q412" s="5">
        <f t="shared" si="622"/>
        <v>1.1707512395250762E-2</v>
      </c>
      <c r="R412" s="5">
        <f t="shared" si="623"/>
        <v>0.16561792485973528</v>
      </c>
      <c r="S412" s="5">
        <f t="shared" si="624"/>
        <v>1.9222547131958583E-2</v>
      </c>
      <c r="T412" s="5">
        <f t="shared" si="625"/>
        <v>2.1215475899243792E-2</v>
      </c>
      <c r="U412" s="5">
        <f t="shared" si="626"/>
        <v>7.9794716197420443E-2</v>
      </c>
      <c r="V412" s="5">
        <f t="shared" si="627"/>
        <v>1.8647618367909908E-3</v>
      </c>
      <c r="W412" s="5">
        <f t="shared" si="628"/>
        <v>1.8802264906772727E-3</v>
      </c>
      <c r="X412" s="5">
        <f t="shared" si="629"/>
        <v>3.4072054294185532E-3</v>
      </c>
      <c r="Y412" s="5">
        <f t="shared" si="630"/>
        <v>3.0871410693925488E-3</v>
      </c>
      <c r="Z412" s="5">
        <f t="shared" si="631"/>
        <v>0.10004012736214928</v>
      </c>
      <c r="AA412" s="5">
        <f t="shared" si="632"/>
        <v>4.8199333363083512E-2</v>
      </c>
      <c r="AB412" s="5">
        <f t="shared" si="633"/>
        <v>1.1611219407166817E-2</v>
      </c>
      <c r="AC412" s="5">
        <f t="shared" si="634"/>
        <v>1.0175560422848946E-4</v>
      </c>
      <c r="AD412" s="5">
        <f t="shared" si="635"/>
        <v>2.2647328080207743E-4</v>
      </c>
      <c r="AE412" s="5">
        <f t="shared" si="636"/>
        <v>4.1039789397346465E-4</v>
      </c>
      <c r="AF412" s="5">
        <f t="shared" si="637"/>
        <v>3.7184614180833239E-4</v>
      </c>
      <c r="AG412" s="5">
        <f t="shared" si="638"/>
        <v>2.2461056324147479E-4</v>
      </c>
      <c r="AH412" s="5">
        <f t="shared" si="639"/>
        <v>4.5321303949033727E-2</v>
      </c>
      <c r="AI412" s="5">
        <f t="shared" si="640"/>
        <v>2.1835804242644447E-2</v>
      </c>
      <c r="AJ412" s="5">
        <f t="shared" si="641"/>
        <v>5.2602452420530462E-3</v>
      </c>
      <c r="AK412" s="5">
        <f t="shared" si="642"/>
        <v>8.4479538587371933E-4</v>
      </c>
      <c r="AL412" s="5">
        <f t="shared" si="643"/>
        <v>3.553638745751494E-6</v>
      </c>
      <c r="AM412" s="5">
        <f t="shared" si="644"/>
        <v>2.1822965338088185E-5</v>
      </c>
      <c r="AN412" s="5">
        <f t="shared" si="645"/>
        <v>3.954594106328306E-5</v>
      </c>
      <c r="AO412" s="5">
        <f t="shared" si="646"/>
        <v>3.5831094224650919E-5</v>
      </c>
      <c r="AP412" s="5">
        <f t="shared" si="647"/>
        <v>2.1643473873948513E-5</v>
      </c>
      <c r="AQ412" s="5">
        <f t="shared" si="648"/>
        <v>9.8051700234572461E-6</v>
      </c>
      <c r="AR412" s="5">
        <f t="shared" si="649"/>
        <v>1.6425573583728554E-2</v>
      </c>
      <c r="AS412" s="5">
        <f t="shared" si="650"/>
        <v>7.9138413526404165E-3</v>
      </c>
      <c r="AT412" s="5">
        <f t="shared" si="651"/>
        <v>1.9064443818510759E-3</v>
      </c>
      <c r="AU412" s="5">
        <f t="shared" si="652"/>
        <v>3.0617496772528281E-4</v>
      </c>
      <c r="AV412" s="5">
        <f t="shared" si="653"/>
        <v>3.6878774862510305E-5</v>
      </c>
      <c r="AW412" s="5">
        <f t="shared" si="654"/>
        <v>8.6183816709206201E-8</v>
      </c>
      <c r="AX412" s="5">
        <f t="shared" si="655"/>
        <v>1.7523841166484807E-6</v>
      </c>
      <c r="AY412" s="5">
        <f t="shared" si="656"/>
        <v>3.1755390673816284E-6</v>
      </c>
      <c r="AZ412" s="5">
        <f t="shared" si="657"/>
        <v>2.8772368662394675E-6</v>
      </c>
      <c r="BA412" s="5">
        <f t="shared" si="658"/>
        <v>1.7379709520780649E-6</v>
      </c>
      <c r="BB412" s="5">
        <f t="shared" si="659"/>
        <v>7.8735515288361664E-7</v>
      </c>
      <c r="BC412" s="5">
        <f t="shared" si="660"/>
        <v>2.8535719128384485E-7</v>
      </c>
      <c r="BD412" s="5">
        <f t="shared" si="661"/>
        <v>4.9608654217356829E-3</v>
      </c>
      <c r="BE412" s="5">
        <f t="shared" si="662"/>
        <v>2.3901449601922515E-3</v>
      </c>
      <c r="BF412" s="5">
        <f t="shared" si="663"/>
        <v>5.7578592091031338E-4</v>
      </c>
      <c r="BG412" s="5">
        <f t="shared" si="664"/>
        <v>9.2471218898196325E-5</v>
      </c>
      <c r="BH412" s="5">
        <f t="shared" si="665"/>
        <v>1.1138158316287745E-5</v>
      </c>
      <c r="BI412" s="5">
        <f t="shared" si="666"/>
        <v>1.0732729353574872E-6</v>
      </c>
      <c r="BJ412" s="8">
        <f t="shared" si="667"/>
        <v>9.1269208841594243E-2</v>
      </c>
      <c r="BK412" s="8">
        <f t="shared" si="668"/>
        <v>0.2101331266449456</v>
      </c>
      <c r="BL412" s="8">
        <f t="shared" si="669"/>
        <v>0.59589436663678563</v>
      </c>
      <c r="BM412" s="8">
        <f t="shared" si="670"/>
        <v>0.39968328281518883</v>
      </c>
      <c r="BN412" s="8">
        <f t="shared" si="671"/>
        <v>0.5976504573150353</v>
      </c>
    </row>
    <row r="413" spans="1:66" x14ac:dyDescent="0.25">
      <c r="A413" t="s">
        <v>91</v>
      </c>
      <c r="B413" t="s">
        <v>93</v>
      </c>
      <c r="C413" t="s">
        <v>92</v>
      </c>
      <c r="D413" s="16"/>
      <c r="E413">
        <f>VLOOKUP(A413,home!$A$2:$E$405,3,FALSE)</f>
        <v>1.375</v>
      </c>
      <c r="F413">
        <f>VLOOKUP(B413,home!$B$2:$E$405,3,FALSE)</f>
        <v>1.45</v>
      </c>
      <c r="G413">
        <f>VLOOKUP(C413,away!$B$2:$E$405,4,FALSE)</f>
        <v>0.97</v>
      </c>
      <c r="H413">
        <f>VLOOKUP(A413,away!$A$2:$E$405,3,FALSE)</f>
        <v>0.875</v>
      </c>
      <c r="I413">
        <f>VLOOKUP(C413,away!$B$2:$E$405,3,FALSE)</f>
        <v>0.97</v>
      </c>
      <c r="J413">
        <f>VLOOKUP(B413,home!$B$2:$E$405,4,FALSE)</f>
        <v>0.76</v>
      </c>
      <c r="K413" s="3">
        <f t="shared" si="616"/>
        <v>1.9339374999999999</v>
      </c>
      <c r="L413" s="3">
        <f t="shared" si="617"/>
        <v>0.64505000000000001</v>
      </c>
      <c r="M413" s="5">
        <f t="shared" si="618"/>
        <v>7.585076405512739E-2</v>
      </c>
      <c r="N413" s="5">
        <f t="shared" si="619"/>
        <v>0.14669063700986293</v>
      </c>
      <c r="O413" s="5">
        <f t="shared" si="620"/>
        <v>4.8927535353759918E-2</v>
      </c>
      <c r="P413" s="5">
        <f t="shared" si="621"/>
        <v>9.462279540321207E-2</v>
      </c>
      <c r="Q413" s="5">
        <f t="shared" si="622"/>
        <v>0.14184526190613089</v>
      </c>
      <c r="R413" s="5">
        <f t="shared" si="623"/>
        <v>1.5780353339971416E-2</v>
      </c>
      <c r="S413" s="5">
        <f t="shared" si="624"/>
        <v>2.9510162229252099E-2</v>
      </c>
      <c r="T413" s="5">
        <f t="shared" si="625"/>
        <v>9.1497286192549723E-2</v>
      </c>
      <c r="U413" s="5">
        <f t="shared" si="626"/>
        <v>3.051821708742097E-2</v>
      </c>
      <c r="V413" s="5">
        <f t="shared" si="627"/>
        <v>4.0903917312988215E-3</v>
      </c>
      <c r="W413" s="5">
        <f t="shared" si="628"/>
        <v>9.1439957065862665E-2</v>
      </c>
      <c r="X413" s="5">
        <f t="shared" si="629"/>
        <v>5.8983344305334709E-2</v>
      </c>
      <c r="Y413" s="5">
        <f t="shared" si="630"/>
        <v>1.9023603122078077E-2</v>
      </c>
      <c r="Z413" s="5">
        <f t="shared" si="631"/>
        <v>3.3930389739828541E-3</v>
      </c>
      <c r="AA413" s="5">
        <f t="shared" si="632"/>
        <v>6.5619253107469661E-3</v>
      </c>
      <c r="AB413" s="5">
        <f t="shared" si="633"/>
        <v>6.3451767153263556E-3</v>
      </c>
      <c r="AC413" s="5">
        <f t="shared" si="634"/>
        <v>3.1891924947221017E-4</v>
      </c>
      <c r="AD413" s="5">
        <f t="shared" si="635"/>
        <v>4.4209790492015448E-2</v>
      </c>
      <c r="AE413" s="5">
        <f t="shared" si="636"/>
        <v>2.8517525356874563E-2</v>
      </c>
      <c r="AF413" s="5">
        <f t="shared" si="637"/>
        <v>9.1976148657259681E-3</v>
      </c>
      <c r="AG413" s="5">
        <f t="shared" si="638"/>
        <v>1.9776404897121785E-3</v>
      </c>
      <c r="AH413" s="5">
        <f t="shared" si="639"/>
        <v>5.4716994754190997E-4</v>
      </c>
      <c r="AI413" s="5">
        <f t="shared" si="640"/>
        <v>1.0581924804243326E-3</v>
      </c>
      <c r="AJ413" s="5">
        <f t="shared" si="641"/>
        <v>1.0232390600553164E-3</v>
      </c>
      <c r="AK413" s="5">
        <f t="shared" si="642"/>
        <v>6.5962679656857614E-4</v>
      </c>
      <c r="AL413" s="5">
        <f t="shared" si="643"/>
        <v>1.5913896857267049E-5</v>
      </c>
      <c r="AM413" s="5">
        <f t="shared" si="644"/>
        <v>1.7099794339930419E-2</v>
      </c>
      <c r="AN413" s="5">
        <f t="shared" si="645"/>
        <v>1.1030222338972117E-2</v>
      </c>
      <c r="AO413" s="5">
        <f t="shared" si="646"/>
        <v>3.5575224598769816E-3</v>
      </c>
      <c r="AP413" s="5">
        <f t="shared" si="647"/>
        <v>7.6492662091454903E-4</v>
      </c>
      <c r="AQ413" s="5">
        <f t="shared" si="648"/>
        <v>1.2335397920523245E-4</v>
      </c>
      <c r="AR413" s="5">
        <f t="shared" si="649"/>
        <v>7.0590394932381842E-5</v>
      </c>
      <c r="AS413" s="5">
        <f t="shared" si="650"/>
        <v>1.3651741189954321E-4</v>
      </c>
      <c r="AT413" s="5">
        <f t="shared" si="651"/>
        <v>1.3200807113773644E-4</v>
      </c>
      <c r="AU413" s="5">
        <f t="shared" si="652"/>
        <v>8.5098453025312052E-5</v>
      </c>
      <c r="AV413" s="5">
        <f t="shared" si="653"/>
        <v>4.1143772374409861E-5</v>
      </c>
      <c r="AW413" s="5">
        <f t="shared" si="654"/>
        <v>5.5145471254968677E-7</v>
      </c>
      <c r="AX413" s="5">
        <f t="shared" si="655"/>
        <v>5.5116555860465289E-3</v>
      </c>
      <c r="AY413" s="5">
        <f t="shared" si="656"/>
        <v>3.555293435779313E-3</v>
      </c>
      <c r="AZ413" s="5">
        <f t="shared" si="657"/>
        <v>1.1466710153747229E-3</v>
      </c>
      <c r="BA413" s="5">
        <f t="shared" si="658"/>
        <v>2.4655337948915499E-4</v>
      </c>
      <c r="BB413" s="5">
        <f t="shared" si="659"/>
        <v>3.9759814359869859E-5</v>
      </c>
      <c r="BC413" s="5">
        <f t="shared" si="660"/>
        <v>5.129413650566813E-6</v>
      </c>
      <c r="BD413" s="5">
        <f t="shared" si="661"/>
        <v>7.5890557085221464E-6</v>
      </c>
      <c r="BE413" s="5">
        <f t="shared" si="662"/>
        <v>1.467675942430005E-5</v>
      </c>
      <c r="BF413" s="5">
        <f t="shared" si="663"/>
        <v>1.4191967714566139E-5</v>
      </c>
      <c r="BG413" s="5">
        <f t="shared" si="664"/>
        <v>9.1487928539962503E-6</v>
      </c>
      <c r="BH413" s="5">
        <f t="shared" si="665"/>
        <v>4.4232983950188438E-6</v>
      </c>
      <c r="BI413" s="5">
        <f t="shared" si="666"/>
        <v>1.7108765279633503E-6</v>
      </c>
      <c r="BJ413" s="8">
        <f t="shared" si="667"/>
        <v>0.67646354318974677</v>
      </c>
      <c r="BK413" s="8">
        <f t="shared" si="668"/>
        <v>0.2079642400009992</v>
      </c>
      <c r="BL413" s="8">
        <f t="shared" si="669"/>
        <v>0.11193853494580955</v>
      </c>
      <c r="BM413" s="8">
        <f t="shared" si="670"/>
        <v>0.47248726806140667</v>
      </c>
      <c r="BN413" s="8">
        <f t="shared" si="671"/>
        <v>0.52371734706806461</v>
      </c>
    </row>
    <row r="414" spans="1:66" x14ac:dyDescent="0.25">
      <c r="A414" t="s">
        <v>91</v>
      </c>
      <c r="B414" t="s">
        <v>389</v>
      </c>
      <c r="C414" t="s">
        <v>351</v>
      </c>
      <c r="D414" s="16"/>
      <c r="E414">
        <f>VLOOKUP(A414,home!$A$2:$E$405,3,FALSE)</f>
        <v>1.375</v>
      </c>
      <c r="F414">
        <f>VLOOKUP(B414,home!$B$2:$E$405,3,FALSE)</f>
        <v>1.0900000000000001</v>
      </c>
      <c r="G414">
        <f>VLOOKUP(C414,away!$B$2:$E$405,4,FALSE)</f>
        <v>1.21</v>
      </c>
      <c r="H414">
        <f>VLOOKUP(A414,away!$A$2:$E$405,3,FALSE)</f>
        <v>0.875</v>
      </c>
      <c r="I414">
        <f>VLOOKUP(C414,away!$B$2:$E$405,3,FALSE)</f>
        <v>0.48</v>
      </c>
      <c r="J414">
        <f>VLOOKUP(B414,home!$B$2:$E$405,4,FALSE)</f>
        <v>0.56999999999999995</v>
      </c>
      <c r="K414" s="3">
        <f t="shared" si="616"/>
        <v>1.8134874999999999</v>
      </c>
      <c r="L414" s="3">
        <f t="shared" si="617"/>
        <v>0.23939999999999997</v>
      </c>
      <c r="M414" s="5">
        <f t="shared" si="618"/>
        <v>0.12836371771120544</v>
      </c>
      <c r="N414" s="5">
        <f t="shared" si="619"/>
        <v>0.23278599752279966</v>
      </c>
      <c r="O414" s="5">
        <f t="shared" si="620"/>
        <v>3.0730274020062572E-2</v>
      </c>
      <c r="P414" s="5">
        <f t="shared" si="621"/>
        <v>5.572896780695822E-2</v>
      </c>
      <c r="Q414" s="5">
        <f t="shared" si="622"/>
        <v>0.21107724834131408</v>
      </c>
      <c r="R414" s="5">
        <f t="shared" si="623"/>
        <v>3.678413800201489E-3</v>
      </c>
      <c r="S414" s="5">
        <f t="shared" si="624"/>
        <v>6.0486676223733948E-3</v>
      </c>
      <c r="T414" s="5">
        <f t="shared" si="625"/>
        <v>5.0531893252910576E-2</v>
      </c>
      <c r="U414" s="5">
        <f t="shared" si="626"/>
        <v>6.6707574464928976E-3</v>
      </c>
      <c r="V414" s="5">
        <f t="shared" si="627"/>
        <v>2.9178027112044787E-4</v>
      </c>
      <c r="W414" s="5">
        <f t="shared" si="628"/>
        <v>0.12759531713378958</v>
      </c>
      <c r="X414" s="5">
        <f t="shared" si="629"/>
        <v>3.0546318921829213E-2</v>
      </c>
      <c r="Y414" s="5">
        <f t="shared" si="630"/>
        <v>3.6563943749429559E-3</v>
      </c>
      <c r="Z414" s="5">
        <f t="shared" si="631"/>
        <v>2.9353742125607881E-4</v>
      </c>
      <c r="AA414" s="5">
        <f t="shared" si="632"/>
        <v>5.3232644423013321E-4</v>
      </c>
      <c r="AB414" s="5">
        <f t="shared" si="633"/>
        <v>4.826836762653969E-4</v>
      </c>
      <c r="AC414" s="5">
        <f t="shared" si="634"/>
        <v>7.9172553710622675E-6</v>
      </c>
      <c r="AD414" s="5">
        <f t="shared" si="635"/>
        <v>5.7848128170165845E-2</v>
      </c>
      <c r="AE414" s="5">
        <f t="shared" si="636"/>
        <v>1.38488418839377E-2</v>
      </c>
      <c r="AF414" s="5">
        <f t="shared" si="637"/>
        <v>1.6577063735073421E-3</v>
      </c>
      <c r="AG414" s="5">
        <f t="shared" si="638"/>
        <v>1.3228496860588591E-4</v>
      </c>
      <c r="AH414" s="5">
        <f t="shared" si="639"/>
        <v>1.7568214662176308E-5</v>
      </c>
      <c r="AI414" s="5">
        <f t="shared" si="640"/>
        <v>3.185973768717346E-5</v>
      </c>
      <c r="AJ414" s="5">
        <f t="shared" si="641"/>
        <v>2.8888618024483988E-5</v>
      </c>
      <c r="AK414" s="5">
        <f t="shared" si="642"/>
        <v>1.7463049226558799E-5</v>
      </c>
      <c r="AL414" s="5">
        <f t="shared" si="643"/>
        <v>1.3749071078980756E-7</v>
      </c>
      <c r="AM414" s="5">
        <f t="shared" si="644"/>
        <v>2.0981371466998716E-2</v>
      </c>
      <c r="AN414" s="5">
        <f t="shared" si="645"/>
        <v>5.0229403291994906E-3</v>
      </c>
      <c r="AO414" s="5">
        <f t="shared" si="646"/>
        <v>6.0124595740517893E-4</v>
      </c>
      <c r="AP414" s="5">
        <f t="shared" si="647"/>
        <v>4.7979427400933271E-5</v>
      </c>
      <c r="AQ414" s="5">
        <f t="shared" si="648"/>
        <v>2.8715687299458551E-6</v>
      </c>
      <c r="AR414" s="5">
        <f t="shared" si="649"/>
        <v>8.4116611802500188E-7</v>
      </c>
      <c r="AS414" s="5">
        <f t="shared" si="650"/>
        <v>1.5254442404618655E-6</v>
      </c>
      <c r="AT414" s="5">
        <f t="shared" si="651"/>
        <v>1.3831870310122936E-6</v>
      </c>
      <c r="AU414" s="5">
        <f t="shared" si="652"/>
        <v>8.3613079696763544E-7</v>
      </c>
      <c r="AV414" s="5">
        <f t="shared" si="653"/>
        <v>3.7907818716646147E-7</v>
      </c>
      <c r="AW414" s="5">
        <f t="shared" si="654"/>
        <v>1.6580956077998158E-9</v>
      </c>
      <c r="AX414" s="5">
        <f t="shared" si="655"/>
        <v>6.3415758147098034E-3</v>
      </c>
      <c r="AY414" s="5">
        <f t="shared" si="656"/>
        <v>1.5181732500415266E-3</v>
      </c>
      <c r="AZ414" s="5">
        <f t="shared" si="657"/>
        <v>1.8172533802997067E-4</v>
      </c>
      <c r="BA414" s="5">
        <f t="shared" si="658"/>
        <v>1.450168197479166E-5</v>
      </c>
      <c r="BB414" s="5">
        <f t="shared" si="659"/>
        <v>8.6792566619128039E-7</v>
      </c>
      <c r="BC414" s="5">
        <f t="shared" si="660"/>
        <v>4.1556280897238517E-8</v>
      </c>
      <c r="BD414" s="5">
        <f t="shared" si="661"/>
        <v>3.3562528109197551E-8</v>
      </c>
      <c r="BE414" s="5">
        <f t="shared" si="662"/>
        <v>6.0865225194428398E-8</v>
      </c>
      <c r="BF414" s="5">
        <f t="shared" si="663"/>
        <v>5.5189162537390489E-8</v>
      </c>
      <c r="BG414" s="5">
        <f t="shared" si="664"/>
        <v>3.3361618799008636E-8</v>
      </c>
      <c r="BH414" s="5">
        <f t="shared" si="665"/>
        <v>1.5125219667941802E-8</v>
      </c>
      <c r="BI414" s="5">
        <f t="shared" si="666"/>
        <v>5.4858793605133191E-9</v>
      </c>
      <c r="BJ414" s="8">
        <f t="shared" si="667"/>
        <v>0.76439342526024023</v>
      </c>
      <c r="BK414" s="8">
        <f t="shared" si="668"/>
        <v>0.19195936140778086</v>
      </c>
      <c r="BL414" s="8">
        <f t="shared" si="669"/>
        <v>4.2195403602860171E-2</v>
      </c>
      <c r="BM414" s="8">
        <f t="shared" si="670"/>
        <v>0.33495893689764999</v>
      </c>
      <c r="BN414" s="8">
        <f t="shared" si="671"/>
        <v>0.66236461920254142</v>
      </c>
    </row>
    <row r="415" spans="1:66" x14ac:dyDescent="0.25">
      <c r="A415" t="s">
        <v>114</v>
      </c>
      <c r="B415" t="s">
        <v>320</v>
      </c>
      <c r="C415" t="s">
        <v>128</v>
      </c>
      <c r="D415" s="16"/>
      <c r="E415">
        <f>VLOOKUP(A415,home!$A$2:$E$405,3,FALSE)</f>
        <v>1.22058823529412</v>
      </c>
      <c r="F415">
        <f>VLOOKUP(B415,home!$B$2:$E$405,3,FALSE)</f>
        <v>0.82</v>
      </c>
      <c r="G415">
        <f>VLOOKUP(C415,away!$B$2:$E$405,4,FALSE)</f>
        <v>1.0900000000000001</v>
      </c>
      <c r="H415">
        <f>VLOOKUP(A415,away!$A$2:$E$405,3,FALSE)</f>
        <v>1.01470588235294</v>
      </c>
      <c r="I415">
        <f>VLOOKUP(C415,away!$B$2:$E$405,3,FALSE)</f>
        <v>1.0900000000000001</v>
      </c>
      <c r="J415">
        <f>VLOOKUP(B415,home!$B$2:$E$405,4,FALSE)</f>
        <v>0.66</v>
      </c>
      <c r="K415" s="3">
        <f t="shared" si="616"/>
        <v>1.0909617647058845</v>
      </c>
      <c r="L415" s="3">
        <f t="shared" si="617"/>
        <v>0.72997941176470516</v>
      </c>
      <c r="M415" s="5">
        <f t="shared" si="618"/>
        <v>0.16187332784923414</v>
      </c>
      <c r="N415" s="5">
        <f t="shared" si="619"/>
        <v>0.17659761140921465</v>
      </c>
      <c r="O415" s="5">
        <f t="shared" si="620"/>
        <v>0.1181641966437792</v>
      </c>
      <c r="P415" s="5">
        <f t="shared" si="621"/>
        <v>0.1289126204955505</v>
      </c>
      <c r="Q415" s="5">
        <f t="shared" si="622"/>
        <v>9.633062089292041E-2</v>
      </c>
      <c r="R415" s="5">
        <f t="shared" si="623"/>
        <v>4.3128715378837439E-2</v>
      </c>
      <c r="S415" s="5">
        <f t="shared" si="624"/>
        <v>2.566584616476773E-2</v>
      </c>
      <c r="T415" s="5">
        <f t="shared" si="625"/>
        <v>7.0319369974342863E-2</v>
      </c>
      <c r="U415" s="5">
        <f t="shared" si="626"/>
        <v>4.7051779439194308E-2</v>
      </c>
      <c r="V415" s="5">
        <f t="shared" si="627"/>
        <v>2.2710841113281572E-3</v>
      </c>
      <c r="W415" s="5">
        <f t="shared" si="628"/>
        <v>3.5031008054851341E-2</v>
      </c>
      <c r="X415" s="5">
        <f t="shared" si="629"/>
        <v>2.5571914653405033E-2</v>
      </c>
      <c r="Y415" s="5">
        <f t="shared" si="630"/>
        <v>9.3334856081949222E-3</v>
      </c>
      <c r="Z415" s="5">
        <f t="shared" si="631"/>
        <v>1.0494358094137049E-2</v>
      </c>
      <c r="AA415" s="5">
        <f t="shared" si="632"/>
        <v>1.1448943425835238E-2</v>
      </c>
      <c r="AB415" s="5">
        <f t="shared" si="633"/>
        <v>6.2451797619335215E-3</v>
      </c>
      <c r="AC415" s="5">
        <f t="shared" si="634"/>
        <v>1.1304031987816236E-4</v>
      </c>
      <c r="AD415" s="5">
        <f t="shared" si="635"/>
        <v>9.5543725917366651E-3</v>
      </c>
      <c r="AE415" s="5">
        <f t="shared" si="636"/>
        <v>6.9744952842967535E-3</v>
      </c>
      <c r="AF415" s="5">
        <f t="shared" si="637"/>
        <v>2.5456189824933266E-3</v>
      </c>
      <c r="AG415" s="5">
        <f t="shared" si="638"/>
        <v>6.194164824725153E-4</v>
      </c>
      <c r="AH415" s="5">
        <f t="shared" si="639"/>
        <v>1.9151663371015837E-3</v>
      </c>
      <c r="AI415" s="5">
        <f t="shared" si="640"/>
        <v>2.0893732468296486E-3</v>
      </c>
      <c r="AJ415" s="5">
        <f t="shared" si="641"/>
        <v>1.1397131622452681E-3</v>
      </c>
      <c r="AK415" s="5">
        <f t="shared" si="642"/>
        <v>4.1446116091387405E-4</v>
      </c>
      <c r="AL415" s="5">
        <f t="shared" si="643"/>
        <v>3.6009203123868769E-6</v>
      </c>
      <c r="AM415" s="5">
        <f t="shared" si="644"/>
        <v>2.0846910366677145E-3</v>
      </c>
      <c r="AN415" s="5">
        <f t="shared" si="645"/>
        <v>1.5217815366578514E-3</v>
      </c>
      <c r="AO415" s="5">
        <f t="shared" si="646"/>
        <v>5.5543459548194364E-4</v>
      </c>
      <c r="AP415" s="5">
        <f t="shared" si="647"/>
        <v>1.3515193976122543E-4</v>
      </c>
      <c r="AQ415" s="5">
        <f t="shared" si="648"/>
        <v>2.4664533371439544E-5</v>
      </c>
      <c r="AR415" s="5">
        <f t="shared" si="649"/>
        <v>2.7960639923779588E-4</v>
      </c>
      <c r="AS415" s="5">
        <f t="shared" si="650"/>
        <v>3.0503989073552386E-4</v>
      </c>
      <c r="AT415" s="5">
        <f t="shared" si="651"/>
        <v>1.6639342875125862E-4</v>
      </c>
      <c r="AU415" s="5">
        <f t="shared" si="652"/>
        <v>6.0509622888645339E-5</v>
      </c>
      <c r="AV415" s="5">
        <f t="shared" si="653"/>
        <v>1.6503421242071021E-5</v>
      </c>
      <c r="AW415" s="5">
        <f t="shared" si="654"/>
        <v>7.9658321560101394E-8</v>
      </c>
      <c r="AX415" s="5">
        <f t="shared" si="655"/>
        <v>3.7905303537159142E-4</v>
      </c>
      <c r="AY415" s="5">
        <f t="shared" si="656"/>
        <v>2.7670091178818028E-4</v>
      </c>
      <c r="AZ415" s="5">
        <f t="shared" si="657"/>
        <v>1.0099298441094669E-4</v>
      </c>
      <c r="BA415" s="5">
        <f t="shared" si="658"/>
        <v>2.4574266450888306E-5</v>
      </c>
      <c r="BB415" s="5">
        <f t="shared" si="659"/>
        <v>4.4846771420921427E-6</v>
      </c>
      <c r="BC415" s="5">
        <f t="shared" si="660"/>
        <v>6.5474439642780845E-7</v>
      </c>
      <c r="BD415" s="5">
        <f t="shared" si="661"/>
        <v>3.4017819140208913E-5</v>
      </c>
      <c r="BE415" s="5">
        <f t="shared" si="662"/>
        <v>3.7112140000647929E-5</v>
      </c>
      <c r="BF415" s="5">
        <f t="shared" si="663"/>
        <v>2.024396287355935E-5</v>
      </c>
      <c r="BG415" s="5">
        <f t="shared" si="664"/>
        <v>7.3617964870595744E-6</v>
      </c>
      <c r="BH415" s="5">
        <f t="shared" si="665"/>
        <v>2.0078596217320231E-6</v>
      </c>
      <c r="BI415" s="5">
        <f t="shared" si="666"/>
        <v>4.3809961524129165E-7</v>
      </c>
      <c r="BJ415" s="8">
        <f t="shared" si="667"/>
        <v>0.43798609819542872</v>
      </c>
      <c r="BK415" s="8">
        <f t="shared" si="668"/>
        <v>0.31911622077285928</v>
      </c>
      <c r="BL415" s="8">
        <f t="shared" si="669"/>
        <v>0.23252676299726385</v>
      </c>
      <c r="BM415" s="8">
        <f t="shared" si="670"/>
        <v>0.27483972613668595</v>
      </c>
      <c r="BN415" s="8">
        <f t="shared" si="671"/>
        <v>0.72500709266953633</v>
      </c>
    </row>
    <row r="416" spans="1:66" x14ac:dyDescent="0.25">
      <c r="A416" t="s">
        <v>114</v>
      </c>
      <c r="B416" t="s">
        <v>127</v>
      </c>
      <c r="C416" t="s">
        <v>96</v>
      </c>
      <c r="D416" s="16"/>
      <c r="E416">
        <f>VLOOKUP(A416,home!$A$2:$E$405,3,FALSE)</f>
        <v>1.22058823529412</v>
      </c>
      <c r="F416">
        <f>VLOOKUP(B416,home!$B$2:$E$405,3,FALSE)</f>
        <v>1.0900000000000001</v>
      </c>
      <c r="G416">
        <f>VLOOKUP(C416,away!$B$2:$E$405,4,FALSE)</f>
        <v>1.91</v>
      </c>
      <c r="H416">
        <f>VLOOKUP(A416,away!$A$2:$E$405,3,FALSE)</f>
        <v>1.01470588235294</v>
      </c>
      <c r="I416">
        <f>VLOOKUP(C416,away!$B$2:$E$405,3,FALSE)</f>
        <v>0.82</v>
      </c>
      <c r="J416">
        <f>VLOOKUP(B416,home!$B$2:$E$405,4,FALSE)</f>
        <v>0.33</v>
      </c>
      <c r="K416" s="3">
        <f t="shared" si="616"/>
        <v>2.5411426470588281</v>
      </c>
      <c r="L416" s="3">
        <f t="shared" si="617"/>
        <v>0.27457941176470557</v>
      </c>
      <c r="M416" s="5">
        <f t="shared" si="618"/>
        <v>5.9861479621846639E-2</v>
      </c>
      <c r="N416" s="5">
        <f t="shared" si="619"/>
        <v>0.15211655878311744</v>
      </c>
      <c r="O416" s="5">
        <f t="shared" si="620"/>
        <v>1.6436729861931561E-2</v>
      </c>
      <c r="P416" s="5">
        <f t="shared" si="621"/>
        <v>4.1768075230339645E-2</v>
      </c>
      <c r="Q416" s="5">
        <f t="shared" si="622"/>
        <v>0.1932749374238055</v>
      </c>
      <c r="R416" s="5">
        <f t="shared" si="623"/>
        <v>2.2565938084122693E-3</v>
      </c>
      <c r="S416" s="5">
        <f t="shared" si="624"/>
        <v>7.2858711456349713E-3</v>
      </c>
      <c r="T416" s="5">
        <f t="shared" si="625"/>
        <v>5.3069318626688795E-2</v>
      </c>
      <c r="U416" s="5">
        <f t="shared" si="626"/>
        <v>5.7343267636453142E-3</v>
      </c>
      <c r="V416" s="5">
        <f t="shared" si="627"/>
        <v>5.6485371830628244E-4</v>
      </c>
      <c r="W416" s="5">
        <f t="shared" si="628"/>
        <v>0.16371306203175282</v>
      </c>
      <c r="X416" s="5">
        <f t="shared" si="629"/>
        <v>4.4952236270877445E-2</v>
      </c>
      <c r="Y416" s="5">
        <f t="shared" si="630"/>
        <v>6.1714792963827956E-3</v>
      </c>
      <c r="Z416" s="5">
        <f t="shared" si="631"/>
        <v>2.0653806683523923E-4</v>
      </c>
      <c r="AA416" s="5">
        <f t="shared" si="632"/>
        <v>5.2484268987611281E-4</v>
      </c>
      <c r="AB416" s="5">
        <f t="shared" si="633"/>
        <v>6.6685007112063073E-4</v>
      </c>
      <c r="AC416" s="5">
        <f t="shared" si="634"/>
        <v>2.4632757105856345E-5</v>
      </c>
      <c r="AD416" s="5">
        <f t="shared" si="635"/>
        <v>0.10400456095236861</v>
      </c>
      <c r="AE416" s="5">
        <f t="shared" si="636"/>
        <v>2.8557511167147838E-2</v>
      </c>
      <c r="AF416" s="5">
        <f t="shared" si="637"/>
        <v>3.920652308869732E-3</v>
      </c>
      <c r="AG416" s="5">
        <f t="shared" si="638"/>
        <v>3.5884346823446202E-4</v>
      </c>
      <c r="AH416" s="5">
        <f t="shared" si="639"/>
        <v>1.4177775224659856E-5</v>
      </c>
      <c r="AI416" s="5">
        <f t="shared" si="640"/>
        <v>3.6027749263797212E-5</v>
      </c>
      <c r="AJ416" s="5">
        <f t="shared" si="641"/>
        <v>4.5775825065888712E-5</v>
      </c>
      <c r="AK416" s="5">
        <f t="shared" si="642"/>
        <v>3.8774300426411428E-5</v>
      </c>
      <c r="AL416" s="5">
        <f t="shared" si="643"/>
        <v>6.87495770854688E-7</v>
      </c>
      <c r="AM416" s="5">
        <f t="shared" si="644"/>
        <v>5.2858085064938609E-2</v>
      </c>
      <c r="AN416" s="5">
        <f t="shared" si="645"/>
        <v>1.4513741904139612E-2</v>
      </c>
      <c r="AO416" s="5">
        <f t="shared" si="646"/>
        <v>1.9925873572717062E-3</v>
      </c>
      <c r="AP416" s="5">
        <f t="shared" si="647"/>
        <v>1.8237448814981813E-4</v>
      </c>
      <c r="AQ416" s="5">
        <f t="shared" si="648"/>
        <v>1.2519069919266582E-5</v>
      </c>
      <c r="AR416" s="5">
        <f t="shared" si="649"/>
        <v>7.785850362638644E-7</v>
      </c>
      <c r="AS416" s="5">
        <f t="shared" si="650"/>
        <v>1.9784956400119496E-6</v>
      </c>
      <c r="AT416" s="5">
        <f t="shared" si="651"/>
        <v>2.5138198239271589E-6</v>
      </c>
      <c r="AU416" s="5">
        <f t="shared" si="652"/>
        <v>2.1293249205344057E-6</v>
      </c>
      <c r="AV416" s="5">
        <f t="shared" si="653"/>
        <v>1.3527295912537819E-6</v>
      </c>
      <c r="AW416" s="5">
        <f t="shared" si="654"/>
        <v>1.3324918006536842E-8</v>
      </c>
      <c r="AX416" s="5">
        <f t="shared" si="655"/>
        <v>2.2386655700063152E-2</v>
      </c>
      <c r="AY416" s="5">
        <f t="shared" si="656"/>
        <v>6.1469147535023333E-3</v>
      </c>
      <c r="AZ416" s="5">
        <f t="shared" si="657"/>
        <v>8.4390811859223053E-4</v>
      </c>
      <c r="BA416" s="5">
        <f t="shared" si="658"/>
        <v>7.7239931595504688E-5</v>
      </c>
      <c r="BB416" s="5">
        <f t="shared" si="659"/>
        <v>5.3021237455599435E-6</v>
      </c>
      <c r="BC416" s="5">
        <f t="shared" si="660"/>
        <v>2.911708038319055E-7</v>
      </c>
      <c r="BD416" s="5">
        <f t="shared" si="661"/>
        <v>3.5630570211022289E-8</v>
      </c>
      <c r="BE416" s="5">
        <f t="shared" si="662"/>
        <v>9.0542361502252584E-8</v>
      </c>
      <c r="BF416" s="5">
        <f t="shared" si="663"/>
        <v>1.1504052808939578E-7</v>
      </c>
      <c r="BG416" s="5">
        <f t="shared" si="664"/>
        <v>9.7444797356044213E-8</v>
      </c>
      <c r="BH416" s="5">
        <f t="shared" si="665"/>
        <v>6.1905282573862308E-8</v>
      </c>
      <c r="BI416" s="5">
        <f t="shared" si="666"/>
        <v>3.1462030725333825E-8</v>
      </c>
      <c r="BJ416" s="8">
        <f t="shared" si="667"/>
        <v>0.84915878001196721</v>
      </c>
      <c r="BK416" s="8">
        <f t="shared" si="668"/>
        <v>0.11565251472250658</v>
      </c>
      <c r="BL416" s="8">
        <f t="shared" si="669"/>
        <v>2.5763283825549089E-2</v>
      </c>
      <c r="BM416" s="8">
        <f t="shared" si="670"/>
        <v>0.51891984046882056</v>
      </c>
      <c r="BN416" s="8">
        <f t="shared" si="671"/>
        <v>0.4657143747294531</v>
      </c>
    </row>
    <row r="417" spans="1:66" x14ac:dyDescent="0.25">
      <c r="A417" t="s">
        <v>114</v>
      </c>
      <c r="B417" t="s">
        <v>123</v>
      </c>
      <c r="C417" t="s">
        <v>120</v>
      </c>
      <c r="D417" s="16"/>
      <c r="E417">
        <f>VLOOKUP(A417,home!$A$2:$E$405,3,FALSE)</f>
        <v>1.22058823529412</v>
      </c>
      <c r="F417">
        <f>VLOOKUP(B417,home!$B$2:$E$405,3,FALSE)</f>
        <v>2.1800000000000002</v>
      </c>
      <c r="G417">
        <f>VLOOKUP(C417,away!$B$2:$E$405,4,FALSE)</f>
        <v>2.1800000000000002</v>
      </c>
      <c r="H417">
        <f>VLOOKUP(A417,away!$A$2:$E$405,3,FALSE)</f>
        <v>1.01470588235294</v>
      </c>
      <c r="I417">
        <f>VLOOKUP(C417,away!$B$2:$E$405,3,FALSE)</f>
        <v>0.82</v>
      </c>
      <c r="J417">
        <f>VLOOKUP(B417,home!$B$2:$E$405,4,FALSE)</f>
        <v>1.97</v>
      </c>
      <c r="K417" s="3">
        <f t="shared" si="616"/>
        <v>5.8007235294117763</v>
      </c>
      <c r="L417" s="3">
        <f t="shared" si="617"/>
        <v>1.6391558823529391</v>
      </c>
      <c r="M417" s="5">
        <f t="shared" si="618"/>
        <v>5.8735602150175397E-4</v>
      </c>
      <c r="N417" s="5">
        <f t="shared" si="619"/>
        <v>3.4070898940669132E-3</v>
      </c>
      <c r="O417" s="5">
        <f t="shared" si="620"/>
        <v>9.6276807768001934E-4</v>
      </c>
      <c r="P417" s="5">
        <f t="shared" si="621"/>
        <v>5.5847514415650334E-3</v>
      </c>
      <c r="Q417" s="5">
        <f t="shared" si="622"/>
        <v>9.8817932576675104E-3</v>
      </c>
      <c r="R417" s="5">
        <f t="shared" si="623"/>
        <v>7.890634789354178E-4</v>
      </c>
      <c r="S417" s="5">
        <f t="shared" si="624"/>
        <v>1.3275359203910701E-2</v>
      </c>
      <c r="T417" s="5">
        <f t="shared" si="625"/>
        <v>1.6197799546501312E-2</v>
      </c>
      <c r="U417" s="5">
        <f t="shared" si="626"/>
        <v>4.5771390884601915E-3</v>
      </c>
      <c r="V417" s="5">
        <f t="shared" si="627"/>
        <v>1.402510738088319E-2</v>
      </c>
      <c r="W417" s="5">
        <f t="shared" si="628"/>
        <v>1.9107183554178189E-2</v>
      </c>
      <c r="X417" s="5">
        <f t="shared" si="629"/>
        <v>3.1319652318028517E-2</v>
      </c>
      <c r="Y417" s="5">
        <f t="shared" si="630"/>
        <v>2.566889616517266E-2</v>
      </c>
      <c r="Z417" s="5">
        <f t="shared" si="631"/>
        <v>4.3113268101562153E-4</v>
      </c>
      <c r="AA417" s="5">
        <f t="shared" si="632"/>
        <v>2.5008814870656976E-3</v>
      </c>
      <c r="AB417" s="5">
        <f t="shared" si="633"/>
        <v>7.2534610431461526E-3</v>
      </c>
      <c r="AC417" s="5">
        <f t="shared" si="634"/>
        <v>8.3346743495565263E-3</v>
      </c>
      <c r="AD417" s="5">
        <f t="shared" si="635"/>
        <v>2.7708872305877798E-2</v>
      </c>
      <c r="AE417" s="5">
        <f t="shared" si="636"/>
        <v>4.5419161033546041E-2</v>
      </c>
      <c r="AF417" s="5">
        <f t="shared" si="637"/>
        <v>3.7224542489836206E-2</v>
      </c>
      <c r="AG417" s="5">
        <f t="shared" si="638"/>
        <v>2.033894259670398E-2</v>
      </c>
      <c r="AH417" s="5">
        <f t="shared" si="639"/>
        <v>1.766734175403374E-4</v>
      </c>
      <c r="AI417" s="5">
        <f t="shared" si="640"/>
        <v>1.0248336501478264E-3</v>
      </c>
      <c r="AJ417" s="5">
        <f t="shared" si="641"/>
        <v>2.9723883340727264E-3</v>
      </c>
      <c r="AK417" s="5">
        <f t="shared" si="642"/>
        <v>5.747334316001578E-3</v>
      </c>
      <c r="AL417" s="5">
        <f t="shared" si="643"/>
        <v>3.1699400625636977E-3</v>
      </c>
      <c r="AM417" s="5">
        <f t="shared" si="644"/>
        <v>3.2146301511634327E-2</v>
      </c>
      <c r="AN417" s="5">
        <f t="shared" si="645"/>
        <v>5.2692799218686588E-2</v>
      </c>
      <c r="AO417" s="5">
        <f t="shared" si="646"/>
        <v>4.3185855898476247E-2</v>
      </c>
      <c r="AP417" s="5">
        <f t="shared" si="647"/>
        <v>2.3596116576811241E-2</v>
      </c>
      <c r="AQ417" s="5">
        <f t="shared" si="648"/>
        <v>9.6694283218914621E-3</v>
      </c>
      <c r="AR417" s="5">
        <f t="shared" si="649"/>
        <v>5.7919054323328156E-5</v>
      </c>
      <c r="AS417" s="5">
        <f t="shared" si="650"/>
        <v>3.3597242121460852E-4</v>
      </c>
      <c r="AT417" s="5">
        <f t="shared" si="651"/>
        <v>9.7444156448651183E-4</v>
      </c>
      <c r="AU417" s="5">
        <f t="shared" si="652"/>
        <v>1.8841553703845772E-3</v>
      </c>
      <c r="AV417" s="5">
        <f t="shared" si="653"/>
        <v>2.7323660975143451E-3</v>
      </c>
      <c r="AW417" s="5">
        <f t="shared" si="654"/>
        <v>8.37241936084913E-4</v>
      </c>
      <c r="AX417" s="5">
        <f t="shared" si="655"/>
        <v>3.1078634593683766E-2</v>
      </c>
      <c r="AY417" s="5">
        <f t="shared" si="656"/>
        <v>5.0942726709734293E-2</v>
      </c>
      <c r="AZ417" s="5">
        <f t="shared" si="657"/>
        <v>4.1751535074679588E-2</v>
      </c>
      <c r="BA417" s="5">
        <f t="shared" si="658"/>
        <v>2.2812424771642036E-2</v>
      </c>
      <c r="BB417" s="5">
        <f t="shared" si="659"/>
        <v>9.3482800637927389E-3</v>
      </c>
      <c r="BC417" s="5">
        <f t="shared" si="660"/>
        <v>3.0646576512897137E-3</v>
      </c>
      <c r="BD417" s="5">
        <f t="shared" si="661"/>
        <v>1.5823059765733799E-5</v>
      </c>
      <c r="BE417" s="5">
        <f t="shared" si="662"/>
        <v>9.1785195090380838E-5</v>
      </c>
      <c r="BF417" s="5">
        <f t="shared" si="663"/>
        <v>2.6621027040621122E-4</v>
      </c>
      <c r="BG417" s="5">
        <f t="shared" si="664"/>
        <v>5.1473739310546021E-4</v>
      </c>
      <c r="BH417" s="5">
        <f t="shared" si="665"/>
        <v>7.4646232691373072E-4</v>
      </c>
      <c r="BI417" s="5">
        <f t="shared" si="666"/>
        <v>8.6600431670958843E-4</v>
      </c>
      <c r="BJ417" s="8">
        <f t="shared" si="667"/>
        <v>0.55656269355390109</v>
      </c>
      <c r="BK417" s="8">
        <f t="shared" si="668"/>
        <v>9.5919915169715195E-2</v>
      </c>
      <c r="BL417" s="8">
        <f t="shared" si="669"/>
        <v>3.4490419962964418E-2</v>
      </c>
      <c r="BM417" s="8">
        <f t="shared" si="670"/>
        <v>0.61608585442253028</v>
      </c>
      <c r="BN417" s="8">
        <f t="shared" si="671"/>
        <v>2.1212822171416651E-2</v>
      </c>
    </row>
    <row r="418" spans="1:66" x14ac:dyDescent="0.25">
      <c r="A418" t="s">
        <v>114</v>
      </c>
      <c r="B418" t="s">
        <v>126</v>
      </c>
      <c r="C418" t="s">
        <v>115</v>
      </c>
      <c r="D418" s="16"/>
      <c r="E418">
        <f>VLOOKUP(A418,home!$A$2:$E$405,3,FALSE)</f>
        <v>1.22058823529412</v>
      </c>
      <c r="F418">
        <f>VLOOKUP(B418,home!$B$2:$E$405,3,FALSE)</f>
        <v>1.64</v>
      </c>
      <c r="G418">
        <f>VLOOKUP(C418,away!$B$2:$E$405,4,FALSE)</f>
        <v>0.82</v>
      </c>
      <c r="H418">
        <f>VLOOKUP(A418,away!$A$2:$E$405,3,FALSE)</f>
        <v>1.01470588235294</v>
      </c>
      <c r="I418">
        <f>VLOOKUP(C418,away!$B$2:$E$405,3,FALSE)</f>
        <v>1.0900000000000001</v>
      </c>
      <c r="J418">
        <f>VLOOKUP(B418,home!$B$2:$E$405,4,FALSE)</f>
        <v>1.31</v>
      </c>
      <c r="K418" s="3">
        <f t="shared" si="616"/>
        <v>1.6414470588235324</v>
      </c>
      <c r="L418" s="3">
        <f t="shared" si="617"/>
        <v>1.4488985294117631</v>
      </c>
      <c r="M418" s="5">
        <f t="shared" si="618"/>
        <v>4.5486232181360546E-2</v>
      </c>
      <c r="N418" s="5">
        <f t="shared" si="619"/>
        <v>7.4663242031058577E-2</v>
      </c>
      <c r="O418" s="5">
        <f t="shared" si="620"/>
        <v>6.5904934916055313E-2</v>
      </c>
      <c r="P418" s="5">
        <f t="shared" si="621"/>
        <v>0.10817946157991531</v>
      </c>
      <c r="Q418" s="5">
        <f t="shared" si="622"/>
        <v>6.1277879517055329E-2</v>
      </c>
      <c r="R418" s="5">
        <f t="shared" si="623"/>
        <v>4.7744781640425261E-2</v>
      </c>
      <c r="S418" s="5">
        <f t="shared" si="624"/>
        <v>6.4320539130717322E-2</v>
      </c>
      <c r="T418" s="5">
        <f t="shared" si="625"/>
        <v>8.8785429517732675E-2</v>
      </c>
      <c r="U418" s="5">
        <f t="shared" si="626"/>
        <v>7.8370531397847831E-2</v>
      </c>
      <c r="V418" s="5">
        <f t="shared" si="627"/>
        <v>1.6996989975505413E-2</v>
      </c>
      <c r="W418" s="5">
        <f t="shared" si="628"/>
        <v>3.3528131701404416E-2</v>
      </c>
      <c r="X418" s="5">
        <f t="shared" si="629"/>
        <v>4.857886071608878E-2</v>
      </c>
      <c r="Y418" s="5">
        <f t="shared" si="630"/>
        <v>3.5192919926019958E-2</v>
      </c>
      <c r="Z418" s="5">
        <f t="shared" si="631"/>
        <v>2.3059114635299298E-2</v>
      </c>
      <c r="AA418" s="5">
        <f t="shared" si="632"/>
        <v>3.7850315897186702E-2</v>
      </c>
      <c r="AB418" s="5">
        <f t="shared" si="633"/>
        <v>3.1064644852489356E-2</v>
      </c>
      <c r="AC418" s="5">
        <f t="shared" si="634"/>
        <v>2.5264859494985728E-3</v>
      </c>
      <c r="AD418" s="5">
        <f t="shared" si="635"/>
        <v>1.3758663292279587E-2</v>
      </c>
      <c r="AE418" s="5">
        <f t="shared" si="636"/>
        <v>1.9934907010855499E-2</v>
      </c>
      <c r="AF418" s="5">
        <f t="shared" si="637"/>
        <v>1.4441828725994393E-2</v>
      </c>
      <c r="AG418" s="5">
        <f t="shared" si="638"/>
        <v>6.9749148010366099E-3</v>
      </c>
      <c r="AH418" s="5">
        <f t="shared" si="639"/>
        <v>8.3525793211556114E-3</v>
      </c>
      <c r="AI418" s="5">
        <f t="shared" si="640"/>
        <v>1.3710316760301135E-2</v>
      </c>
      <c r="AJ418" s="5">
        <f t="shared" si="641"/>
        <v>1.125237956086764E-2</v>
      </c>
      <c r="AK418" s="5">
        <f t="shared" si="642"/>
        <v>6.1567284449840732E-3</v>
      </c>
      <c r="AL418" s="5">
        <f t="shared" si="643"/>
        <v>2.4034867396027196E-4</v>
      </c>
      <c r="AM418" s="5">
        <f t="shared" si="644"/>
        <v>4.5168234788911226E-3</v>
      </c>
      <c r="AN418" s="5">
        <f t="shared" si="645"/>
        <v>6.5444188961778713E-3</v>
      </c>
      <c r="AO418" s="5">
        <f t="shared" si="646"/>
        <v>4.7410994572633369E-3</v>
      </c>
      <c r="AP418" s="5">
        <f t="shared" si="647"/>
        <v>2.2897906771412518E-3</v>
      </c>
      <c r="AQ418" s="5">
        <f t="shared" si="648"/>
        <v>8.2941858619268191E-4</v>
      </c>
      <c r="AR418" s="5">
        <f t="shared" si="649"/>
        <v>2.420407979043492E-3</v>
      </c>
      <c r="AS418" s="5">
        <f t="shared" si="650"/>
        <v>3.9729715583539504E-3</v>
      </c>
      <c r="AT418" s="5">
        <f t="shared" si="651"/>
        <v>3.260711239624819E-3</v>
      </c>
      <c r="AU418" s="5">
        <f t="shared" si="652"/>
        <v>1.7840949579849979E-3</v>
      </c>
      <c r="AV418" s="5">
        <f t="shared" si="653"/>
        <v>7.3212435536159249E-4</v>
      </c>
      <c r="AW418" s="5">
        <f t="shared" si="654"/>
        <v>1.5878302860717946E-5</v>
      </c>
      <c r="AX418" s="5">
        <f t="shared" si="655"/>
        <v>1.2356877691084847E-3</v>
      </c>
      <c r="AY418" s="5">
        <f t="shared" si="656"/>
        <v>1.7903861914733857E-3</v>
      </c>
      <c r="AZ418" s="5">
        <f t="shared" si="657"/>
        <v>1.2970439599524581E-3</v>
      </c>
      <c r="BA418" s="5">
        <f t="shared" si="658"/>
        <v>6.2642836205250869E-4</v>
      </c>
      <c r="BB418" s="5">
        <f t="shared" si="659"/>
        <v>2.2690778313992502E-4</v>
      </c>
      <c r="BC418" s="5">
        <f t="shared" si="660"/>
        <v>6.5753270660704087E-5</v>
      </c>
      <c r="BD418" s="5">
        <f t="shared" si="661"/>
        <v>5.8448759356876821E-4</v>
      </c>
      <c r="BE418" s="5">
        <f t="shared" si="662"/>
        <v>9.5940544138229875E-4</v>
      </c>
      <c r="BF418" s="5">
        <f t="shared" si="663"/>
        <v>7.8740661998813368E-4</v>
      </c>
      <c r="BG418" s="5">
        <f t="shared" si="664"/>
        <v>4.3082876015923364E-4</v>
      </c>
      <c r="BH418" s="5">
        <f t="shared" si="665"/>
        <v>1.7679565030499086E-4</v>
      </c>
      <c r="BI418" s="5">
        <f t="shared" si="666"/>
        <v>5.8040140041184168E-5</v>
      </c>
      <c r="BJ418" s="8">
        <f t="shared" si="667"/>
        <v>0.4213005356715796</v>
      </c>
      <c r="BK418" s="8">
        <f t="shared" si="668"/>
        <v>0.23954044368243088</v>
      </c>
      <c r="BL418" s="8">
        <f t="shared" si="669"/>
        <v>0.31557448708712627</v>
      </c>
      <c r="BM418" s="8">
        <f t="shared" si="670"/>
        <v>0.59444354132195332</v>
      </c>
      <c r="BN418" s="8">
        <f t="shared" si="671"/>
        <v>0.40325653186587035</v>
      </c>
    </row>
    <row r="419" spans="1:66" x14ac:dyDescent="0.25">
      <c r="A419" t="s">
        <v>114</v>
      </c>
      <c r="B419" t="s">
        <v>345</v>
      </c>
      <c r="C419" t="s">
        <v>134</v>
      </c>
      <c r="D419" s="16"/>
      <c r="E419">
        <f>VLOOKUP(A419,home!$A$2:$E$405,3,FALSE)</f>
        <v>1.22058823529412</v>
      </c>
      <c r="F419">
        <f>VLOOKUP(B419,home!$B$2:$E$405,3,FALSE)</f>
        <v>1.37</v>
      </c>
      <c r="G419">
        <f>VLOOKUP(C419,away!$B$2:$E$405,4,FALSE)</f>
        <v>1.0900000000000001</v>
      </c>
      <c r="H419">
        <f>VLOOKUP(A419,away!$A$2:$E$405,3,FALSE)</f>
        <v>1.01470588235294</v>
      </c>
      <c r="I419">
        <f>VLOOKUP(C419,away!$B$2:$E$405,3,FALSE)</f>
        <v>0.27</v>
      </c>
      <c r="J419">
        <f>VLOOKUP(B419,home!$B$2:$E$405,4,FALSE)</f>
        <v>0.33</v>
      </c>
      <c r="K419" s="3">
        <f t="shared" si="616"/>
        <v>1.8227044117647095</v>
      </c>
      <c r="L419" s="3">
        <f t="shared" si="617"/>
        <v>9.0410294117646964E-2</v>
      </c>
      <c r="M419" s="5">
        <f t="shared" si="618"/>
        <v>0.14761987729208842</v>
      </c>
      <c r="N419" s="5">
        <f t="shared" si="619"/>
        <v>0.26906740160445458</v>
      </c>
      <c r="O419" s="5">
        <f t="shared" si="620"/>
        <v>1.3346356523588664E-2</v>
      </c>
      <c r="P419" s="5">
        <f t="shared" si="621"/>
        <v>2.4326462916529769E-2</v>
      </c>
      <c r="Q419" s="5">
        <f t="shared" si="622"/>
        <v>0.24521516998325318</v>
      </c>
      <c r="R419" s="5">
        <f t="shared" si="623"/>
        <v>6.0332400934831349E-4</v>
      </c>
      <c r="S419" s="5">
        <f t="shared" si="624"/>
        <v>1.0021970091100563E-3</v>
      </c>
      <c r="T419" s="5">
        <f t="shared" si="625"/>
        <v>2.2169975640294711E-2</v>
      </c>
      <c r="U419" s="5">
        <f t="shared" si="626"/>
        <v>1.099681333562744E-3</v>
      </c>
      <c r="V419" s="5">
        <f t="shared" si="627"/>
        <v>1.8350365535224172E-5</v>
      </c>
      <c r="W419" s="5">
        <f t="shared" si="628"/>
        <v>0.14898492405336961</v>
      </c>
      <c r="X419" s="5">
        <f t="shared" si="629"/>
        <v>1.3469770802760439E-2</v>
      </c>
      <c r="Y419" s="5">
        <f t="shared" si="630"/>
        <v>6.0890296998743231E-4</v>
      </c>
      <c r="Z419" s="5">
        <f t="shared" si="631"/>
        <v>1.8182233711139671E-5</v>
      </c>
      <c r="AA419" s="5">
        <f t="shared" si="632"/>
        <v>3.3140837601031304E-5</v>
      </c>
      <c r="AB419" s="5">
        <f t="shared" si="633"/>
        <v>3.0202975452488772E-5</v>
      </c>
      <c r="AC419" s="5">
        <f t="shared" si="634"/>
        <v>1.8899872043236397E-7</v>
      </c>
      <c r="AD419" s="5">
        <f t="shared" si="635"/>
        <v>6.7888869589626727E-2</v>
      </c>
      <c r="AE419" s="5">
        <f t="shared" si="636"/>
        <v>6.13785266691273E-3</v>
      </c>
      <c r="AF419" s="5">
        <f t="shared" si="637"/>
        <v>2.7746253243318177E-4</v>
      </c>
      <c r="AG419" s="5">
        <f t="shared" si="638"/>
        <v>8.3618230546370417E-6</v>
      </c>
      <c r="AH419" s="5">
        <f t="shared" si="639"/>
        <v>4.1096527438498319E-7</v>
      </c>
      <c r="AI419" s="5">
        <f t="shared" si="640"/>
        <v>7.4906821870360323E-7</v>
      </c>
      <c r="AJ419" s="5">
        <f t="shared" si="641"/>
        <v>6.8266497347189501E-7</v>
      </c>
      <c r="AK419" s="5">
        <f t="shared" si="642"/>
        <v>4.1476548630148723E-7</v>
      </c>
      <c r="AL419" s="5">
        <f t="shared" si="643"/>
        <v>1.2458133547346851E-9</v>
      </c>
      <c r="AM419" s="5">
        <f t="shared" si="644"/>
        <v>2.4748268422146336E-2</v>
      </c>
      <c r="AN419" s="5">
        <f t="shared" si="645"/>
        <v>2.2374982269487247E-3</v>
      </c>
      <c r="AO419" s="5">
        <f t="shared" si="646"/>
        <v>1.0114643639307387E-4</v>
      </c>
      <c r="AP419" s="5">
        <f t="shared" si="647"/>
        <v>3.0482263544165598E-6</v>
      </c>
      <c r="AQ419" s="5">
        <f t="shared" si="648"/>
        <v>6.8897760309990953E-8</v>
      </c>
      <c r="AR419" s="5">
        <f t="shared" si="649"/>
        <v>7.4310982658571627E-9</v>
      </c>
      <c r="AS419" s="5">
        <f t="shared" si="650"/>
        <v>1.3544695593434933E-8</v>
      </c>
      <c r="AT419" s="5">
        <f t="shared" si="651"/>
        <v>1.2343988207081939E-8</v>
      </c>
      <c r="AU419" s="5">
        <f t="shared" si="652"/>
        <v>7.4998139212732668E-9</v>
      </c>
      <c r="AV419" s="5">
        <f t="shared" si="653"/>
        <v>3.4174859804297917E-9</v>
      </c>
      <c r="AW419" s="5">
        <f t="shared" si="654"/>
        <v>5.7027536103769325E-12</v>
      </c>
      <c r="AX419" s="5">
        <f t="shared" si="655"/>
        <v>7.5181296727638933E-3</v>
      </c>
      <c r="AY419" s="5">
        <f t="shared" si="656"/>
        <v>6.7971631492919234E-4</v>
      </c>
      <c r="AZ419" s="5">
        <f t="shared" si="657"/>
        <v>3.072667597465571E-5</v>
      </c>
      <c r="BA419" s="5">
        <f t="shared" si="658"/>
        <v>9.2600260404208645E-7</v>
      </c>
      <c r="BB419" s="5">
        <f t="shared" si="659"/>
        <v>2.0930041946287996E-8</v>
      </c>
      <c r="BC419" s="5">
        <f t="shared" si="660"/>
        <v>3.7845824965171717E-10</v>
      </c>
      <c r="BD419" s="5">
        <f t="shared" si="661"/>
        <v>1.1197462997221367E-10</v>
      </c>
      <c r="BE419" s="5">
        <f t="shared" si="662"/>
        <v>2.0409665205607473E-10</v>
      </c>
      <c r="BF419" s="5">
        <f t="shared" si="663"/>
        <v>1.8600393406450718E-10</v>
      </c>
      <c r="BG419" s="5">
        <f t="shared" si="664"/>
        <v>1.1301006374165648E-10</v>
      </c>
      <c r="BH419" s="5">
        <f t="shared" si="665"/>
        <v>5.1495985438932069E-11</v>
      </c>
      <c r="BI419" s="5">
        <f t="shared" si="666"/>
        <v>1.8772391969542546E-11</v>
      </c>
      <c r="BJ419" s="8">
        <f t="shared" si="667"/>
        <v>0.80914824185052203</v>
      </c>
      <c r="BK419" s="8">
        <f t="shared" si="668"/>
        <v>0.17364679414272641</v>
      </c>
      <c r="BL419" s="8">
        <f t="shared" si="669"/>
        <v>1.511500806594173E-2</v>
      </c>
      <c r="BM419" s="8">
        <f t="shared" si="670"/>
        <v>0.29706991765441204</v>
      </c>
      <c r="BN419" s="8">
        <f t="shared" si="671"/>
        <v>0.70017859232926294</v>
      </c>
    </row>
    <row r="420" spans="1:66" x14ac:dyDescent="0.25">
      <c r="A420" t="s">
        <v>114</v>
      </c>
      <c r="B420" t="s">
        <v>356</v>
      </c>
      <c r="C420" t="s">
        <v>119</v>
      </c>
      <c r="D420" s="16"/>
      <c r="E420">
        <f>VLOOKUP(A420,home!$A$2:$E$405,3,FALSE)</f>
        <v>1.22058823529412</v>
      </c>
      <c r="F420">
        <f>VLOOKUP(B420,home!$B$2:$E$405,3,FALSE)</f>
        <v>1.43</v>
      </c>
      <c r="G420">
        <f>VLOOKUP(C420,away!$B$2:$E$405,4,FALSE)</f>
        <v>1.0900000000000001</v>
      </c>
      <c r="H420">
        <f>VLOOKUP(A420,away!$A$2:$E$405,3,FALSE)</f>
        <v>1.01470588235294</v>
      </c>
      <c r="I420">
        <f>VLOOKUP(C420,away!$B$2:$E$405,3,FALSE)</f>
        <v>0.82</v>
      </c>
      <c r="J420">
        <f>VLOOKUP(B420,home!$B$2:$E$405,4,FALSE)</f>
        <v>1.97</v>
      </c>
      <c r="K420" s="3">
        <f t="shared" si="616"/>
        <v>1.9025308823529448</v>
      </c>
      <c r="L420" s="3">
        <f t="shared" si="617"/>
        <v>1.6391558823529391</v>
      </c>
      <c r="M420" s="5">
        <f t="shared" si="618"/>
        <v>2.8964429676876763E-2</v>
      </c>
      <c r="N420" s="5">
        <f t="shared" si="619"/>
        <v>5.510572194999816E-2</v>
      </c>
      <c r="O420" s="5">
        <f t="shared" si="620"/>
        <v>4.7477215283850585E-2</v>
      </c>
      <c r="P420" s="5">
        <f t="shared" si="621"/>
        <v>9.0326868285644957E-2</v>
      </c>
      <c r="Q420" s="5">
        <f t="shared" si="622"/>
        <v>5.242016890211304E-2</v>
      </c>
      <c r="R420" s="5">
        <f t="shared" si="623"/>
        <v>3.8911278355130287E-2</v>
      </c>
      <c r="S420" s="5">
        <f t="shared" si="624"/>
        <v>7.0422093800156946E-2</v>
      </c>
      <c r="T420" s="5">
        <f t="shared" si="625"/>
        <v>8.5924828209833201E-2</v>
      </c>
      <c r="U420" s="5">
        <f t="shared" si="626"/>
        <v>7.4029908742467052E-2</v>
      </c>
      <c r="V420" s="5">
        <f t="shared" si="627"/>
        <v>2.4401605164405839E-2</v>
      </c>
      <c r="W420" s="5">
        <f t="shared" si="628"/>
        <v>3.3243663398142505E-2</v>
      </c>
      <c r="X420" s="5">
        <f t="shared" si="629"/>
        <v>5.449154641002639E-2</v>
      </c>
      <c r="Y420" s="5">
        <f t="shared" si="630"/>
        <v>4.4660069418251479E-2</v>
      </c>
      <c r="Z420" s="5">
        <f t="shared" si="631"/>
        <v>2.1260550268561471E-2</v>
      </c>
      <c r="AA420" s="5">
        <f t="shared" si="632"/>
        <v>4.0448853461755384E-2</v>
      </c>
      <c r="AB420" s="5">
        <f t="shared" si="633"/>
        <v>3.8477596433379238E-2</v>
      </c>
      <c r="AC420" s="5">
        <f t="shared" si="634"/>
        <v>4.7560935089877264E-3</v>
      </c>
      <c r="AD420" s="5">
        <f t="shared" si="635"/>
        <v>1.5811774064378087E-2</v>
      </c>
      <c r="AE420" s="5">
        <f t="shared" si="636"/>
        <v>2.5917962468060982E-2</v>
      </c>
      <c r="AF420" s="5">
        <f t="shared" si="637"/>
        <v>2.1241790319062433E-2</v>
      </c>
      <c r="AG420" s="5">
        <f t="shared" si="638"/>
        <v>1.1606201851066303E-2</v>
      </c>
      <c r="AH420" s="5">
        <f t="shared" si="639"/>
        <v>8.7123390086932262E-3</v>
      </c>
      <c r="AI420" s="5">
        <f t="shared" si="640"/>
        <v>1.6575494021567102E-2</v>
      </c>
      <c r="AJ420" s="5">
        <f t="shared" si="641"/>
        <v>1.5767694633144015E-2</v>
      </c>
      <c r="AK420" s="5">
        <f t="shared" si="642"/>
        <v>9.999508661022425E-3</v>
      </c>
      <c r="AL420" s="5">
        <f t="shared" si="643"/>
        <v>5.9328360576491653E-4</v>
      </c>
      <c r="AM420" s="5">
        <f t="shared" si="644"/>
        <v>6.0164776924533292E-3</v>
      </c>
      <c r="AN420" s="5">
        <f t="shared" si="645"/>
        <v>9.8619448006301118E-3</v>
      </c>
      <c r="AO420" s="5">
        <f t="shared" si="646"/>
        <v>8.0826324156964176E-3</v>
      </c>
      <c r="AP420" s="5">
        <f t="shared" si="647"/>
        <v>4.4162314896951105E-3</v>
      </c>
      <c r="AQ420" s="5">
        <f t="shared" si="648"/>
        <v>1.8097229560415063E-3</v>
      </c>
      <c r="AR420" s="5">
        <f t="shared" si="649"/>
        <v>2.8561763470304931E-3</v>
      </c>
      <c r="AS420" s="5">
        <f t="shared" si="650"/>
        <v>5.4339637056715342E-3</v>
      </c>
      <c r="AT420" s="5">
        <f t="shared" si="651"/>
        <v>5.169141881812573E-3</v>
      </c>
      <c r="AU420" s="5">
        <f t="shared" si="652"/>
        <v>3.2781506884708117E-3</v>
      </c>
      <c r="AV420" s="5">
        <f t="shared" si="653"/>
        <v>1.5591957304555714E-3</v>
      </c>
      <c r="AW420" s="5">
        <f t="shared" si="654"/>
        <v>5.1393928798373194E-5</v>
      </c>
      <c r="AX420" s="5">
        <f t="shared" si="655"/>
        <v>1.9077557688133391E-3</v>
      </c>
      <c r="AY420" s="5">
        <f t="shared" si="656"/>
        <v>3.1271090905431388E-3</v>
      </c>
      <c r="AZ420" s="5">
        <f t="shared" si="657"/>
        <v>2.5629096302615681E-3</v>
      </c>
      <c r="BA420" s="5">
        <f t="shared" si="658"/>
        <v>1.4003361321274154E-3</v>
      </c>
      <c r="BB420" s="5">
        <f t="shared" si="659"/>
        <v>5.7384230206200407E-4</v>
      </c>
      <c r="BC420" s="5">
        <f t="shared" si="660"/>
        <v>1.8812339699357709E-4</v>
      </c>
      <c r="BD420" s="5">
        <f t="shared" si="661"/>
        <v>7.8028637671206057E-4</v>
      </c>
      <c r="BE420" s="5">
        <f t="shared" si="662"/>
        <v>1.4845189287739787E-3</v>
      </c>
      <c r="BF420" s="5">
        <f t="shared" si="663"/>
        <v>1.4121715537150036E-3</v>
      </c>
      <c r="BG420" s="5">
        <f t="shared" si="664"/>
        <v>8.955666640410449E-4</v>
      </c>
      <c r="BH420" s="5">
        <f t="shared" si="665"/>
        <v>4.2596080888597304E-4</v>
      </c>
      <c r="BI420" s="5">
        <f t="shared" si="666"/>
        <v>1.6208071871552087E-4</v>
      </c>
      <c r="BJ420" s="8">
        <f t="shared" si="667"/>
        <v>0.44037081266625011</v>
      </c>
      <c r="BK420" s="8">
        <f t="shared" si="668"/>
        <v>0.22259148313238028</v>
      </c>
      <c r="BL420" s="8">
        <f t="shared" si="669"/>
        <v>0.31385710200529399</v>
      </c>
      <c r="BM420" s="8">
        <f t="shared" si="670"/>
        <v>0.68179855045712701</v>
      </c>
      <c r="BN420" s="8">
        <f t="shared" si="671"/>
        <v>0.3132056824536138</v>
      </c>
    </row>
    <row r="421" spans="1:66" x14ac:dyDescent="0.25">
      <c r="A421" t="s">
        <v>114</v>
      </c>
      <c r="B421" t="s">
        <v>104</v>
      </c>
      <c r="C421" t="s">
        <v>110</v>
      </c>
      <c r="D421" s="16"/>
      <c r="E421">
        <f>VLOOKUP(A421,home!$A$2:$E$405,3,FALSE)</f>
        <v>1.22058823529412</v>
      </c>
      <c r="F421">
        <f>VLOOKUP(B421,home!$B$2:$E$405,3,FALSE)</f>
        <v>1.0900000000000001</v>
      </c>
      <c r="G421">
        <f>VLOOKUP(C421,away!$B$2:$E$405,4,FALSE)</f>
        <v>1.64</v>
      </c>
      <c r="H421">
        <f>VLOOKUP(A421,away!$A$2:$E$405,3,FALSE)</f>
        <v>1.01470588235294</v>
      </c>
      <c r="I421">
        <f>VLOOKUP(C421,away!$B$2:$E$405,3,FALSE)</f>
        <v>2.1800000000000002</v>
      </c>
      <c r="J421">
        <f>VLOOKUP(B421,home!$B$2:$E$405,4,FALSE)</f>
        <v>0.99</v>
      </c>
      <c r="K421" s="3">
        <f t="shared" si="616"/>
        <v>2.1819235294117689</v>
      </c>
      <c r="L421" s="3">
        <f t="shared" si="617"/>
        <v>2.1899382352941155</v>
      </c>
      <c r="M421" s="5">
        <f t="shared" si="618"/>
        <v>1.2627708846891135E-2</v>
      </c>
      <c r="N421" s="5">
        <f t="shared" si="619"/>
        <v>2.7552695055592925E-2</v>
      </c>
      <c r="O421" s="5">
        <f t="shared" si="620"/>
        <v>2.7653902427968658E-2</v>
      </c>
      <c r="P421" s="5">
        <f t="shared" si="621"/>
        <v>6.0338700387642059E-2</v>
      </c>
      <c r="Q421" s="5">
        <f t="shared" si="622"/>
        <v>3.0058936820252759E-2</v>
      </c>
      <c r="R421" s="5">
        <f t="shared" si="623"/>
        <v>3.0280169141050681E-2</v>
      </c>
      <c r="S421" s="5">
        <f t="shared" si="624"/>
        <v>7.2078767585894488E-2</v>
      </c>
      <c r="T421" s="5">
        <f t="shared" si="625"/>
        <v>6.5827215054961627E-2</v>
      </c>
      <c r="U421" s="5">
        <f t="shared" si="626"/>
        <v>6.6069013523426631E-2</v>
      </c>
      <c r="V421" s="5">
        <f t="shared" si="627"/>
        <v>3.8268041375503485E-2</v>
      </c>
      <c r="W421" s="5">
        <f t="shared" si="628"/>
        <v>2.1862100505737087E-2</v>
      </c>
      <c r="X421" s="5">
        <f t="shared" si="629"/>
        <v>4.7876649801356461E-2</v>
      </c>
      <c r="Y421" s="5">
        <f t="shared" si="630"/>
        <v>5.2423452988888487E-2</v>
      </c>
      <c r="Z421" s="5">
        <f t="shared" si="631"/>
        <v>2.210390005771995E-2</v>
      </c>
      <c r="AA421" s="5">
        <f t="shared" si="632"/>
        <v>4.8229019627705316E-2</v>
      </c>
      <c r="AB421" s="5">
        <f t="shared" si="633"/>
        <v>5.261601636307614E-2</v>
      </c>
      <c r="AC421" s="5">
        <f t="shared" si="634"/>
        <v>1.142845819744088E-2</v>
      </c>
      <c r="AD421" s="5">
        <f t="shared" si="635"/>
        <v>1.1925357873958172E-2</v>
      </c>
      <c r="AE421" s="5">
        <f t="shared" si="636"/>
        <v>2.6115797177746741E-2</v>
      </c>
      <c r="AF421" s="5">
        <f t="shared" si="637"/>
        <v>2.859599139236688E-2</v>
      </c>
      <c r="AG421" s="5">
        <f t="shared" si="638"/>
        <v>2.0874484975428542E-2</v>
      </c>
      <c r="AH421" s="5">
        <f t="shared" si="639"/>
        <v>1.2101543971380184E-2</v>
      </c>
      <c r="AI421" s="5">
        <f t="shared" si="640"/>
        <v>2.6404643533365562E-2</v>
      </c>
      <c r="AJ421" s="5">
        <f t="shared" si="641"/>
        <v>2.8806456505590324E-2</v>
      </c>
      <c r="AK421" s="5">
        <f t="shared" si="642"/>
        <v>2.095116174950808E-2</v>
      </c>
      <c r="AL421" s="5">
        <f t="shared" si="643"/>
        <v>2.1843339070581999E-3</v>
      </c>
      <c r="AM421" s="5">
        <f t="shared" si="644"/>
        <v>5.2040437883690508E-3</v>
      </c>
      <c r="AN421" s="5">
        <f t="shared" si="645"/>
        <v>1.1396534470294222E-2</v>
      </c>
      <c r="AO421" s="5">
        <f t="shared" si="646"/>
        <v>1.2478853293172346E-2</v>
      </c>
      <c r="AP421" s="5">
        <f t="shared" si="647"/>
        <v>9.1093059864480012E-3</v>
      </c>
      <c r="AQ421" s="5">
        <f t="shared" si="648"/>
        <v>4.9872043691790158E-3</v>
      </c>
      <c r="AR421" s="5">
        <f t="shared" si="649"/>
        <v>5.300326769803694E-3</v>
      </c>
      <c r="AS421" s="5">
        <f t="shared" si="650"/>
        <v>1.1564907692605757E-2</v>
      </c>
      <c r="AT421" s="5">
        <f t="shared" si="651"/>
        <v>1.2616872104985837E-2</v>
      </c>
      <c r="AU421" s="5">
        <f t="shared" si="652"/>
        <v>9.1763500378158631E-3</v>
      </c>
      <c r="AV421" s="5">
        <f t="shared" si="653"/>
        <v>5.005523515407252E-3</v>
      </c>
      <c r="AW421" s="5">
        <f t="shared" si="654"/>
        <v>2.8992650378492548E-4</v>
      </c>
      <c r="AX421" s="5">
        <f t="shared" si="655"/>
        <v>1.8924709316552654E-3</v>
      </c>
      <c r="AY421" s="5">
        <f t="shared" si="656"/>
        <v>4.1443944524145416E-3</v>
      </c>
      <c r="AZ421" s="5">
        <f t="shared" si="657"/>
        <v>4.5379839367417135E-3</v>
      </c>
      <c r="BA421" s="5">
        <f t="shared" si="658"/>
        <v>3.3126348447403966E-3</v>
      </c>
      <c r="BB421" s="5">
        <f t="shared" si="659"/>
        <v>1.8136164265161454E-3</v>
      </c>
      <c r="BC421" s="5">
        <f t="shared" si="660"/>
        <v>7.9434159131703782E-4</v>
      </c>
      <c r="BD421" s="5">
        <f t="shared" si="661"/>
        <v>1.9345647087910098E-3</v>
      </c>
      <c r="BE421" s="5">
        <f t="shared" si="662"/>
        <v>4.2210722572807308E-3</v>
      </c>
      <c r="BF421" s="5">
        <f t="shared" si="663"/>
        <v>4.6050284387540389E-3</v>
      </c>
      <c r="BG421" s="5">
        <f t="shared" si="664"/>
        <v>3.3492733013759258E-3</v>
      </c>
      <c r="BH421" s="5">
        <f t="shared" si="665"/>
        <v>1.826964555675692E-3</v>
      </c>
      <c r="BI421" s="5">
        <f t="shared" si="666"/>
        <v>7.9725939028602239E-4</v>
      </c>
      <c r="BJ421" s="8">
        <f t="shared" si="667"/>
        <v>0.39278406573713731</v>
      </c>
      <c r="BK421" s="8">
        <f t="shared" si="668"/>
        <v>0.20107040475284477</v>
      </c>
      <c r="BL421" s="8">
        <f t="shared" si="669"/>
        <v>0.37351006961585337</v>
      </c>
      <c r="BM421" s="8">
        <f t="shared" si="670"/>
        <v>0.79710185953552792</v>
      </c>
      <c r="BN421" s="8">
        <f t="shared" si="671"/>
        <v>0.18851211267939821</v>
      </c>
    </row>
    <row r="422" spans="1:66" x14ac:dyDescent="0.25">
      <c r="A422" t="s">
        <v>114</v>
      </c>
      <c r="B422" t="s">
        <v>135</v>
      </c>
      <c r="C422" t="s">
        <v>121</v>
      </c>
      <c r="D422" s="16"/>
      <c r="E422">
        <f>VLOOKUP(A422,home!$A$2:$E$405,3,FALSE)</f>
        <v>1.22058823529412</v>
      </c>
      <c r="F422">
        <f>VLOOKUP(B422,home!$B$2:$E$405,3,FALSE)</f>
        <v>0.27</v>
      </c>
      <c r="G422">
        <f>VLOOKUP(C422,away!$B$2:$E$405,4,FALSE)</f>
        <v>0.55000000000000004</v>
      </c>
      <c r="H422">
        <f>VLOOKUP(A422,away!$A$2:$E$405,3,FALSE)</f>
        <v>1.01470588235294</v>
      </c>
      <c r="I422">
        <f>VLOOKUP(C422,away!$B$2:$E$405,3,FALSE)</f>
        <v>0.82</v>
      </c>
      <c r="J422">
        <f>VLOOKUP(B422,home!$B$2:$E$405,4,FALSE)</f>
        <v>1.97</v>
      </c>
      <c r="K422" s="3">
        <f t="shared" ref="K422:K485" si="672">E422*F422*G422</f>
        <v>0.18125735294117684</v>
      </c>
      <c r="L422" s="3">
        <f t="shared" ref="L422:L485" si="673">H422*I422*J422</f>
        <v>1.6391558823529391</v>
      </c>
      <c r="M422" s="5">
        <f t="shared" ref="M422:M485" si="674">_xlfn.POISSON.DIST(0,K422,FALSE) * _xlfn.POISSON.DIST(0,L422,FALSE)</f>
        <v>0.16195881000716861</v>
      </c>
      <c r="N422" s="5">
        <f t="shared" ref="N422:N485" si="675">_xlfn.POISSON.DIST(1,K422,FALSE) * _xlfn.POISSON.DIST(0,L422,FALSE)</f>
        <v>2.9356225187402357E-2</v>
      </c>
      <c r="O422" s="5">
        <f t="shared" ref="O422:O485" si="676">_xlfn.POISSON.DIST(0,K422,FALSE) * _xlfn.POISSON.DIST(1,L422,FALSE)</f>
        <v>0.26547573612213249</v>
      </c>
      <c r="P422" s="5">
        <f t="shared" ref="P422:P485" si="677">_xlfn.POISSON.DIST(1,K422,FALSE) * _xlfn.POISSON.DIST(1,L422,FALSE)</f>
        <v>4.8119429199608085E-2</v>
      </c>
      <c r="Q422" s="5">
        <f t="shared" ref="Q422:Q485" si="678">_xlfn.POISSON.DIST(2,K422,FALSE) * _xlfn.POISSON.DIST(0,L422,FALSE)</f>
        <v>2.6605158349068268E-3</v>
      </c>
      <c r="R422" s="5">
        <f t="shared" ref="R422:R485" si="679">_xlfn.POISSON.DIST(0,K422,FALSE) * _xlfn.POISSON.DIST(2,L422,FALSE)</f>
        <v>0.21757805724328508</v>
      </c>
      <c r="S422" s="5">
        <f t="shared" ref="S422:S485" si="680">_xlfn.POISSON.DIST(2,K422,FALSE) * _xlfn.POISSON.DIST(2,L422,FALSE)</f>
        <v>3.5741795497163885E-3</v>
      </c>
      <c r="T422" s="5">
        <f t="shared" ref="T422:T485" si="681">_xlfn.POISSON.DIST(2,K422,FALSE) * _xlfn.POISSON.DIST(1,L422,FALSE)</f>
        <v>4.3610001808806666E-3</v>
      </c>
      <c r="U422" s="5">
        <f t="shared" ref="U422:U485" si="682">_xlfn.POISSON.DIST(1,K422,FALSE) * _xlfn.POISSON.DIST(2,L422,FALSE)</f>
        <v>3.9437622714001697E-2</v>
      </c>
      <c r="V422" s="5">
        <f t="shared" ref="V422:V485" si="683">_xlfn.POISSON.DIST(3,K422,FALSE) * _xlfn.POISSON.DIST(3,L422,FALSE)</f>
        <v>1.1799123478209774E-4</v>
      </c>
      <c r="W422" s="5">
        <f t="shared" ref="W422:W485" si="684">_xlfn.POISSON.DIST(3,K422,FALSE) * _xlfn.POISSON.DIST(0,L422,FALSE)</f>
        <v>1.6074601923109883E-4</v>
      </c>
      <c r="X422" s="5">
        <f t="shared" ref="X422:X485" si="685">_xlfn.POISSON.DIST(3,K422,FALSE) * _xlfn.POISSON.DIST(1,L422,FALSE)</f>
        <v>2.634877829874743E-4</v>
      </c>
      <c r="Y422" s="5">
        <f t="shared" ref="Y422:Y485" si="686">_xlfn.POISSON.DIST(3,K422,FALSE) * _xlfn.POISSON.DIST(2,L422,FALSE)</f>
        <v>2.1594877470602666E-4</v>
      </c>
      <c r="Z422" s="5">
        <f t="shared" ref="Z422:Z485" si="687">_xlfn.POISSON.DIST(0,K422,FALSE) * _xlfn.POISSON.DIST(3,L422,FALSE)</f>
        <v>0.11888145080041844</v>
      </c>
      <c r="AA422" s="5">
        <f t="shared" ref="AA422:AA485" si="688">_xlfn.POISSON.DIST(1,K422,FALSE) * _xlfn.POISSON.DIST(3,L422,FALSE)</f>
        <v>2.1548137085890588E-2</v>
      </c>
      <c r="AB422" s="5">
        <f t="shared" ref="AB422:AB485" si="689">_xlfn.POISSON.DIST(2,K422,FALSE) * _xlfn.POISSON.DIST(3,L422,FALSE)</f>
        <v>1.9528791445010661E-3</v>
      </c>
      <c r="AC422" s="5">
        <f t="shared" ref="AC422:AC485" si="690">_xlfn.POISSON.DIST(4,K422,FALSE) * _xlfn.POISSON.DIST(4,L422,FALSE)</f>
        <v>2.1910165260615432E-6</v>
      </c>
      <c r="AD422" s="5">
        <f t="shared" ref="AD422:AD485" si="691">_xlfn.POISSON.DIST(4,K422,FALSE) * _xlfn.POISSON.DIST(0,L422,FALSE)</f>
        <v>7.2840994854151181E-6</v>
      </c>
      <c r="AE422" s="5">
        <f t="shared" ref="AE422:AE485" si="692">_xlfn.POISSON.DIST(4,K422,FALSE) * _xlfn.POISSON.DIST(1,L422,FALSE)</f>
        <v>1.1939774519162209E-5</v>
      </c>
      <c r="AF422" s="5">
        <f t="shared" ref="AF422:AF485" si="693">_xlfn.POISSON.DIST(4,K422,FALSE) * _xlfn.POISSON.DIST(2,L422,FALSE)</f>
        <v>9.7855758185262363E-6</v>
      </c>
      <c r="AG422" s="5">
        <f t="shared" ref="AG422:AG485" si="694">_xlfn.POISSON.DIST(4,K422,FALSE) * _xlfn.POISSON.DIST(3,L422,FALSE)</f>
        <v>5.3466947217159866E-6</v>
      </c>
      <c r="AH422" s="5">
        <f t="shared" ref="AH422:AH485" si="695">_xlfn.POISSON.DIST(0,K422,FALSE) * _xlfn.POISSON.DIST(4,L422,FALSE)</f>
        <v>4.8716307345539361E-2</v>
      </c>
      <c r="AI422" s="5">
        <f t="shared" ref="AI422:AI485" si="696">_xlfn.POISSON.DIST(1,K422,FALSE) * _xlfn.POISSON.DIST(4,L422,FALSE)</f>
        <v>8.8301889145212722E-3</v>
      </c>
      <c r="AJ422" s="5">
        <f t="shared" ref="AJ422:AJ485" si="697">_xlfn.POISSON.DIST(2,K422,FALSE) * _xlfn.POISSON.DIST(4,L422,FALSE)</f>
        <v>8.0026833430832465E-4</v>
      </c>
      <c r="AK422" s="5">
        <f t="shared" ref="AK422:AK485" si="698">_xlfn.POISSON.DIST(3,K422,FALSE) * _xlfn.POISSON.DIST(4,L422,FALSE)</f>
        <v>4.8351506639790571E-5</v>
      </c>
      <c r="AL422" s="5">
        <f t="shared" ref="AL422:AL485" si="699">_xlfn.POISSON.DIST(5,K422,FALSE) * _xlfn.POISSON.DIST(5,L422,FALSE)</f>
        <v>2.603883409524265E-8</v>
      </c>
      <c r="AM422" s="5">
        <f t="shared" ref="AM422:AM485" si="700">_xlfn.POISSON.DIST(5,K422,FALSE) * _xlfn.POISSON.DIST(0,L422,FALSE)</f>
        <v>2.640593182573067E-7</v>
      </c>
      <c r="AN422" s="5">
        <f t="shared" ref="AN422:AN485" si="701">_xlfn.POISSON.DIST(5,K422,FALSE) * _xlfn.POISSON.DIST(1,L422,FALSE)</f>
        <v>4.3283438481157118E-7</v>
      </c>
      <c r="AO422" s="5">
        <f t="shared" ref="AO422:AO485" si="702">_xlfn.POISSON.DIST(5,K422,FALSE) * _xlfn.POISSON.DIST(2,L422,FALSE)</f>
        <v>3.5474151397425136E-7</v>
      </c>
      <c r="AP422" s="5">
        <f t="shared" ref="AP422:AP485" si="703">_xlfn.POISSON.DIST(5,K422,FALSE) * _xlfn.POISSON.DIST(3,L422,FALSE)</f>
        <v>1.9382554644856051E-7</v>
      </c>
      <c r="AQ422" s="5">
        <f t="shared" ref="AQ422:AQ485" si="704">_xlfn.POISSON.DIST(5,K422,FALSE) * _xlfn.POISSON.DIST(4,L422,FALSE)</f>
        <v>7.9427571152857717E-8</v>
      </c>
      <c r="AR422" s="5">
        <f t="shared" ref="AR422:AR485" si="705">_xlfn.POISSON.DIST(0,K422,FALSE) * _xlfn.POISSON.DIST(5,L422,FALSE)</f>
        <v>1.5970724350390899E-2</v>
      </c>
      <c r="AS422" s="5">
        <f t="shared" ref="AS422:AS485" si="706">_xlfn.POISSON.DIST(1,K422,FALSE) * _xlfn.POISSON.DIST(5,L422,FALSE)</f>
        <v>2.8948112203050495E-3</v>
      </c>
      <c r="AT422" s="5">
        <f t="shared" ref="AT422:AT485" si="707">_xlfn.POISSON.DIST(2,K422,FALSE) * _xlfn.POISSON.DIST(5,L422,FALSE)</f>
        <v>2.6235290952845557E-4</v>
      </c>
      <c r="AU422" s="5">
        <f t="shared" ref="AU422:AU485" si="708">_xlfn.POISSON.DIST(3,K422,FALSE) * _xlfn.POISSON.DIST(5,L422,FALSE)</f>
        <v>1.5851131305847971E-5</v>
      </c>
      <c r="AV422" s="5">
        <f t="shared" ref="AV422:AV485" si="709">_xlfn.POISSON.DIST(4,K422,FALSE) * _xlfn.POISSON.DIST(5,L422,FALSE)</f>
        <v>7.1828352540525553E-7</v>
      </c>
      <c r="AW422" s="5">
        <f t="shared" ref="AW422:AW485" si="710">_xlfn.POISSON.DIST(6,K422,FALSE) * _xlfn.POISSON.DIST(6,L422,FALSE)</f>
        <v>2.1489926180594759E-10</v>
      </c>
      <c r="AX422" s="5">
        <f t="shared" ref="AX422:AX485" si="711">_xlfn.POISSON.DIST(6,K422,FALSE) * _xlfn.POISSON.DIST(0,L422,FALSE)</f>
        <v>7.9771155077951893E-9</v>
      </c>
      <c r="AY422" s="5">
        <f t="shared" ref="AY422:AY485" si="712">_xlfn.POISSON.DIST(6,K422,FALSE) * _xlfn.POISSON.DIST(1,L422,FALSE)</f>
        <v>1.3075735808811337E-8</v>
      </c>
      <c r="AZ422" s="5">
        <f t="shared" ref="AZ422:AZ485" si="713">_xlfn.POISSON.DIST(6,K422,FALSE) * _xlfn.POISSON.DIST(2,L422,FALSE)</f>
        <v>1.0716584633553036E-8</v>
      </c>
      <c r="BA422" s="5">
        <f t="shared" ref="BA422:BA485" si="714">_xlfn.POISSON.DIST(6,K422,FALSE) * _xlfn.POISSON.DIST(3,L422,FALSE)</f>
        <v>5.8553842469405263E-9</v>
      </c>
      <c r="BB422" s="5">
        <f t="shared" ref="BB422:BB485" si="715">_xlfn.POISSON.DIST(6,K422,FALSE) * _xlfn.POISSON.DIST(4,L422,FALSE)</f>
        <v>2.3994718829523249E-9</v>
      </c>
      <c r="BC422" s="5">
        <f t="shared" ref="BC422:BC485" si="716">_xlfn.POISSON.DIST(6,K422,FALSE) * _xlfn.POISSON.DIST(5,L422,FALSE)</f>
        <v>7.8662169029635679E-10</v>
      </c>
      <c r="BD422" s="5">
        <f t="shared" ref="BD422:BD485" si="717">_xlfn.POISSON.DIST(0,K422,FALSE) * _xlfn.POISSON.DIST(6,L422,FALSE)</f>
        <v>4.3630844607300953E-3</v>
      </c>
      <c r="BE422" s="5">
        <f t="shared" ref="BE422:BE485" si="718">_xlfn.POISSON.DIST(1,K422,FALSE) * _xlfn.POISSON.DIST(6,L422,FALSE)</f>
        <v>7.9084114001071887E-4</v>
      </c>
      <c r="BF422" s="5">
        <f t="shared" ref="BF422:BF485" si="719">_xlfn.POISSON.DIST(2,K422,FALSE) * _xlfn.POISSON.DIST(6,L422,FALSE)</f>
        <v>7.1672885817662752E-5</v>
      </c>
      <c r="BG422" s="5">
        <f t="shared" ref="BG422:BG485" si="720">_xlfn.POISSON.DIST(3,K422,FALSE) * _xlfn.POISSON.DIST(6,L422,FALSE)</f>
        <v>4.3304125203215885E-6</v>
      </c>
      <c r="BH422" s="5">
        <f t="shared" ref="BH422:BH485" si="721">_xlfn.POISSON.DIST(4,K422,FALSE) * _xlfn.POISSON.DIST(6,L422,FALSE)</f>
        <v>1.9622977764420529E-7</v>
      </c>
      <c r="BI422" s="5">
        <f t="shared" ref="BI422:BI485" si="722">_xlfn.POISSON.DIST(5,K422,FALSE) * _xlfn.POISSON.DIST(6,L422,FALSE)</f>
        <v>7.113618012804879E-9</v>
      </c>
      <c r="BJ422" s="8">
        <f t="shared" ref="BJ422:BJ485" si="723">SUM(N422,Q422,T422,W422,X422,Y422,AD422,AE422,AF422,AG422,AM422,AN422,AO422,AP422,AQ422,AX422,AY422,AZ422,BA422,BB422,BC422)</f>
        <v>3.7053645623907686E-2</v>
      </c>
      <c r="BK422" s="8">
        <f t="shared" ref="BK422:BK485" si="724">SUM(M422,P422,S422,V422,AC422,AL422,AY422)</f>
        <v>0.21377264012237115</v>
      </c>
      <c r="BL422" s="8">
        <f t="shared" ref="BL422:BL485" si="725">SUM(O422,R422,U422,AA422,AB422,AH422,AI422,AJ422,AK422,AR422,AS422,AT422,AU422,AV422,BD422,BE422,BF422,BG422,BH422,BI422)</f>
        <v>0.62876213854834984</v>
      </c>
      <c r="BM422" s="8">
        <f t="shared" ref="BM422:BM485" si="726">SUM(S422:BI422)</f>
        <v>0.27332108863970711</v>
      </c>
      <c r="BN422" s="8">
        <f t="shared" ref="BN422:BN485" si="727">SUM(M422:R422)</f>
        <v>0.72514877359450336</v>
      </c>
    </row>
    <row r="423" spans="1:66" x14ac:dyDescent="0.25">
      <c r="A423" t="s">
        <v>114</v>
      </c>
      <c r="B423" t="s">
        <v>131</v>
      </c>
      <c r="C423" t="s">
        <v>112</v>
      </c>
      <c r="D423" s="16"/>
      <c r="E423">
        <f>VLOOKUP(A423,home!$A$2:$E$405,3,FALSE)</f>
        <v>1.22058823529412</v>
      </c>
      <c r="F423">
        <f>VLOOKUP(B423,home!$B$2:$E$405,3,FALSE)</f>
        <v>0.82</v>
      </c>
      <c r="G423">
        <f>VLOOKUP(C423,away!$B$2:$E$405,4,FALSE)</f>
        <v>0.55000000000000004</v>
      </c>
      <c r="H423">
        <f>VLOOKUP(A423,away!$A$2:$E$405,3,FALSE)</f>
        <v>1.01470588235294</v>
      </c>
      <c r="I423">
        <f>VLOOKUP(C423,away!$B$2:$E$405,3,FALSE)</f>
        <v>1.37</v>
      </c>
      <c r="J423">
        <f>VLOOKUP(B423,home!$B$2:$E$405,4,FALSE)</f>
        <v>0.49</v>
      </c>
      <c r="K423" s="3">
        <f t="shared" si="672"/>
        <v>0.55048529411764813</v>
      </c>
      <c r="L423" s="3">
        <f t="shared" si="673"/>
        <v>0.6811720588235286</v>
      </c>
      <c r="M423" s="5">
        <f t="shared" si="674"/>
        <v>0.29180854693324287</v>
      </c>
      <c r="N423" s="5">
        <f t="shared" si="675"/>
        <v>0.1606363137845897</v>
      </c>
      <c r="O423" s="5">
        <f t="shared" si="676"/>
        <v>0.19877182869681934</v>
      </c>
      <c r="P423" s="5">
        <f t="shared" si="677"/>
        <v>0.10942096858247134</v>
      </c>
      <c r="Q423" s="5">
        <f t="shared" si="678"/>
        <v>4.421396421984234E-2</v>
      </c>
      <c r="R423" s="5">
        <f t="shared" si="679"/>
        <v>6.769890789476507E-2</v>
      </c>
      <c r="S423" s="5">
        <f t="shared" si="680"/>
        <v>1.0257537425955891E-2</v>
      </c>
      <c r="T423" s="5">
        <f t="shared" si="681"/>
        <v>3.0117317036379834E-2</v>
      </c>
      <c r="U423" s="5">
        <f t="shared" si="682"/>
        <v>3.7267253223893321E-2</v>
      </c>
      <c r="V423" s="5">
        <f t="shared" si="683"/>
        <v>4.2736912884026943E-4</v>
      </c>
      <c r="W423" s="5">
        <f t="shared" si="684"/>
        <v>8.1130456992223599E-3</v>
      </c>
      <c r="X423" s="5">
        <f t="shared" si="685"/>
        <v>5.5263800422686695E-3</v>
      </c>
      <c r="Y423" s="5">
        <f t="shared" si="686"/>
        <v>1.8822078356167042E-3</v>
      </c>
      <c r="Z423" s="5">
        <f t="shared" si="687"/>
        <v>1.5371534823593857E-2</v>
      </c>
      <c r="AA423" s="5">
        <f t="shared" si="688"/>
        <v>8.4618038684057331E-3</v>
      </c>
      <c r="AB423" s="5">
        <f t="shared" si="689"/>
        <v>2.3290492956325915E-3</v>
      </c>
      <c r="AC423" s="5">
        <f t="shared" si="690"/>
        <v>1.0015801565659604E-5</v>
      </c>
      <c r="AD423" s="5">
        <f t="shared" si="691"/>
        <v>1.1165280869815852E-3</v>
      </c>
      <c r="AE423" s="5">
        <f t="shared" si="692"/>
        <v>7.6054773574354224E-4</v>
      </c>
      <c r="AF423" s="5">
        <f t="shared" si="693"/>
        <v>2.5903193349500076E-4</v>
      </c>
      <c r="AG423" s="5">
        <f t="shared" si="694"/>
        <v>5.8815105146609693E-5</v>
      </c>
      <c r="AH423" s="5">
        <f t="shared" si="695"/>
        <v>2.6176650057662472E-3</v>
      </c>
      <c r="AI423" s="5">
        <f t="shared" si="696"/>
        <v>1.4409860906007075E-3</v>
      </c>
      <c r="AJ423" s="5">
        <f t="shared" si="697"/>
        <v>3.9662082595188521E-4</v>
      </c>
      <c r="AK423" s="5">
        <f t="shared" si="698"/>
        <v>7.2777977342436024E-5</v>
      </c>
      <c r="AL423" s="5">
        <f t="shared" si="699"/>
        <v>1.5022708826894314E-7</v>
      </c>
      <c r="AM423" s="5">
        <f t="shared" si="700"/>
        <v>1.2292645847053463E-4</v>
      </c>
      <c r="AN423" s="5">
        <f t="shared" si="701"/>
        <v>8.3734068800259064E-5</v>
      </c>
      <c r="AO423" s="5">
        <f t="shared" si="702"/>
        <v>2.8518654019171723E-5</v>
      </c>
      <c r="AP423" s="5">
        <f t="shared" si="703"/>
        <v>6.4753700910383688E-6</v>
      </c>
      <c r="AQ423" s="5">
        <f t="shared" si="704"/>
        <v>1.1027102941392261E-6</v>
      </c>
      <c r="AR423" s="5">
        <f t="shared" si="705"/>
        <v>3.5661605225761986E-4</v>
      </c>
      <c r="AS423" s="5">
        <f t="shared" si="706"/>
        <v>1.9631189241411042E-4</v>
      </c>
      <c r="AT423" s="5">
        <f t="shared" si="707"/>
        <v>5.4033404917186833E-5</v>
      </c>
      <c r="AU423" s="5">
        <f t="shared" si="708"/>
        <v>9.9148649326718564E-6</v>
      </c>
      <c r="AV423" s="5">
        <f t="shared" si="709"/>
        <v>1.3644968346496554E-6</v>
      </c>
      <c r="AW423" s="5">
        <f t="shared" si="710"/>
        <v>1.56476201781261E-9</v>
      </c>
      <c r="AX423" s="5">
        <f t="shared" si="711"/>
        <v>1.127820127433218E-5</v>
      </c>
      <c r="AY423" s="5">
        <f t="shared" si="712"/>
        <v>7.6823955818629939E-6</v>
      </c>
      <c r="AZ423" s="5">
        <f t="shared" si="713"/>
        <v>2.6165166075971977E-6</v>
      </c>
      <c r="BA423" s="5">
        <f t="shared" si="714"/>
        <v>5.9409933484764607E-7</v>
      </c>
      <c r="BB423" s="5">
        <f t="shared" si="715"/>
        <v>1.0117096676596497E-7</v>
      </c>
      <c r="BC423" s="5">
        <f t="shared" si="716"/>
        <v>1.3782967145027834E-8</v>
      </c>
      <c r="BD423" s="5">
        <f t="shared" si="717"/>
        <v>4.0486148420973657E-5</v>
      </c>
      <c r="BE423" s="5">
        <f t="shared" si="718"/>
        <v>2.2287029321210433E-5</v>
      </c>
      <c r="BF423" s="5">
        <f t="shared" si="719"/>
        <v>6.1343409454475862E-6</v>
      </c>
      <c r="BG423" s="5">
        <f t="shared" si="720"/>
        <v>1.1256214931908821E-6</v>
      </c>
      <c r="BH423" s="5">
        <f t="shared" si="721"/>
        <v>1.5490951968608224E-7</v>
      </c>
      <c r="BI423" s="5">
        <f t="shared" si="722"/>
        <v>1.705508250120332E-8</v>
      </c>
      <c r="BJ423" s="8">
        <f t="shared" si="723"/>
        <v>0.25294919490769396</v>
      </c>
      <c r="BK423" s="8">
        <f t="shared" si="724"/>
        <v>0.41193227049474618</v>
      </c>
      <c r="BL423" s="8">
        <f t="shared" si="725"/>
        <v>0.31974533869531657</v>
      </c>
      <c r="BM423" s="8">
        <f t="shared" si="726"/>
        <v>0.12744012797880014</v>
      </c>
      <c r="BN423" s="8">
        <f t="shared" si="727"/>
        <v>0.87255053011173067</v>
      </c>
    </row>
    <row r="424" spans="1:66" x14ac:dyDescent="0.25">
      <c r="A424" t="s">
        <v>114</v>
      </c>
      <c r="B424" t="s">
        <v>116</v>
      </c>
      <c r="C424" t="s">
        <v>379</v>
      </c>
      <c r="D424" s="16"/>
      <c r="E424">
        <f>VLOOKUP(A424,home!$A$2:$E$405,3,FALSE)</f>
        <v>1.22058823529412</v>
      </c>
      <c r="F424">
        <f>VLOOKUP(B424,home!$B$2:$E$405,3,FALSE)</f>
        <v>0.82</v>
      </c>
      <c r="G424">
        <f>VLOOKUP(C424,away!$B$2:$E$405,4,FALSE)</f>
        <v>0</v>
      </c>
      <c r="H424">
        <f>VLOOKUP(A424,away!$A$2:$E$405,3,FALSE)</f>
        <v>1.01470588235294</v>
      </c>
      <c r="I424">
        <f>VLOOKUP(C424,away!$B$2:$E$405,3,FALSE)</f>
        <v>0</v>
      </c>
      <c r="J424">
        <f>VLOOKUP(B424,home!$B$2:$E$405,4,FALSE)</f>
        <v>1.31</v>
      </c>
      <c r="K424" s="3">
        <f t="shared" si="672"/>
        <v>0</v>
      </c>
      <c r="L424" s="3">
        <f t="shared" si="673"/>
        <v>0</v>
      </c>
      <c r="M424" s="5">
        <f t="shared" si="674"/>
        <v>1</v>
      </c>
      <c r="N424" s="5">
        <f t="shared" si="675"/>
        <v>0</v>
      </c>
      <c r="O424" s="5">
        <f t="shared" si="676"/>
        <v>0</v>
      </c>
      <c r="P424" s="5">
        <f t="shared" si="677"/>
        <v>0</v>
      </c>
      <c r="Q424" s="5">
        <f t="shared" si="678"/>
        <v>0</v>
      </c>
      <c r="R424" s="5">
        <f t="shared" si="679"/>
        <v>0</v>
      </c>
      <c r="S424" s="5">
        <f t="shared" si="680"/>
        <v>0</v>
      </c>
      <c r="T424" s="5">
        <f t="shared" si="681"/>
        <v>0</v>
      </c>
      <c r="U424" s="5">
        <f t="shared" si="682"/>
        <v>0</v>
      </c>
      <c r="V424" s="5">
        <f t="shared" si="683"/>
        <v>0</v>
      </c>
      <c r="W424" s="5">
        <f t="shared" si="684"/>
        <v>0</v>
      </c>
      <c r="X424" s="5">
        <f t="shared" si="685"/>
        <v>0</v>
      </c>
      <c r="Y424" s="5">
        <f t="shared" si="686"/>
        <v>0</v>
      </c>
      <c r="Z424" s="5">
        <f t="shared" si="687"/>
        <v>0</v>
      </c>
      <c r="AA424" s="5">
        <f t="shared" si="688"/>
        <v>0</v>
      </c>
      <c r="AB424" s="5">
        <f t="shared" si="689"/>
        <v>0</v>
      </c>
      <c r="AC424" s="5">
        <f t="shared" si="690"/>
        <v>0</v>
      </c>
      <c r="AD424" s="5">
        <f t="shared" si="691"/>
        <v>0</v>
      </c>
      <c r="AE424" s="5">
        <f t="shared" si="692"/>
        <v>0</v>
      </c>
      <c r="AF424" s="5">
        <f t="shared" si="693"/>
        <v>0</v>
      </c>
      <c r="AG424" s="5">
        <f t="shared" si="694"/>
        <v>0</v>
      </c>
      <c r="AH424" s="5">
        <f t="shared" si="695"/>
        <v>0</v>
      </c>
      <c r="AI424" s="5">
        <f t="shared" si="696"/>
        <v>0</v>
      </c>
      <c r="AJ424" s="5">
        <f t="shared" si="697"/>
        <v>0</v>
      </c>
      <c r="AK424" s="5">
        <f t="shared" si="698"/>
        <v>0</v>
      </c>
      <c r="AL424" s="5">
        <f t="shared" si="699"/>
        <v>0</v>
      </c>
      <c r="AM424" s="5">
        <f t="shared" si="700"/>
        <v>0</v>
      </c>
      <c r="AN424" s="5">
        <f t="shared" si="701"/>
        <v>0</v>
      </c>
      <c r="AO424" s="5">
        <f t="shared" si="702"/>
        <v>0</v>
      </c>
      <c r="AP424" s="5">
        <f t="shared" si="703"/>
        <v>0</v>
      </c>
      <c r="AQ424" s="5">
        <f t="shared" si="704"/>
        <v>0</v>
      </c>
      <c r="AR424" s="5">
        <f t="shared" si="705"/>
        <v>0</v>
      </c>
      <c r="AS424" s="5">
        <f t="shared" si="706"/>
        <v>0</v>
      </c>
      <c r="AT424" s="5">
        <f t="shared" si="707"/>
        <v>0</v>
      </c>
      <c r="AU424" s="5">
        <f t="shared" si="708"/>
        <v>0</v>
      </c>
      <c r="AV424" s="5">
        <f t="shared" si="709"/>
        <v>0</v>
      </c>
      <c r="AW424" s="5">
        <f t="shared" si="710"/>
        <v>0</v>
      </c>
      <c r="AX424" s="5">
        <f t="shared" si="711"/>
        <v>0</v>
      </c>
      <c r="AY424" s="5">
        <f t="shared" si="712"/>
        <v>0</v>
      </c>
      <c r="AZ424" s="5">
        <f t="shared" si="713"/>
        <v>0</v>
      </c>
      <c r="BA424" s="5">
        <f t="shared" si="714"/>
        <v>0</v>
      </c>
      <c r="BB424" s="5">
        <f t="shared" si="715"/>
        <v>0</v>
      </c>
      <c r="BC424" s="5">
        <f t="shared" si="716"/>
        <v>0</v>
      </c>
      <c r="BD424" s="5">
        <f t="shared" si="717"/>
        <v>0</v>
      </c>
      <c r="BE424" s="5">
        <f t="shared" si="718"/>
        <v>0</v>
      </c>
      <c r="BF424" s="5">
        <f t="shared" si="719"/>
        <v>0</v>
      </c>
      <c r="BG424" s="5">
        <f t="shared" si="720"/>
        <v>0</v>
      </c>
      <c r="BH424" s="5">
        <f t="shared" si="721"/>
        <v>0</v>
      </c>
      <c r="BI424" s="5">
        <f t="shared" si="722"/>
        <v>0</v>
      </c>
      <c r="BJ424" s="8">
        <f t="shared" si="723"/>
        <v>0</v>
      </c>
      <c r="BK424" s="8">
        <f t="shared" si="724"/>
        <v>1</v>
      </c>
      <c r="BL424" s="8">
        <f t="shared" si="725"/>
        <v>0</v>
      </c>
      <c r="BM424" s="8">
        <f t="shared" si="726"/>
        <v>0</v>
      </c>
      <c r="BN424" s="8">
        <f t="shared" si="727"/>
        <v>1</v>
      </c>
    </row>
    <row r="425" spans="1:66" x14ac:dyDescent="0.25">
      <c r="A425" t="s">
        <v>114</v>
      </c>
      <c r="B425" t="s">
        <v>132</v>
      </c>
      <c r="C425" t="s">
        <v>124</v>
      </c>
      <c r="D425" s="16"/>
      <c r="E425">
        <f>VLOOKUP(A425,home!$A$2:$E$405,3,FALSE)</f>
        <v>1.22058823529412</v>
      </c>
      <c r="F425">
        <f>VLOOKUP(B425,home!$B$2:$E$405,3,FALSE)</f>
        <v>0.82</v>
      </c>
      <c r="G425">
        <f>VLOOKUP(C425,away!$B$2:$E$405,4,FALSE)</f>
        <v>0.55000000000000004</v>
      </c>
      <c r="H425">
        <f>VLOOKUP(A425,away!$A$2:$E$405,3,FALSE)</f>
        <v>1.01470588235294</v>
      </c>
      <c r="I425">
        <f>VLOOKUP(C425,away!$B$2:$E$405,3,FALSE)</f>
        <v>0.82</v>
      </c>
      <c r="J425">
        <f>VLOOKUP(B425,home!$B$2:$E$405,4,FALSE)</f>
        <v>0.66</v>
      </c>
      <c r="K425" s="3">
        <f t="shared" si="672"/>
        <v>0.55048529411764813</v>
      </c>
      <c r="L425" s="3">
        <f t="shared" si="673"/>
        <v>0.54915882352941114</v>
      </c>
      <c r="M425" s="5">
        <f t="shared" si="674"/>
        <v>0.3329895677245085</v>
      </c>
      <c r="N425" s="5">
        <f t="shared" si="675"/>
        <v>0.18330586012693453</v>
      </c>
      <c r="O425" s="5">
        <f t="shared" si="676"/>
        <v>0.18286415925915828</v>
      </c>
      <c r="P425" s="5">
        <f t="shared" si="677"/>
        <v>0.10066403049335416</v>
      </c>
      <c r="Q425" s="5">
        <f t="shared" si="678"/>
        <v>5.0453590162732015E-2</v>
      </c>
      <c r="R425" s="5">
        <f t="shared" si="679"/>
        <v>5.021073328222711E-2</v>
      </c>
      <c r="S425" s="5">
        <f t="shared" si="680"/>
        <v>7.6077811569388674E-3</v>
      </c>
      <c r="T425" s="5">
        <f t="shared" si="681"/>
        <v>2.7707034216600986E-2</v>
      </c>
      <c r="U425" s="5">
        <f t="shared" si="682"/>
        <v>2.7640270278729569E-2</v>
      </c>
      <c r="V425" s="5">
        <f t="shared" si="683"/>
        <v>2.5554017589539087E-4</v>
      </c>
      <c r="W425" s="5">
        <f t="shared" si="684"/>
        <v>9.2579864733409369E-3</v>
      </c>
      <c r="X425" s="5">
        <f t="shared" si="685"/>
        <v>5.0841049599511115E-3</v>
      </c>
      <c r="Y425" s="5">
        <f t="shared" si="686"/>
        <v>1.3959905492533979E-3</v>
      </c>
      <c r="Z425" s="5">
        <f t="shared" si="687"/>
        <v>9.1912224059389636E-3</v>
      </c>
      <c r="AA425" s="5">
        <f t="shared" si="688"/>
        <v>5.0596327694340266E-3</v>
      </c>
      <c r="AB425" s="5">
        <f t="shared" si="689"/>
        <v>1.3926267166045904E-3</v>
      </c>
      <c r="AC425" s="5">
        <f t="shared" si="690"/>
        <v>4.8281737912981405E-6</v>
      </c>
      <c r="AD425" s="5">
        <f t="shared" si="691"/>
        <v>1.2740963516785734E-3</v>
      </c>
      <c r="AE425" s="5">
        <f t="shared" si="692"/>
        <v>6.9968125355092023E-4</v>
      </c>
      <c r="AF425" s="5">
        <f t="shared" si="693"/>
        <v>1.9211806702280345E-4</v>
      </c>
      <c r="AG425" s="5">
        <f t="shared" si="694"/>
        <v>3.516777722166244E-5</v>
      </c>
      <c r="AH425" s="5">
        <f t="shared" si="695"/>
        <v>1.2618602208106509E-3</v>
      </c>
      <c r="AI425" s="5">
        <f t="shared" si="696"/>
        <v>6.9463549478831143E-4</v>
      </c>
      <c r="AJ425" s="5">
        <f t="shared" si="697"/>
        <v>1.9119331232655084E-4</v>
      </c>
      <c r="AK425" s="5">
        <f t="shared" si="698"/>
        <v>3.5083035589802897E-5</v>
      </c>
      <c r="AL425" s="5">
        <f t="shared" si="699"/>
        <v>5.8383022276127349E-8</v>
      </c>
      <c r="AM425" s="5">
        <f t="shared" si="700"/>
        <v>1.4027426097760042E-4</v>
      </c>
      <c r="AN425" s="5">
        <f t="shared" si="701"/>
        <v>7.7032848129916629E-5</v>
      </c>
      <c r="AO425" s="5">
        <f t="shared" si="702"/>
        <v>2.1151634126072406E-5</v>
      </c>
      <c r="AP425" s="5">
        <f t="shared" si="703"/>
        <v>3.8718688374661558E-6</v>
      </c>
      <c r="AQ425" s="5">
        <f t="shared" si="704"/>
        <v>5.3156773391077564E-7</v>
      </c>
      <c r="AR425" s="5">
        <f t="shared" si="705"/>
        <v>1.3859233486378806E-4</v>
      </c>
      <c r="AS425" s="5">
        <f t="shared" si="706"/>
        <v>7.6293042219943941E-5</v>
      </c>
      <c r="AT425" s="5">
        <f t="shared" si="707"/>
        <v>2.0999098892787991E-5</v>
      </c>
      <c r="AU425" s="5">
        <f t="shared" si="708"/>
        <v>3.8532317100673254E-6</v>
      </c>
      <c r="AV425" s="5">
        <f t="shared" si="709"/>
        <v>5.3028684780496491E-7</v>
      </c>
      <c r="AW425" s="5">
        <f t="shared" si="710"/>
        <v>4.9026146631921218E-10</v>
      </c>
      <c r="AX425" s="5">
        <f t="shared" si="711"/>
        <v>1.2869819635231676E-5</v>
      </c>
      <c r="AY425" s="5">
        <f t="shared" si="712"/>
        <v>7.0675750099195425E-6</v>
      </c>
      <c r="AZ425" s="5">
        <f t="shared" si="713"/>
        <v>1.940610588826641E-6</v>
      </c>
      <c r="BA425" s="5">
        <f t="shared" si="714"/>
        <v>3.5523447596291867E-7</v>
      </c>
      <c r="BB425" s="5">
        <f t="shared" si="715"/>
        <v>4.8770036724220817E-8</v>
      </c>
      <c r="BC425" s="5">
        <f t="shared" si="716"/>
        <v>5.3564991981918581E-9</v>
      </c>
      <c r="BD425" s="5">
        <f t="shared" si="717"/>
        <v>1.2684867260665332E-5</v>
      </c>
      <c r="BE425" s="5">
        <f t="shared" si="718"/>
        <v>6.9828328848306799E-6</v>
      </c>
      <c r="BF425" s="5">
        <f t="shared" si="719"/>
        <v>1.921973407190201E-6</v>
      </c>
      <c r="BG425" s="5">
        <f t="shared" si="720"/>
        <v>3.5267269878113202E-7</v>
      </c>
      <c r="BH425" s="5">
        <f t="shared" si="721"/>
        <v>4.8535283578949043E-8</v>
      </c>
      <c r="BI425" s="5">
        <f t="shared" si="722"/>
        <v>5.3435919712082462E-9</v>
      </c>
      <c r="BJ425" s="8">
        <f t="shared" si="723"/>
        <v>0.27967077948433772</v>
      </c>
      <c r="BK425" s="8">
        <f t="shared" si="724"/>
        <v>0.44152887368252036</v>
      </c>
      <c r="BL425" s="8">
        <f t="shared" si="725"/>
        <v>0.26961245858933042</v>
      </c>
      <c r="BM425" s="8">
        <f t="shared" si="726"/>
        <v>9.9508326028464378E-2</v>
      </c>
      <c r="BN425" s="8">
        <f t="shared" si="727"/>
        <v>0.90048794104891461</v>
      </c>
    </row>
    <row r="426" spans="1:66" x14ac:dyDescent="0.25">
      <c r="A426" t="s">
        <v>114</v>
      </c>
      <c r="B426" t="s">
        <v>133</v>
      </c>
      <c r="C426" t="s">
        <v>130</v>
      </c>
      <c r="D426" s="16"/>
      <c r="E426">
        <f>VLOOKUP(A426,home!$A$2:$E$405,3,FALSE)</f>
        <v>1.22058823529412</v>
      </c>
      <c r="F426">
        <f>VLOOKUP(B426,home!$B$2:$E$405,3,FALSE)</f>
        <v>0.55000000000000004</v>
      </c>
      <c r="G426">
        <f>VLOOKUP(C426,away!$B$2:$E$405,4,FALSE)</f>
        <v>0</v>
      </c>
      <c r="H426">
        <f>VLOOKUP(A426,away!$A$2:$E$405,3,FALSE)</f>
        <v>1.01470588235294</v>
      </c>
      <c r="I426">
        <f>VLOOKUP(C426,away!$B$2:$E$405,3,FALSE)</f>
        <v>0</v>
      </c>
      <c r="J426">
        <f>VLOOKUP(B426,home!$B$2:$E$405,4,FALSE)</f>
        <v>0.33</v>
      </c>
      <c r="K426" s="3">
        <f t="shared" si="672"/>
        <v>0</v>
      </c>
      <c r="L426" s="3">
        <f t="shared" si="673"/>
        <v>0</v>
      </c>
      <c r="M426" s="5">
        <f t="shared" si="674"/>
        <v>1</v>
      </c>
      <c r="N426" s="5">
        <f t="shared" si="675"/>
        <v>0</v>
      </c>
      <c r="O426" s="5">
        <f t="shared" si="676"/>
        <v>0</v>
      </c>
      <c r="P426" s="5">
        <f t="shared" si="677"/>
        <v>0</v>
      </c>
      <c r="Q426" s="5">
        <f t="shared" si="678"/>
        <v>0</v>
      </c>
      <c r="R426" s="5">
        <f t="shared" si="679"/>
        <v>0</v>
      </c>
      <c r="S426" s="5">
        <f t="shared" si="680"/>
        <v>0</v>
      </c>
      <c r="T426" s="5">
        <f t="shared" si="681"/>
        <v>0</v>
      </c>
      <c r="U426" s="5">
        <f t="shared" si="682"/>
        <v>0</v>
      </c>
      <c r="V426" s="5">
        <f t="shared" si="683"/>
        <v>0</v>
      </c>
      <c r="W426" s="5">
        <f t="shared" si="684"/>
        <v>0</v>
      </c>
      <c r="X426" s="5">
        <f t="shared" si="685"/>
        <v>0</v>
      </c>
      <c r="Y426" s="5">
        <f t="shared" si="686"/>
        <v>0</v>
      </c>
      <c r="Z426" s="5">
        <f t="shared" si="687"/>
        <v>0</v>
      </c>
      <c r="AA426" s="5">
        <f t="shared" si="688"/>
        <v>0</v>
      </c>
      <c r="AB426" s="5">
        <f t="shared" si="689"/>
        <v>0</v>
      </c>
      <c r="AC426" s="5">
        <f t="shared" si="690"/>
        <v>0</v>
      </c>
      <c r="AD426" s="5">
        <f t="shared" si="691"/>
        <v>0</v>
      </c>
      <c r="AE426" s="5">
        <f t="shared" si="692"/>
        <v>0</v>
      </c>
      <c r="AF426" s="5">
        <f t="shared" si="693"/>
        <v>0</v>
      </c>
      <c r="AG426" s="5">
        <f t="shared" si="694"/>
        <v>0</v>
      </c>
      <c r="AH426" s="5">
        <f t="shared" si="695"/>
        <v>0</v>
      </c>
      <c r="AI426" s="5">
        <f t="shared" si="696"/>
        <v>0</v>
      </c>
      <c r="AJ426" s="5">
        <f t="shared" si="697"/>
        <v>0</v>
      </c>
      <c r="AK426" s="5">
        <f t="shared" si="698"/>
        <v>0</v>
      </c>
      <c r="AL426" s="5">
        <f t="shared" si="699"/>
        <v>0</v>
      </c>
      <c r="AM426" s="5">
        <f t="shared" si="700"/>
        <v>0</v>
      </c>
      <c r="AN426" s="5">
        <f t="shared" si="701"/>
        <v>0</v>
      </c>
      <c r="AO426" s="5">
        <f t="shared" si="702"/>
        <v>0</v>
      </c>
      <c r="AP426" s="5">
        <f t="shared" si="703"/>
        <v>0</v>
      </c>
      <c r="AQ426" s="5">
        <f t="shared" si="704"/>
        <v>0</v>
      </c>
      <c r="AR426" s="5">
        <f t="shared" si="705"/>
        <v>0</v>
      </c>
      <c r="AS426" s="5">
        <f t="shared" si="706"/>
        <v>0</v>
      </c>
      <c r="AT426" s="5">
        <f t="shared" si="707"/>
        <v>0</v>
      </c>
      <c r="AU426" s="5">
        <f t="shared" si="708"/>
        <v>0</v>
      </c>
      <c r="AV426" s="5">
        <f t="shared" si="709"/>
        <v>0</v>
      </c>
      <c r="AW426" s="5">
        <f t="shared" si="710"/>
        <v>0</v>
      </c>
      <c r="AX426" s="5">
        <f t="shared" si="711"/>
        <v>0</v>
      </c>
      <c r="AY426" s="5">
        <f t="shared" si="712"/>
        <v>0</v>
      </c>
      <c r="AZ426" s="5">
        <f t="shared" si="713"/>
        <v>0</v>
      </c>
      <c r="BA426" s="5">
        <f t="shared" si="714"/>
        <v>0</v>
      </c>
      <c r="BB426" s="5">
        <f t="shared" si="715"/>
        <v>0</v>
      </c>
      <c r="BC426" s="5">
        <f t="shared" si="716"/>
        <v>0</v>
      </c>
      <c r="BD426" s="5">
        <f t="shared" si="717"/>
        <v>0</v>
      </c>
      <c r="BE426" s="5">
        <f t="shared" si="718"/>
        <v>0</v>
      </c>
      <c r="BF426" s="5">
        <f t="shared" si="719"/>
        <v>0</v>
      </c>
      <c r="BG426" s="5">
        <f t="shared" si="720"/>
        <v>0</v>
      </c>
      <c r="BH426" s="5">
        <f t="shared" si="721"/>
        <v>0</v>
      </c>
      <c r="BI426" s="5">
        <f t="shared" si="722"/>
        <v>0</v>
      </c>
      <c r="BJ426" s="8">
        <f t="shared" si="723"/>
        <v>0</v>
      </c>
      <c r="BK426" s="8">
        <f t="shared" si="724"/>
        <v>1</v>
      </c>
      <c r="BL426" s="8">
        <f t="shared" si="725"/>
        <v>0</v>
      </c>
      <c r="BM426" s="8">
        <f t="shared" si="726"/>
        <v>0</v>
      </c>
      <c r="BN426" s="8">
        <f t="shared" si="727"/>
        <v>1</v>
      </c>
    </row>
    <row r="427" spans="1:66" x14ac:dyDescent="0.25">
      <c r="A427" t="s">
        <v>136</v>
      </c>
      <c r="B427" t="s">
        <v>307</v>
      </c>
      <c r="C427" t="s">
        <v>323</v>
      </c>
      <c r="D427" s="16"/>
      <c r="E427">
        <f>VLOOKUP(A427,home!$A$2:$E$405,3,FALSE)</f>
        <v>1.3571428571428601</v>
      </c>
      <c r="F427">
        <f>VLOOKUP(B427,home!$B$2:$E$405,3,FALSE)</f>
        <v>0.37</v>
      </c>
      <c r="G427">
        <f>VLOOKUP(C427,away!$B$2:$E$405,4,FALSE)</f>
        <v>0</v>
      </c>
      <c r="H427">
        <f>VLOOKUP(A427,away!$A$2:$E$405,3,FALSE)</f>
        <v>1.69047619047619</v>
      </c>
      <c r="I427">
        <f>VLOOKUP(C427,away!$B$2:$E$405,3,FALSE)</f>
        <v>0</v>
      </c>
      <c r="J427">
        <f>VLOOKUP(B427,home!$B$2:$E$405,4,FALSE)</f>
        <v>1.18</v>
      </c>
      <c r="K427" s="3">
        <f t="shared" si="672"/>
        <v>0</v>
      </c>
      <c r="L427" s="3">
        <f t="shared" si="673"/>
        <v>0</v>
      </c>
      <c r="M427" s="5">
        <f t="shared" si="674"/>
        <v>1</v>
      </c>
      <c r="N427" s="5">
        <f t="shared" si="675"/>
        <v>0</v>
      </c>
      <c r="O427" s="5">
        <f t="shared" si="676"/>
        <v>0</v>
      </c>
      <c r="P427" s="5">
        <f t="shared" si="677"/>
        <v>0</v>
      </c>
      <c r="Q427" s="5">
        <f t="shared" si="678"/>
        <v>0</v>
      </c>
      <c r="R427" s="5">
        <f t="shared" si="679"/>
        <v>0</v>
      </c>
      <c r="S427" s="5">
        <f t="shared" si="680"/>
        <v>0</v>
      </c>
      <c r="T427" s="5">
        <f t="shared" si="681"/>
        <v>0</v>
      </c>
      <c r="U427" s="5">
        <f t="shared" si="682"/>
        <v>0</v>
      </c>
      <c r="V427" s="5">
        <f t="shared" si="683"/>
        <v>0</v>
      </c>
      <c r="W427" s="5">
        <f t="shared" si="684"/>
        <v>0</v>
      </c>
      <c r="X427" s="5">
        <f t="shared" si="685"/>
        <v>0</v>
      </c>
      <c r="Y427" s="5">
        <f t="shared" si="686"/>
        <v>0</v>
      </c>
      <c r="Z427" s="5">
        <f t="shared" si="687"/>
        <v>0</v>
      </c>
      <c r="AA427" s="5">
        <f t="shared" si="688"/>
        <v>0</v>
      </c>
      <c r="AB427" s="5">
        <f t="shared" si="689"/>
        <v>0</v>
      </c>
      <c r="AC427" s="5">
        <f t="shared" si="690"/>
        <v>0</v>
      </c>
      <c r="AD427" s="5">
        <f t="shared" si="691"/>
        <v>0</v>
      </c>
      <c r="AE427" s="5">
        <f t="shared" si="692"/>
        <v>0</v>
      </c>
      <c r="AF427" s="5">
        <f t="shared" si="693"/>
        <v>0</v>
      </c>
      <c r="AG427" s="5">
        <f t="shared" si="694"/>
        <v>0</v>
      </c>
      <c r="AH427" s="5">
        <f t="shared" si="695"/>
        <v>0</v>
      </c>
      <c r="AI427" s="5">
        <f t="shared" si="696"/>
        <v>0</v>
      </c>
      <c r="AJ427" s="5">
        <f t="shared" si="697"/>
        <v>0</v>
      </c>
      <c r="AK427" s="5">
        <f t="shared" si="698"/>
        <v>0</v>
      </c>
      <c r="AL427" s="5">
        <f t="shared" si="699"/>
        <v>0</v>
      </c>
      <c r="AM427" s="5">
        <f t="shared" si="700"/>
        <v>0</v>
      </c>
      <c r="AN427" s="5">
        <f t="shared" si="701"/>
        <v>0</v>
      </c>
      <c r="AO427" s="5">
        <f t="shared" si="702"/>
        <v>0</v>
      </c>
      <c r="AP427" s="5">
        <f t="shared" si="703"/>
        <v>0</v>
      </c>
      <c r="AQ427" s="5">
        <f t="shared" si="704"/>
        <v>0</v>
      </c>
      <c r="AR427" s="5">
        <f t="shared" si="705"/>
        <v>0</v>
      </c>
      <c r="AS427" s="5">
        <f t="shared" si="706"/>
        <v>0</v>
      </c>
      <c r="AT427" s="5">
        <f t="shared" si="707"/>
        <v>0</v>
      </c>
      <c r="AU427" s="5">
        <f t="shared" si="708"/>
        <v>0</v>
      </c>
      <c r="AV427" s="5">
        <f t="shared" si="709"/>
        <v>0</v>
      </c>
      <c r="AW427" s="5">
        <f t="shared" si="710"/>
        <v>0</v>
      </c>
      <c r="AX427" s="5">
        <f t="shared" si="711"/>
        <v>0</v>
      </c>
      <c r="AY427" s="5">
        <f t="shared" si="712"/>
        <v>0</v>
      </c>
      <c r="AZ427" s="5">
        <f t="shared" si="713"/>
        <v>0</v>
      </c>
      <c r="BA427" s="5">
        <f t="shared" si="714"/>
        <v>0</v>
      </c>
      <c r="BB427" s="5">
        <f t="shared" si="715"/>
        <v>0</v>
      </c>
      <c r="BC427" s="5">
        <f t="shared" si="716"/>
        <v>0</v>
      </c>
      <c r="BD427" s="5">
        <f t="shared" si="717"/>
        <v>0</v>
      </c>
      <c r="BE427" s="5">
        <f t="shared" si="718"/>
        <v>0</v>
      </c>
      <c r="BF427" s="5">
        <f t="shared" si="719"/>
        <v>0</v>
      </c>
      <c r="BG427" s="5">
        <f t="shared" si="720"/>
        <v>0</v>
      </c>
      <c r="BH427" s="5">
        <f t="shared" si="721"/>
        <v>0</v>
      </c>
      <c r="BI427" s="5">
        <f t="shared" si="722"/>
        <v>0</v>
      </c>
      <c r="BJ427" s="8">
        <f t="shared" si="723"/>
        <v>0</v>
      </c>
      <c r="BK427" s="8">
        <f t="shared" si="724"/>
        <v>1</v>
      </c>
      <c r="BL427" s="8">
        <f t="shared" si="725"/>
        <v>0</v>
      </c>
      <c r="BM427" s="8">
        <f t="shared" si="726"/>
        <v>0</v>
      </c>
      <c r="BN427" s="8">
        <f t="shared" si="727"/>
        <v>1</v>
      </c>
    </row>
    <row r="428" spans="1:66" x14ac:dyDescent="0.25">
      <c r="A428" t="s">
        <v>136</v>
      </c>
      <c r="B428" t="s">
        <v>315</v>
      </c>
      <c r="C428" t="s">
        <v>359</v>
      </c>
      <c r="D428" s="16"/>
      <c r="E428">
        <f>VLOOKUP(A428,home!$A$2:$E$405,3,FALSE)</f>
        <v>1.3571428571428601</v>
      </c>
      <c r="F428">
        <f>VLOOKUP(B428,home!$B$2:$E$405,3,FALSE)</f>
        <v>0</v>
      </c>
      <c r="G428">
        <f>VLOOKUP(C428,away!$B$2:$E$405,4,FALSE)</f>
        <v>0</v>
      </c>
      <c r="H428">
        <f>VLOOKUP(A428,away!$A$2:$E$405,3,FALSE)</f>
        <v>1.69047619047619</v>
      </c>
      <c r="I428">
        <f>VLOOKUP(C428,away!$B$2:$E$405,3,FALSE)</f>
        <v>0</v>
      </c>
      <c r="J428">
        <f>VLOOKUP(B428,home!$B$2:$E$405,4,FALSE)</f>
        <v>2.0699999999999998</v>
      </c>
      <c r="K428" s="3">
        <f t="shared" si="672"/>
        <v>0</v>
      </c>
      <c r="L428" s="3">
        <f t="shared" si="673"/>
        <v>0</v>
      </c>
      <c r="M428" s="5">
        <f t="shared" si="674"/>
        <v>1</v>
      </c>
      <c r="N428" s="5">
        <f t="shared" si="675"/>
        <v>0</v>
      </c>
      <c r="O428" s="5">
        <f t="shared" si="676"/>
        <v>0</v>
      </c>
      <c r="P428" s="5">
        <f t="shared" si="677"/>
        <v>0</v>
      </c>
      <c r="Q428" s="5">
        <f t="shared" si="678"/>
        <v>0</v>
      </c>
      <c r="R428" s="5">
        <f t="shared" si="679"/>
        <v>0</v>
      </c>
      <c r="S428" s="5">
        <f t="shared" si="680"/>
        <v>0</v>
      </c>
      <c r="T428" s="5">
        <f t="shared" si="681"/>
        <v>0</v>
      </c>
      <c r="U428" s="5">
        <f t="shared" si="682"/>
        <v>0</v>
      </c>
      <c r="V428" s="5">
        <f t="shared" si="683"/>
        <v>0</v>
      </c>
      <c r="W428" s="5">
        <f t="shared" si="684"/>
        <v>0</v>
      </c>
      <c r="X428" s="5">
        <f t="shared" si="685"/>
        <v>0</v>
      </c>
      <c r="Y428" s="5">
        <f t="shared" si="686"/>
        <v>0</v>
      </c>
      <c r="Z428" s="5">
        <f t="shared" si="687"/>
        <v>0</v>
      </c>
      <c r="AA428" s="5">
        <f t="shared" si="688"/>
        <v>0</v>
      </c>
      <c r="AB428" s="5">
        <f t="shared" si="689"/>
        <v>0</v>
      </c>
      <c r="AC428" s="5">
        <f t="shared" si="690"/>
        <v>0</v>
      </c>
      <c r="AD428" s="5">
        <f t="shared" si="691"/>
        <v>0</v>
      </c>
      <c r="AE428" s="5">
        <f t="shared" si="692"/>
        <v>0</v>
      </c>
      <c r="AF428" s="5">
        <f t="shared" si="693"/>
        <v>0</v>
      </c>
      <c r="AG428" s="5">
        <f t="shared" si="694"/>
        <v>0</v>
      </c>
      <c r="AH428" s="5">
        <f t="shared" si="695"/>
        <v>0</v>
      </c>
      <c r="AI428" s="5">
        <f t="shared" si="696"/>
        <v>0</v>
      </c>
      <c r="AJ428" s="5">
        <f t="shared" si="697"/>
        <v>0</v>
      </c>
      <c r="AK428" s="5">
        <f t="shared" si="698"/>
        <v>0</v>
      </c>
      <c r="AL428" s="5">
        <f t="shared" si="699"/>
        <v>0</v>
      </c>
      <c r="AM428" s="5">
        <f t="shared" si="700"/>
        <v>0</v>
      </c>
      <c r="AN428" s="5">
        <f t="shared" si="701"/>
        <v>0</v>
      </c>
      <c r="AO428" s="5">
        <f t="shared" si="702"/>
        <v>0</v>
      </c>
      <c r="AP428" s="5">
        <f t="shared" si="703"/>
        <v>0</v>
      </c>
      <c r="AQ428" s="5">
        <f t="shared" si="704"/>
        <v>0</v>
      </c>
      <c r="AR428" s="5">
        <f t="shared" si="705"/>
        <v>0</v>
      </c>
      <c r="AS428" s="5">
        <f t="shared" si="706"/>
        <v>0</v>
      </c>
      <c r="AT428" s="5">
        <f t="shared" si="707"/>
        <v>0</v>
      </c>
      <c r="AU428" s="5">
        <f t="shared" si="708"/>
        <v>0</v>
      </c>
      <c r="AV428" s="5">
        <f t="shared" si="709"/>
        <v>0</v>
      </c>
      <c r="AW428" s="5">
        <f t="shared" si="710"/>
        <v>0</v>
      </c>
      <c r="AX428" s="5">
        <f t="shared" si="711"/>
        <v>0</v>
      </c>
      <c r="AY428" s="5">
        <f t="shared" si="712"/>
        <v>0</v>
      </c>
      <c r="AZ428" s="5">
        <f t="shared" si="713"/>
        <v>0</v>
      </c>
      <c r="BA428" s="5">
        <f t="shared" si="714"/>
        <v>0</v>
      </c>
      <c r="BB428" s="5">
        <f t="shared" si="715"/>
        <v>0</v>
      </c>
      <c r="BC428" s="5">
        <f t="shared" si="716"/>
        <v>0</v>
      </c>
      <c r="BD428" s="5">
        <f t="shared" si="717"/>
        <v>0</v>
      </c>
      <c r="BE428" s="5">
        <f t="shared" si="718"/>
        <v>0</v>
      </c>
      <c r="BF428" s="5">
        <f t="shared" si="719"/>
        <v>0</v>
      </c>
      <c r="BG428" s="5">
        <f t="shared" si="720"/>
        <v>0</v>
      </c>
      <c r="BH428" s="5">
        <f t="shared" si="721"/>
        <v>0</v>
      </c>
      <c r="BI428" s="5">
        <f t="shared" si="722"/>
        <v>0</v>
      </c>
      <c r="BJ428" s="8">
        <f t="shared" si="723"/>
        <v>0</v>
      </c>
      <c r="BK428" s="8">
        <f t="shared" si="724"/>
        <v>1</v>
      </c>
      <c r="BL428" s="8">
        <f t="shared" si="725"/>
        <v>0</v>
      </c>
      <c r="BM428" s="8">
        <f t="shared" si="726"/>
        <v>0</v>
      </c>
      <c r="BN428" s="8">
        <f t="shared" si="727"/>
        <v>1</v>
      </c>
    </row>
    <row r="429" spans="1:66" x14ac:dyDescent="0.25">
      <c r="A429" t="s">
        <v>136</v>
      </c>
      <c r="B429" t="s">
        <v>344</v>
      </c>
      <c r="C429" t="s">
        <v>137</v>
      </c>
      <c r="D429" s="16"/>
      <c r="E429">
        <f>VLOOKUP(A429,home!$A$2:$E$405,3,FALSE)</f>
        <v>1.3571428571428601</v>
      </c>
      <c r="F429">
        <f>VLOOKUP(B429,home!$B$2:$E$405,3,FALSE)</f>
        <v>0.74</v>
      </c>
      <c r="G429">
        <f>VLOOKUP(C429,away!$B$2:$E$405,4,FALSE)</f>
        <v>0</v>
      </c>
      <c r="H429">
        <f>VLOOKUP(A429,away!$A$2:$E$405,3,FALSE)</f>
        <v>1.69047619047619</v>
      </c>
      <c r="I429">
        <f>VLOOKUP(C429,away!$B$2:$E$405,3,FALSE)</f>
        <v>0</v>
      </c>
      <c r="J429">
        <f>VLOOKUP(B429,home!$B$2:$E$405,4,FALSE)</f>
        <v>1.18</v>
      </c>
      <c r="K429" s="3">
        <f t="shared" si="672"/>
        <v>0</v>
      </c>
      <c r="L429" s="3">
        <f t="shared" si="673"/>
        <v>0</v>
      </c>
      <c r="M429" s="5">
        <f t="shared" si="674"/>
        <v>1</v>
      </c>
      <c r="N429" s="5">
        <f t="shared" si="675"/>
        <v>0</v>
      </c>
      <c r="O429" s="5">
        <f t="shared" si="676"/>
        <v>0</v>
      </c>
      <c r="P429" s="5">
        <f t="shared" si="677"/>
        <v>0</v>
      </c>
      <c r="Q429" s="5">
        <f t="shared" si="678"/>
        <v>0</v>
      </c>
      <c r="R429" s="5">
        <f t="shared" si="679"/>
        <v>0</v>
      </c>
      <c r="S429" s="5">
        <f t="shared" si="680"/>
        <v>0</v>
      </c>
      <c r="T429" s="5">
        <f t="shared" si="681"/>
        <v>0</v>
      </c>
      <c r="U429" s="5">
        <f t="shared" si="682"/>
        <v>0</v>
      </c>
      <c r="V429" s="5">
        <f t="shared" si="683"/>
        <v>0</v>
      </c>
      <c r="W429" s="5">
        <f t="shared" si="684"/>
        <v>0</v>
      </c>
      <c r="X429" s="5">
        <f t="shared" si="685"/>
        <v>0</v>
      </c>
      <c r="Y429" s="5">
        <f t="shared" si="686"/>
        <v>0</v>
      </c>
      <c r="Z429" s="5">
        <f t="shared" si="687"/>
        <v>0</v>
      </c>
      <c r="AA429" s="5">
        <f t="shared" si="688"/>
        <v>0</v>
      </c>
      <c r="AB429" s="5">
        <f t="shared" si="689"/>
        <v>0</v>
      </c>
      <c r="AC429" s="5">
        <f t="shared" si="690"/>
        <v>0</v>
      </c>
      <c r="AD429" s="5">
        <f t="shared" si="691"/>
        <v>0</v>
      </c>
      <c r="AE429" s="5">
        <f t="shared" si="692"/>
        <v>0</v>
      </c>
      <c r="AF429" s="5">
        <f t="shared" si="693"/>
        <v>0</v>
      </c>
      <c r="AG429" s="5">
        <f t="shared" si="694"/>
        <v>0</v>
      </c>
      <c r="AH429" s="5">
        <f t="shared" si="695"/>
        <v>0</v>
      </c>
      <c r="AI429" s="5">
        <f t="shared" si="696"/>
        <v>0</v>
      </c>
      <c r="AJ429" s="5">
        <f t="shared" si="697"/>
        <v>0</v>
      </c>
      <c r="AK429" s="5">
        <f t="shared" si="698"/>
        <v>0</v>
      </c>
      <c r="AL429" s="5">
        <f t="shared" si="699"/>
        <v>0</v>
      </c>
      <c r="AM429" s="5">
        <f t="shared" si="700"/>
        <v>0</v>
      </c>
      <c r="AN429" s="5">
        <f t="shared" si="701"/>
        <v>0</v>
      </c>
      <c r="AO429" s="5">
        <f t="shared" si="702"/>
        <v>0</v>
      </c>
      <c r="AP429" s="5">
        <f t="shared" si="703"/>
        <v>0</v>
      </c>
      <c r="AQ429" s="5">
        <f t="shared" si="704"/>
        <v>0</v>
      </c>
      <c r="AR429" s="5">
        <f t="shared" si="705"/>
        <v>0</v>
      </c>
      <c r="AS429" s="5">
        <f t="shared" si="706"/>
        <v>0</v>
      </c>
      <c r="AT429" s="5">
        <f t="shared" si="707"/>
        <v>0</v>
      </c>
      <c r="AU429" s="5">
        <f t="shared" si="708"/>
        <v>0</v>
      </c>
      <c r="AV429" s="5">
        <f t="shared" si="709"/>
        <v>0</v>
      </c>
      <c r="AW429" s="5">
        <f t="shared" si="710"/>
        <v>0</v>
      </c>
      <c r="AX429" s="5">
        <f t="shared" si="711"/>
        <v>0</v>
      </c>
      <c r="AY429" s="5">
        <f t="shared" si="712"/>
        <v>0</v>
      </c>
      <c r="AZ429" s="5">
        <f t="shared" si="713"/>
        <v>0</v>
      </c>
      <c r="BA429" s="5">
        <f t="shared" si="714"/>
        <v>0</v>
      </c>
      <c r="BB429" s="5">
        <f t="shared" si="715"/>
        <v>0</v>
      </c>
      <c r="BC429" s="5">
        <f t="shared" si="716"/>
        <v>0</v>
      </c>
      <c r="BD429" s="5">
        <f t="shared" si="717"/>
        <v>0</v>
      </c>
      <c r="BE429" s="5">
        <f t="shared" si="718"/>
        <v>0</v>
      </c>
      <c r="BF429" s="5">
        <f t="shared" si="719"/>
        <v>0</v>
      </c>
      <c r="BG429" s="5">
        <f t="shared" si="720"/>
        <v>0</v>
      </c>
      <c r="BH429" s="5">
        <f t="shared" si="721"/>
        <v>0</v>
      </c>
      <c r="BI429" s="5">
        <f t="shared" si="722"/>
        <v>0</v>
      </c>
      <c r="BJ429" s="8">
        <f t="shared" si="723"/>
        <v>0</v>
      </c>
      <c r="BK429" s="8">
        <f t="shared" si="724"/>
        <v>1</v>
      </c>
      <c r="BL429" s="8">
        <f t="shared" si="725"/>
        <v>0</v>
      </c>
      <c r="BM429" s="8">
        <f t="shared" si="726"/>
        <v>0</v>
      </c>
      <c r="BN429" s="8">
        <f t="shared" si="727"/>
        <v>1</v>
      </c>
    </row>
    <row r="430" spans="1:66" x14ac:dyDescent="0.25">
      <c r="A430" t="s">
        <v>136</v>
      </c>
      <c r="B430" t="s">
        <v>347</v>
      </c>
      <c r="C430" t="s">
        <v>125</v>
      </c>
      <c r="D430" s="16"/>
      <c r="E430">
        <f>VLOOKUP(A430,home!$A$2:$E$405,3,FALSE)</f>
        <v>1.3571428571428601</v>
      </c>
      <c r="F430">
        <f>VLOOKUP(B430,home!$B$2:$E$405,3,FALSE)</f>
        <v>0</v>
      </c>
      <c r="G430">
        <f>VLOOKUP(C430,away!$B$2:$E$405,4,FALSE)</f>
        <v>0</v>
      </c>
      <c r="H430">
        <f>VLOOKUP(A430,away!$A$2:$E$405,3,FALSE)</f>
        <v>1.69047619047619</v>
      </c>
      <c r="I430">
        <f>VLOOKUP(C430,away!$B$2:$E$405,3,FALSE)</f>
        <v>0</v>
      </c>
      <c r="J430">
        <f>VLOOKUP(B430,home!$B$2:$E$405,4,FALSE)</f>
        <v>0.89</v>
      </c>
      <c r="K430" s="3">
        <f t="shared" si="672"/>
        <v>0</v>
      </c>
      <c r="L430" s="3">
        <f t="shared" si="673"/>
        <v>0</v>
      </c>
      <c r="M430" s="5">
        <f t="shared" si="674"/>
        <v>1</v>
      </c>
      <c r="N430" s="5">
        <f t="shared" si="675"/>
        <v>0</v>
      </c>
      <c r="O430" s="5">
        <f t="shared" si="676"/>
        <v>0</v>
      </c>
      <c r="P430" s="5">
        <f t="shared" si="677"/>
        <v>0</v>
      </c>
      <c r="Q430" s="5">
        <f t="shared" si="678"/>
        <v>0</v>
      </c>
      <c r="R430" s="5">
        <f t="shared" si="679"/>
        <v>0</v>
      </c>
      <c r="S430" s="5">
        <f t="shared" si="680"/>
        <v>0</v>
      </c>
      <c r="T430" s="5">
        <f t="shared" si="681"/>
        <v>0</v>
      </c>
      <c r="U430" s="5">
        <f t="shared" si="682"/>
        <v>0</v>
      </c>
      <c r="V430" s="5">
        <f t="shared" si="683"/>
        <v>0</v>
      </c>
      <c r="W430" s="5">
        <f t="shared" si="684"/>
        <v>0</v>
      </c>
      <c r="X430" s="5">
        <f t="shared" si="685"/>
        <v>0</v>
      </c>
      <c r="Y430" s="5">
        <f t="shared" si="686"/>
        <v>0</v>
      </c>
      <c r="Z430" s="5">
        <f t="shared" si="687"/>
        <v>0</v>
      </c>
      <c r="AA430" s="5">
        <f t="shared" si="688"/>
        <v>0</v>
      </c>
      <c r="AB430" s="5">
        <f t="shared" si="689"/>
        <v>0</v>
      </c>
      <c r="AC430" s="5">
        <f t="shared" si="690"/>
        <v>0</v>
      </c>
      <c r="AD430" s="5">
        <f t="shared" si="691"/>
        <v>0</v>
      </c>
      <c r="AE430" s="5">
        <f t="shared" si="692"/>
        <v>0</v>
      </c>
      <c r="AF430" s="5">
        <f t="shared" si="693"/>
        <v>0</v>
      </c>
      <c r="AG430" s="5">
        <f t="shared" si="694"/>
        <v>0</v>
      </c>
      <c r="AH430" s="5">
        <f t="shared" si="695"/>
        <v>0</v>
      </c>
      <c r="AI430" s="5">
        <f t="shared" si="696"/>
        <v>0</v>
      </c>
      <c r="AJ430" s="5">
        <f t="shared" si="697"/>
        <v>0</v>
      </c>
      <c r="AK430" s="5">
        <f t="shared" si="698"/>
        <v>0</v>
      </c>
      <c r="AL430" s="5">
        <f t="shared" si="699"/>
        <v>0</v>
      </c>
      <c r="AM430" s="5">
        <f t="shared" si="700"/>
        <v>0</v>
      </c>
      <c r="AN430" s="5">
        <f t="shared" si="701"/>
        <v>0</v>
      </c>
      <c r="AO430" s="5">
        <f t="shared" si="702"/>
        <v>0</v>
      </c>
      <c r="AP430" s="5">
        <f t="shared" si="703"/>
        <v>0</v>
      </c>
      <c r="AQ430" s="5">
        <f t="shared" si="704"/>
        <v>0</v>
      </c>
      <c r="AR430" s="5">
        <f t="shared" si="705"/>
        <v>0</v>
      </c>
      <c r="AS430" s="5">
        <f t="shared" si="706"/>
        <v>0</v>
      </c>
      <c r="AT430" s="5">
        <f t="shared" si="707"/>
        <v>0</v>
      </c>
      <c r="AU430" s="5">
        <f t="shared" si="708"/>
        <v>0</v>
      </c>
      <c r="AV430" s="5">
        <f t="shared" si="709"/>
        <v>0</v>
      </c>
      <c r="AW430" s="5">
        <f t="shared" si="710"/>
        <v>0</v>
      </c>
      <c r="AX430" s="5">
        <f t="shared" si="711"/>
        <v>0</v>
      </c>
      <c r="AY430" s="5">
        <f t="shared" si="712"/>
        <v>0</v>
      </c>
      <c r="AZ430" s="5">
        <f t="shared" si="713"/>
        <v>0</v>
      </c>
      <c r="BA430" s="5">
        <f t="shared" si="714"/>
        <v>0</v>
      </c>
      <c r="BB430" s="5">
        <f t="shared" si="715"/>
        <v>0</v>
      </c>
      <c r="BC430" s="5">
        <f t="shared" si="716"/>
        <v>0</v>
      </c>
      <c r="BD430" s="5">
        <f t="shared" si="717"/>
        <v>0</v>
      </c>
      <c r="BE430" s="5">
        <f t="shared" si="718"/>
        <v>0</v>
      </c>
      <c r="BF430" s="5">
        <f t="shared" si="719"/>
        <v>0</v>
      </c>
      <c r="BG430" s="5">
        <f t="shared" si="720"/>
        <v>0</v>
      </c>
      <c r="BH430" s="5">
        <f t="shared" si="721"/>
        <v>0</v>
      </c>
      <c r="BI430" s="5">
        <f t="shared" si="722"/>
        <v>0</v>
      </c>
      <c r="BJ430" s="8">
        <f t="shared" si="723"/>
        <v>0</v>
      </c>
      <c r="BK430" s="8">
        <f t="shared" si="724"/>
        <v>1</v>
      </c>
      <c r="BL430" s="8">
        <f t="shared" si="725"/>
        <v>0</v>
      </c>
      <c r="BM430" s="8">
        <f t="shared" si="726"/>
        <v>0</v>
      </c>
      <c r="BN430" s="8">
        <f t="shared" si="727"/>
        <v>1</v>
      </c>
    </row>
    <row r="431" spans="1:66" x14ac:dyDescent="0.25">
      <c r="A431" t="s">
        <v>136</v>
      </c>
      <c r="B431" t="s">
        <v>373</v>
      </c>
      <c r="C431" t="s">
        <v>138</v>
      </c>
      <c r="D431" s="16"/>
      <c r="E431">
        <f>VLOOKUP(A431,home!$A$2:$E$405,3,FALSE)</f>
        <v>1.3571428571428601</v>
      </c>
      <c r="F431">
        <f>VLOOKUP(B431,home!$B$2:$E$405,3,FALSE)</f>
        <v>1.47</v>
      </c>
      <c r="G431">
        <f>VLOOKUP(C431,away!$B$2:$E$405,4,FALSE)</f>
        <v>0</v>
      </c>
      <c r="H431">
        <f>VLOOKUP(A431,away!$A$2:$E$405,3,FALSE)</f>
        <v>1.69047619047619</v>
      </c>
      <c r="I431">
        <f>VLOOKUP(C431,away!$B$2:$E$405,3,FALSE)</f>
        <v>0</v>
      </c>
      <c r="J431">
        <f>VLOOKUP(B431,home!$B$2:$E$405,4,FALSE)</f>
        <v>1.38</v>
      </c>
      <c r="K431" s="3">
        <f t="shared" si="672"/>
        <v>0</v>
      </c>
      <c r="L431" s="3">
        <f t="shared" si="673"/>
        <v>0</v>
      </c>
      <c r="M431" s="5">
        <f t="shared" si="674"/>
        <v>1</v>
      </c>
      <c r="N431" s="5">
        <f t="shared" si="675"/>
        <v>0</v>
      </c>
      <c r="O431" s="5">
        <f t="shared" si="676"/>
        <v>0</v>
      </c>
      <c r="P431" s="5">
        <f t="shared" si="677"/>
        <v>0</v>
      </c>
      <c r="Q431" s="5">
        <f t="shared" si="678"/>
        <v>0</v>
      </c>
      <c r="R431" s="5">
        <f t="shared" si="679"/>
        <v>0</v>
      </c>
      <c r="S431" s="5">
        <f t="shared" si="680"/>
        <v>0</v>
      </c>
      <c r="T431" s="5">
        <f t="shared" si="681"/>
        <v>0</v>
      </c>
      <c r="U431" s="5">
        <f t="shared" si="682"/>
        <v>0</v>
      </c>
      <c r="V431" s="5">
        <f t="shared" si="683"/>
        <v>0</v>
      </c>
      <c r="W431" s="5">
        <f t="shared" si="684"/>
        <v>0</v>
      </c>
      <c r="X431" s="5">
        <f t="shared" si="685"/>
        <v>0</v>
      </c>
      <c r="Y431" s="5">
        <f t="shared" si="686"/>
        <v>0</v>
      </c>
      <c r="Z431" s="5">
        <f t="shared" si="687"/>
        <v>0</v>
      </c>
      <c r="AA431" s="5">
        <f t="shared" si="688"/>
        <v>0</v>
      </c>
      <c r="AB431" s="5">
        <f t="shared" si="689"/>
        <v>0</v>
      </c>
      <c r="AC431" s="5">
        <f t="shared" si="690"/>
        <v>0</v>
      </c>
      <c r="AD431" s="5">
        <f t="shared" si="691"/>
        <v>0</v>
      </c>
      <c r="AE431" s="5">
        <f t="shared" si="692"/>
        <v>0</v>
      </c>
      <c r="AF431" s="5">
        <f t="shared" si="693"/>
        <v>0</v>
      </c>
      <c r="AG431" s="5">
        <f t="shared" si="694"/>
        <v>0</v>
      </c>
      <c r="AH431" s="5">
        <f t="shared" si="695"/>
        <v>0</v>
      </c>
      <c r="AI431" s="5">
        <f t="shared" si="696"/>
        <v>0</v>
      </c>
      <c r="AJ431" s="5">
        <f t="shared" si="697"/>
        <v>0</v>
      </c>
      <c r="AK431" s="5">
        <f t="shared" si="698"/>
        <v>0</v>
      </c>
      <c r="AL431" s="5">
        <f t="shared" si="699"/>
        <v>0</v>
      </c>
      <c r="AM431" s="5">
        <f t="shared" si="700"/>
        <v>0</v>
      </c>
      <c r="AN431" s="5">
        <f t="shared" si="701"/>
        <v>0</v>
      </c>
      <c r="AO431" s="5">
        <f t="shared" si="702"/>
        <v>0</v>
      </c>
      <c r="AP431" s="5">
        <f t="shared" si="703"/>
        <v>0</v>
      </c>
      <c r="AQ431" s="5">
        <f t="shared" si="704"/>
        <v>0</v>
      </c>
      <c r="AR431" s="5">
        <f t="shared" si="705"/>
        <v>0</v>
      </c>
      <c r="AS431" s="5">
        <f t="shared" si="706"/>
        <v>0</v>
      </c>
      <c r="AT431" s="5">
        <f t="shared" si="707"/>
        <v>0</v>
      </c>
      <c r="AU431" s="5">
        <f t="shared" si="708"/>
        <v>0</v>
      </c>
      <c r="AV431" s="5">
        <f t="shared" si="709"/>
        <v>0</v>
      </c>
      <c r="AW431" s="5">
        <f t="shared" si="710"/>
        <v>0</v>
      </c>
      <c r="AX431" s="5">
        <f t="shared" si="711"/>
        <v>0</v>
      </c>
      <c r="AY431" s="5">
        <f t="shared" si="712"/>
        <v>0</v>
      </c>
      <c r="AZ431" s="5">
        <f t="shared" si="713"/>
        <v>0</v>
      </c>
      <c r="BA431" s="5">
        <f t="shared" si="714"/>
        <v>0</v>
      </c>
      <c r="BB431" s="5">
        <f t="shared" si="715"/>
        <v>0</v>
      </c>
      <c r="BC431" s="5">
        <f t="shared" si="716"/>
        <v>0</v>
      </c>
      <c r="BD431" s="5">
        <f t="shared" si="717"/>
        <v>0</v>
      </c>
      <c r="BE431" s="5">
        <f t="shared" si="718"/>
        <v>0</v>
      </c>
      <c r="BF431" s="5">
        <f t="shared" si="719"/>
        <v>0</v>
      </c>
      <c r="BG431" s="5">
        <f t="shared" si="720"/>
        <v>0</v>
      </c>
      <c r="BH431" s="5">
        <f t="shared" si="721"/>
        <v>0</v>
      </c>
      <c r="BI431" s="5">
        <f t="shared" si="722"/>
        <v>0</v>
      </c>
      <c r="BJ431" s="8">
        <f t="shared" si="723"/>
        <v>0</v>
      </c>
      <c r="BK431" s="8">
        <f t="shared" si="724"/>
        <v>1</v>
      </c>
      <c r="BL431" s="8">
        <f t="shared" si="725"/>
        <v>0</v>
      </c>
      <c r="BM431" s="8">
        <f t="shared" si="726"/>
        <v>0</v>
      </c>
      <c r="BN431" s="8">
        <f t="shared" si="727"/>
        <v>1</v>
      </c>
    </row>
    <row r="432" spans="1:66" x14ac:dyDescent="0.25">
      <c r="A432" t="s">
        <v>136</v>
      </c>
      <c r="B432" t="s">
        <v>377</v>
      </c>
      <c r="C432" t="s">
        <v>328</v>
      </c>
      <c r="D432" s="16"/>
      <c r="E432">
        <f>VLOOKUP(A432,home!$A$2:$E$405,3,FALSE)</f>
        <v>1.3571428571428601</v>
      </c>
      <c r="F432">
        <f>VLOOKUP(B432,home!$B$2:$E$405,3,FALSE)</f>
        <v>0.37</v>
      </c>
      <c r="G432">
        <f>VLOOKUP(C432,away!$B$2:$E$405,4,FALSE)</f>
        <v>0</v>
      </c>
      <c r="H432">
        <f>VLOOKUP(A432,away!$A$2:$E$405,3,FALSE)</f>
        <v>1.69047619047619</v>
      </c>
      <c r="I432">
        <f>VLOOKUP(C432,away!$B$2:$E$405,3,FALSE)</f>
        <v>0</v>
      </c>
      <c r="J432">
        <f>VLOOKUP(B432,home!$B$2:$E$405,4,FALSE)</f>
        <v>0.89</v>
      </c>
      <c r="K432" s="3">
        <f t="shared" si="672"/>
        <v>0</v>
      </c>
      <c r="L432" s="3">
        <f t="shared" si="673"/>
        <v>0</v>
      </c>
      <c r="M432" s="5">
        <f t="shared" si="674"/>
        <v>1</v>
      </c>
      <c r="N432" s="5">
        <f t="shared" si="675"/>
        <v>0</v>
      </c>
      <c r="O432" s="5">
        <f t="shared" si="676"/>
        <v>0</v>
      </c>
      <c r="P432" s="5">
        <f t="shared" si="677"/>
        <v>0</v>
      </c>
      <c r="Q432" s="5">
        <f t="shared" si="678"/>
        <v>0</v>
      </c>
      <c r="R432" s="5">
        <f t="shared" si="679"/>
        <v>0</v>
      </c>
      <c r="S432" s="5">
        <f t="shared" si="680"/>
        <v>0</v>
      </c>
      <c r="T432" s="5">
        <f t="shared" si="681"/>
        <v>0</v>
      </c>
      <c r="U432" s="5">
        <f t="shared" si="682"/>
        <v>0</v>
      </c>
      <c r="V432" s="5">
        <f t="shared" si="683"/>
        <v>0</v>
      </c>
      <c r="W432" s="5">
        <f t="shared" si="684"/>
        <v>0</v>
      </c>
      <c r="X432" s="5">
        <f t="shared" si="685"/>
        <v>0</v>
      </c>
      <c r="Y432" s="5">
        <f t="shared" si="686"/>
        <v>0</v>
      </c>
      <c r="Z432" s="5">
        <f t="shared" si="687"/>
        <v>0</v>
      </c>
      <c r="AA432" s="5">
        <f t="shared" si="688"/>
        <v>0</v>
      </c>
      <c r="AB432" s="5">
        <f t="shared" si="689"/>
        <v>0</v>
      </c>
      <c r="AC432" s="5">
        <f t="shared" si="690"/>
        <v>0</v>
      </c>
      <c r="AD432" s="5">
        <f t="shared" si="691"/>
        <v>0</v>
      </c>
      <c r="AE432" s="5">
        <f t="shared" si="692"/>
        <v>0</v>
      </c>
      <c r="AF432" s="5">
        <f t="shared" si="693"/>
        <v>0</v>
      </c>
      <c r="AG432" s="5">
        <f t="shared" si="694"/>
        <v>0</v>
      </c>
      <c r="AH432" s="5">
        <f t="shared" si="695"/>
        <v>0</v>
      </c>
      <c r="AI432" s="5">
        <f t="shared" si="696"/>
        <v>0</v>
      </c>
      <c r="AJ432" s="5">
        <f t="shared" si="697"/>
        <v>0</v>
      </c>
      <c r="AK432" s="5">
        <f t="shared" si="698"/>
        <v>0</v>
      </c>
      <c r="AL432" s="5">
        <f t="shared" si="699"/>
        <v>0</v>
      </c>
      <c r="AM432" s="5">
        <f t="shared" si="700"/>
        <v>0</v>
      </c>
      <c r="AN432" s="5">
        <f t="shared" si="701"/>
        <v>0</v>
      </c>
      <c r="AO432" s="5">
        <f t="shared" si="702"/>
        <v>0</v>
      </c>
      <c r="AP432" s="5">
        <f t="shared" si="703"/>
        <v>0</v>
      </c>
      <c r="AQ432" s="5">
        <f t="shared" si="704"/>
        <v>0</v>
      </c>
      <c r="AR432" s="5">
        <f t="shared" si="705"/>
        <v>0</v>
      </c>
      <c r="AS432" s="5">
        <f t="shared" si="706"/>
        <v>0</v>
      </c>
      <c r="AT432" s="5">
        <f t="shared" si="707"/>
        <v>0</v>
      </c>
      <c r="AU432" s="5">
        <f t="shared" si="708"/>
        <v>0</v>
      </c>
      <c r="AV432" s="5">
        <f t="shared" si="709"/>
        <v>0</v>
      </c>
      <c r="AW432" s="5">
        <f t="shared" si="710"/>
        <v>0</v>
      </c>
      <c r="AX432" s="5">
        <f t="shared" si="711"/>
        <v>0</v>
      </c>
      <c r="AY432" s="5">
        <f t="shared" si="712"/>
        <v>0</v>
      </c>
      <c r="AZ432" s="5">
        <f t="shared" si="713"/>
        <v>0</v>
      </c>
      <c r="BA432" s="5">
        <f t="shared" si="714"/>
        <v>0</v>
      </c>
      <c r="BB432" s="5">
        <f t="shared" si="715"/>
        <v>0</v>
      </c>
      <c r="BC432" s="5">
        <f t="shared" si="716"/>
        <v>0</v>
      </c>
      <c r="BD432" s="5">
        <f t="shared" si="717"/>
        <v>0</v>
      </c>
      <c r="BE432" s="5">
        <f t="shared" si="718"/>
        <v>0</v>
      </c>
      <c r="BF432" s="5">
        <f t="shared" si="719"/>
        <v>0</v>
      </c>
      <c r="BG432" s="5">
        <f t="shared" si="720"/>
        <v>0</v>
      </c>
      <c r="BH432" s="5">
        <f t="shared" si="721"/>
        <v>0</v>
      </c>
      <c r="BI432" s="5">
        <f t="shared" si="722"/>
        <v>0</v>
      </c>
      <c r="BJ432" s="8">
        <f t="shared" si="723"/>
        <v>0</v>
      </c>
      <c r="BK432" s="8">
        <f t="shared" si="724"/>
        <v>1</v>
      </c>
      <c r="BL432" s="8">
        <f t="shared" si="725"/>
        <v>0</v>
      </c>
      <c r="BM432" s="8">
        <f t="shared" si="726"/>
        <v>0</v>
      </c>
      <c r="BN432" s="8">
        <f t="shared" si="727"/>
        <v>1</v>
      </c>
    </row>
    <row r="433" spans="1:66" x14ac:dyDescent="0.25">
      <c r="A433" t="s">
        <v>136</v>
      </c>
      <c r="B433" t="s">
        <v>381</v>
      </c>
      <c r="C433" t="s">
        <v>309</v>
      </c>
      <c r="D433" s="16"/>
      <c r="E433">
        <f>VLOOKUP(A433,home!$A$2:$E$405,3,FALSE)</f>
        <v>1.3571428571428601</v>
      </c>
      <c r="F433">
        <f>VLOOKUP(B433,home!$B$2:$E$405,3,FALSE)</f>
        <v>0.37</v>
      </c>
      <c r="G433">
        <f>VLOOKUP(C433,away!$B$2:$E$405,4,FALSE)</f>
        <v>0</v>
      </c>
      <c r="H433">
        <f>VLOOKUP(A433,away!$A$2:$E$405,3,FALSE)</f>
        <v>1.69047619047619</v>
      </c>
      <c r="I433">
        <f>VLOOKUP(C433,away!$B$2:$E$405,3,FALSE)</f>
        <v>0</v>
      </c>
      <c r="J433">
        <f>VLOOKUP(B433,home!$B$2:$E$405,4,FALSE)</f>
        <v>2.0699999999999998</v>
      </c>
      <c r="K433" s="3">
        <f t="shared" si="672"/>
        <v>0</v>
      </c>
      <c r="L433" s="3">
        <f t="shared" si="673"/>
        <v>0</v>
      </c>
      <c r="M433" s="5">
        <f t="shared" si="674"/>
        <v>1</v>
      </c>
      <c r="N433" s="5">
        <f t="shared" si="675"/>
        <v>0</v>
      </c>
      <c r="O433" s="5">
        <f t="shared" si="676"/>
        <v>0</v>
      </c>
      <c r="P433" s="5">
        <f t="shared" si="677"/>
        <v>0</v>
      </c>
      <c r="Q433" s="5">
        <f t="shared" si="678"/>
        <v>0</v>
      </c>
      <c r="R433" s="5">
        <f t="shared" si="679"/>
        <v>0</v>
      </c>
      <c r="S433" s="5">
        <f t="shared" si="680"/>
        <v>0</v>
      </c>
      <c r="T433" s="5">
        <f t="shared" si="681"/>
        <v>0</v>
      </c>
      <c r="U433" s="5">
        <f t="shared" si="682"/>
        <v>0</v>
      </c>
      <c r="V433" s="5">
        <f t="shared" si="683"/>
        <v>0</v>
      </c>
      <c r="W433" s="5">
        <f t="shared" si="684"/>
        <v>0</v>
      </c>
      <c r="X433" s="5">
        <f t="shared" si="685"/>
        <v>0</v>
      </c>
      <c r="Y433" s="5">
        <f t="shared" si="686"/>
        <v>0</v>
      </c>
      <c r="Z433" s="5">
        <f t="shared" si="687"/>
        <v>0</v>
      </c>
      <c r="AA433" s="5">
        <f t="shared" si="688"/>
        <v>0</v>
      </c>
      <c r="AB433" s="5">
        <f t="shared" si="689"/>
        <v>0</v>
      </c>
      <c r="AC433" s="5">
        <f t="shared" si="690"/>
        <v>0</v>
      </c>
      <c r="AD433" s="5">
        <f t="shared" si="691"/>
        <v>0</v>
      </c>
      <c r="AE433" s="5">
        <f t="shared" si="692"/>
        <v>0</v>
      </c>
      <c r="AF433" s="5">
        <f t="shared" si="693"/>
        <v>0</v>
      </c>
      <c r="AG433" s="5">
        <f t="shared" si="694"/>
        <v>0</v>
      </c>
      <c r="AH433" s="5">
        <f t="shared" si="695"/>
        <v>0</v>
      </c>
      <c r="AI433" s="5">
        <f t="shared" si="696"/>
        <v>0</v>
      </c>
      <c r="AJ433" s="5">
        <f t="shared" si="697"/>
        <v>0</v>
      </c>
      <c r="AK433" s="5">
        <f t="shared" si="698"/>
        <v>0</v>
      </c>
      <c r="AL433" s="5">
        <f t="shared" si="699"/>
        <v>0</v>
      </c>
      <c r="AM433" s="5">
        <f t="shared" si="700"/>
        <v>0</v>
      </c>
      <c r="AN433" s="5">
        <f t="shared" si="701"/>
        <v>0</v>
      </c>
      <c r="AO433" s="5">
        <f t="shared" si="702"/>
        <v>0</v>
      </c>
      <c r="AP433" s="5">
        <f t="shared" si="703"/>
        <v>0</v>
      </c>
      <c r="AQ433" s="5">
        <f t="shared" si="704"/>
        <v>0</v>
      </c>
      <c r="AR433" s="5">
        <f t="shared" si="705"/>
        <v>0</v>
      </c>
      <c r="AS433" s="5">
        <f t="shared" si="706"/>
        <v>0</v>
      </c>
      <c r="AT433" s="5">
        <f t="shared" si="707"/>
        <v>0</v>
      </c>
      <c r="AU433" s="5">
        <f t="shared" si="708"/>
        <v>0</v>
      </c>
      <c r="AV433" s="5">
        <f t="shared" si="709"/>
        <v>0</v>
      </c>
      <c r="AW433" s="5">
        <f t="shared" si="710"/>
        <v>0</v>
      </c>
      <c r="AX433" s="5">
        <f t="shared" si="711"/>
        <v>0</v>
      </c>
      <c r="AY433" s="5">
        <f t="shared" si="712"/>
        <v>0</v>
      </c>
      <c r="AZ433" s="5">
        <f t="shared" si="713"/>
        <v>0</v>
      </c>
      <c r="BA433" s="5">
        <f t="shared" si="714"/>
        <v>0</v>
      </c>
      <c r="BB433" s="5">
        <f t="shared" si="715"/>
        <v>0</v>
      </c>
      <c r="BC433" s="5">
        <f t="shared" si="716"/>
        <v>0</v>
      </c>
      <c r="BD433" s="5">
        <f t="shared" si="717"/>
        <v>0</v>
      </c>
      <c r="BE433" s="5">
        <f t="shared" si="718"/>
        <v>0</v>
      </c>
      <c r="BF433" s="5">
        <f t="shared" si="719"/>
        <v>0</v>
      </c>
      <c r="BG433" s="5">
        <f t="shared" si="720"/>
        <v>0</v>
      </c>
      <c r="BH433" s="5">
        <f t="shared" si="721"/>
        <v>0</v>
      </c>
      <c r="BI433" s="5">
        <f t="shared" si="722"/>
        <v>0</v>
      </c>
      <c r="BJ433" s="8">
        <f t="shared" si="723"/>
        <v>0</v>
      </c>
      <c r="BK433" s="8">
        <f t="shared" si="724"/>
        <v>1</v>
      </c>
      <c r="BL433" s="8">
        <f t="shared" si="725"/>
        <v>0</v>
      </c>
      <c r="BM433" s="8">
        <f t="shared" si="726"/>
        <v>0</v>
      </c>
      <c r="BN433" s="8">
        <f t="shared" si="727"/>
        <v>1</v>
      </c>
    </row>
    <row r="434" spans="1:66" x14ac:dyDescent="0.25">
      <c r="A434" t="s">
        <v>136</v>
      </c>
      <c r="B434" t="s">
        <v>386</v>
      </c>
      <c r="C434" t="s">
        <v>388</v>
      </c>
      <c r="D434" s="16"/>
      <c r="E434">
        <f>VLOOKUP(A434,home!$A$2:$E$405,3,FALSE)</f>
        <v>1.3571428571428601</v>
      </c>
      <c r="F434">
        <f>VLOOKUP(B434,home!$B$2:$E$405,3,FALSE)</f>
        <v>0.37</v>
      </c>
      <c r="G434">
        <f>VLOOKUP(C434,away!$B$2:$E$405,4,FALSE)</f>
        <v>0</v>
      </c>
      <c r="H434">
        <f>VLOOKUP(A434,away!$A$2:$E$405,3,FALSE)</f>
        <v>1.69047619047619</v>
      </c>
      <c r="I434">
        <f>VLOOKUP(C434,away!$B$2:$E$405,3,FALSE)</f>
        <v>0</v>
      </c>
      <c r="J434">
        <f>VLOOKUP(B434,home!$B$2:$E$405,4,FALSE)</f>
        <v>0.59</v>
      </c>
      <c r="K434" s="3">
        <f t="shared" si="672"/>
        <v>0</v>
      </c>
      <c r="L434" s="3">
        <f t="shared" si="673"/>
        <v>0</v>
      </c>
      <c r="M434" s="5">
        <f t="shared" si="674"/>
        <v>1</v>
      </c>
      <c r="N434" s="5">
        <f t="shared" si="675"/>
        <v>0</v>
      </c>
      <c r="O434" s="5">
        <f t="shared" si="676"/>
        <v>0</v>
      </c>
      <c r="P434" s="5">
        <f t="shared" si="677"/>
        <v>0</v>
      </c>
      <c r="Q434" s="5">
        <f t="shared" si="678"/>
        <v>0</v>
      </c>
      <c r="R434" s="5">
        <f t="shared" si="679"/>
        <v>0</v>
      </c>
      <c r="S434" s="5">
        <f t="shared" si="680"/>
        <v>0</v>
      </c>
      <c r="T434" s="5">
        <f t="shared" si="681"/>
        <v>0</v>
      </c>
      <c r="U434" s="5">
        <f t="shared" si="682"/>
        <v>0</v>
      </c>
      <c r="V434" s="5">
        <f t="shared" si="683"/>
        <v>0</v>
      </c>
      <c r="W434" s="5">
        <f t="shared" si="684"/>
        <v>0</v>
      </c>
      <c r="X434" s="5">
        <f t="shared" si="685"/>
        <v>0</v>
      </c>
      <c r="Y434" s="5">
        <f t="shared" si="686"/>
        <v>0</v>
      </c>
      <c r="Z434" s="5">
        <f t="shared" si="687"/>
        <v>0</v>
      </c>
      <c r="AA434" s="5">
        <f t="shared" si="688"/>
        <v>0</v>
      </c>
      <c r="AB434" s="5">
        <f t="shared" si="689"/>
        <v>0</v>
      </c>
      <c r="AC434" s="5">
        <f t="shared" si="690"/>
        <v>0</v>
      </c>
      <c r="AD434" s="5">
        <f t="shared" si="691"/>
        <v>0</v>
      </c>
      <c r="AE434" s="5">
        <f t="shared" si="692"/>
        <v>0</v>
      </c>
      <c r="AF434" s="5">
        <f t="shared" si="693"/>
        <v>0</v>
      </c>
      <c r="AG434" s="5">
        <f t="shared" si="694"/>
        <v>0</v>
      </c>
      <c r="AH434" s="5">
        <f t="shared" si="695"/>
        <v>0</v>
      </c>
      <c r="AI434" s="5">
        <f t="shared" si="696"/>
        <v>0</v>
      </c>
      <c r="AJ434" s="5">
        <f t="shared" si="697"/>
        <v>0</v>
      </c>
      <c r="AK434" s="5">
        <f t="shared" si="698"/>
        <v>0</v>
      </c>
      <c r="AL434" s="5">
        <f t="shared" si="699"/>
        <v>0</v>
      </c>
      <c r="AM434" s="5">
        <f t="shared" si="700"/>
        <v>0</v>
      </c>
      <c r="AN434" s="5">
        <f t="shared" si="701"/>
        <v>0</v>
      </c>
      <c r="AO434" s="5">
        <f t="shared" si="702"/>
        <v>0</v>
      </c>
      <c r="AP434" s="5">
        <f t="shared" si="703"/>
        <v>0</v>
      </c>
      <c r="AQ434" s="5">
        <f t="shared" si="704"/>
        <v>0</v>
      </c>
      <c r="AR434" s="5">
        <f t="shared" si="705"/>
        <v>0</v>
      </c>
      <c r="AS434" s="5">
        <f t="shared" si="706"/>
        <v>0</v>
      </c>
      <c r="AT434" s="5">
        <f t="shared" si="707"/>
        <v>0</v>
      </c>
      <c r="AU434" s="5">
        <f t="shared" si="708"/>
        <v>0</v>
      </c>
      <c r="AV434" s="5">
        <f t="shared" si="709"/>
        <v>0</v>
      </c>
      <c r="AW434" s="5">
        <f t="shared" si="710"/>
        <v>0</v>
      </c>
      <c r="AX434" s="5">
        <f t="shared" si="711"/>
        <v>0</v>
      </c>
      <c r="AY434" s="5">
        <f t="shared" si="712"/>
        <v>0</v>
      </c>
      <c r="AZ434" s="5">
        <f t="shared" si="713"/>
        <v>0</v>
      </c>
      <c r="BA434" s="5">
        <f t="shared" si="714"/>
        <v>0</v>
      </c>
      <c r="BB434" s="5">
        <f t="shared" si="715"/>
        <v>0</v>
      </c>
      <c r="BC434" s="5">
        <f t="shared" si="716"/>
        <v>0</v>
      </c>
      <c r="BD434" s="5">
        <f t="shared" si="717"/>
        <v>0</v>
      </c>
      <c r="BE434" s="5">
        <f t="shared" si="718"/>
        <v>0</v>
      </c>
      <c r="BF434" s="5">
        <f t="shared" si="719"/>
        <v>0</v>
      </c>
      <c r="BG434" s="5">
        <f t="shared" si="720"/>
        <v>0</v>
      </c>
      <c r="BH434" s="5">
        <f t="shared" si="721"/>
        <v>0</v>
      </c>
      <c r="BI434" s="5">
        <f t="shared" si="722"/>
        <v>0</v>
      </c>
      <c r="BJ434" s="8">
        <f t="shared" si="723"/>
        <v>0</v>
      </c>
      <c r="BK434" s="8">
        <f t="shared" si="724"/>
        <v>1</v>
      </c>
      <c r="BL434" s="8">
        <f t="shared" si="725"/>
        <v>0</v>
      </c>
      <c r="BM434" s="8">
        <f t="shared" si="726"/>
        <v>0</v>
      </c>
      <c r="BN434" s="8">
        <f t="shared" si="727"/>
        <v>1</v>
      </c>
    </row>
    <row r="435" spans="1:66" x14ac:dyDescent="0.25">
      <c r="A435" t="s">
        <v>136</v>
      </c>
      <c r="B435" t="s">
        <v>387</v>
      </c>
      <c r="C435" t="s">
        <v>317</v>
      </c>
      <c r="D435" s="16"/>
      <c r="E435">
        <f>VLOOKUP(A435,home!$A$2:$E$405,3,FALSE)</f>
        <v>1.3571428571428601</v>
      </c>
      <c r="F435">
        <f>VLOOKUP(B435,home!$B$2:$E$405,3,FALSE)</f>
        <v>1.1100000000000001</v>
      </c>
      <c r="G435">
        <f>VLOOKUP(C435,away!$B$2:$E$405,4,FALSE)</f>
        <v>0</v>
      </c>
      <c r="H435">
        <f>VLOOKUP(A435,away!$A$2:$E$405,3,FALSE)</f>
        <v>1.69047619047619</v>
      </c>
      <c r="I435">
        <f>VLOOKUP(C435,away!$B$2:$E$405,3,FALSE)</f>
        <v>0</v>
      </c>
      <c r="J435">
        <f>VLOOKUP(B435,home!$B$2:$E$405,4,FALSE)</f>
        <v>0.89</v>
      </c>
      <c r="K435" s="3">
        <f t="shared" si="672"/>
        <v>0</v>
      </c>
      <c r="L435" s="3">
        <f t="shared" si="673"/>
        <v>0</v>
      </c>
      <c r="M435" s="5">
        <f t="shared" si="674"/>
        <v>1</v>
      </c>
      <c r="N435" s="5">
        <f t="shared" si="675"/>
        <v>0</v>
      </c>
      <c r="O435" s="5">
        <f t="shared" si="676"/>
        <v>0</v>
      </c>
      <c r="P435" s="5">
        <f t="shared" si="677"/>
        <v>0</v>
      </c>
      <c r="Q435" s="5">
        <f t="shared" si="678"/>
        <v>0</v>
      </c>
      <c r="R435" s="5">
        <f t="shared" si="679"/>
        <v>0</v>
      </c>
      <c r="S435" s="5">
        <f t="shared" si="680"/>
        <v>0</v>
      </c>
      <c r="T435" s="5">
        <f t="shared" si="681"/>
        <v>0</v>
      </c>
      <c r="U435" s="5">
        <f t="shared" si="682"/>
        <v>0</v>
      </c>
      <c r="V435" s="5">
        <f t="shared" si="683"/>
        <v>0</v>
      </c>
      <c r="W435" s="5">
        <f t="shared" si="684"/>
        <v>0</v>
      </c>
      <c r="X435" s="5">
        <f t="shared" si="685"/>
        <v>0</v>
      </c>
      <c r="Y435" s="5">
        <f t="shared" si="686"/>
        <v>0</v>
      </c>
      <c r="Z435" s="5">
        <f t="shared" si="687"/>
        <v>0</v>
      </c>
      <c r="AA435" s="5">
        <f t="shared" si="688"/>
        <v>0</v>
      </c>
      <c r="AB435" s="5">
        <f t="shared" si="689"/>
        <v>0</v>
      </c>
      <c r="AC435" s="5">
        <f t="shared" si="690"/>
        <v>0</v>
      </c>
      <c r="AD435" s="5">
        <f t="shared" si="691"/>
        <v>0</v>
      </c>
      <c r="AE435" s="5">
        <f t="shared" si="692"/>
        <v>0</v>
      </c>
      <c r="AF435" s="5">
        <f t="shared" si="693"/>
        <v>0</v>
      </c>
      <c r="AG435" s="5">
        <f t="shared" si="694"/>
        <v>0</v>
      </c>
      <c r="AH435" s="5">
        <f t="shared" si="695"/>
        <v>0</v>
      </c>
      <c r="AI435" s="5">
        <f t="shared" si="696"/>
        <v>0</v>
      </c>
      <c r="AJ435" s="5">
        <f t="shared" si="697"/>
        <v>0</v>
      </c>
      <c r="AK435" s="5">
        <f t="shared" si="698"/>
        <v>0</v>
      </c>
      <c r="AL435" s="5">
        <f t="shared" si="699"/>
        <v>0</v>
      </c>
      <c r="AM435" s="5">
        <f t="shared" si="700"/>
        <v>0</v>
      </c>
      <c r="AN435" s="5">
        <f t="shared" si="701"/>
        <v>0</v>
      </c>
      <c r="AO435" s="5">
        <f t="shared" si="702"/>
        <v>0</v>
      </c>
      <c r="AP435" s="5">
        <f t="shared" si="703"/>
        <v>0</v>
      </c>
      <c r="AQ435" s="5">
        <f t="shared" si="704"/>
        <v>0</v>
      </c>
      <c r="AR435" s="5">
        <f t="shared" si="705"/>
        <v>0</v>
      </c>
      <c r="AS435" s="5">
        <f t="shared" si="706"/>
        <v>0</v>
      </c>
      <c r="AT435" s="5">
        <f t="shared" si="707"/>
        <v>0</v>
      </c>
      <c r="AU435" s="5">
        <f t="shared" si="708"/>
        <v>0</v>
      </c>
      <c r="AV435" s="5">
        <f t="shared" si="709"/>
        <v>0</v>
      </c>
      <c r="AW435" s="5">
        <f t="shared" si="710"/>
        <v>0</v>
      </c>
      <c r="AX435" s="5">
        <f t="shared" si="711"/>
        <v>0</v>
      </c>
      <c r="AY435" s="5">
        <f t="shared" si="712"/>
        <v>0</v>
      </c>
      <c r="AZ435" s="5">
        <f t="shared" si="713"/>
        <v>0</v>
      </c>
      <c r="BA435" s="5">
        <f t="shared" si="714"/>
        <v>0</v>
      </c>
      <c r="BB435" s="5">
        <f t="shared" si="715"/>
        <v>0</v>
      </c>
      <c r="BC435" s="5">
        <f t="shared" si="716"/>
        <v>0</v>
      </c>
      <c r="BD435" s="5">
        <f t="shared" si="717"/>
        <v>0</v>
      </c>
      <c r="BE435" s="5">
        <f t="shared" si="718"/>
        <v>0</v>
      </c>
      <c r="BF435" s="5">
        <f t="shared" si="719"/>
        <v>0</v>
      </c>
      <c r="BG435" s="5">
        <f t="shared" si="720"/>
        <v>0</v>
      </c>
      <c r="BH435" s="5">
        <f t="shared" si="721"/>
        <v>0</v>
      </c>
      <c r="BI435" s="5">
        <f t="shared" si="722"/>
        <v>0</v>
      </c>
      <c r="BJ435" s="8">
        <f t="shared" si="723"/>
        <v>0</v>
      </c>
      <c r="BK435" s="8">
        <f t="shared" si="724"/>
        <v>1</v>
      </c>
      <c r="BL435" s="8">
        <f t="shared" si="725"/>
        <v>0</v>
      </c>
      <c r="BM435" s="8">
        <f t="shared" si="726"/>
        <v>0</v>
      </c>
      <c r="BN435" s="8">
        <f t="shared" si="727"/>
        <v>1</v>
      </c>
    </row>
    <row r="436" spans="1:66" x14ac:dyDescent="0.25">
      <c r="A436" t="s">
        <v>19</v>
      </c>
      <c r="B436" t="s">
        <v>21</v>
      </c>
      <c r="C436" t="s">
        <v>246</v>
      </c>
      <c r="D436" s="16"/>
      <c r="E436">
        <f>VLOOKUP(A436,home!$A$2:$E$405,3,FALSE)</f>
        <v>1.5897435897435901</v>
      </c>
      <c r="F436">
        <f>VLOOKUP(B436,home!$B$2:$E$405,3,FALSE)</f>
        <v>0.31</v>
      </c>
      <c r="G436">
        <f>VLOOKUP(C436,away!$B$2:$E$405,4,FALSE)</f>
        <v>0.31</v>
      </c>
      <c r="H436">
        <f>VLOOKUP(A436,away!$A$2:$E$405,3,FALSE)</f>
        <v>1.4358974358974399</v>
      </c>
      <c r="I436">
        <f>VLOOKUP(C436,away!$B$2:$E$405,3,FALSE)</f>
        <v>0.94</v>
      </c>
      <c r="J436">
        <f>VLOOKUP(B436,home!$B$2:$E$405,4,FALSE)</f>
        <v>1.04</v>
      </c>
      <c r="K436" s="3">
        <f t="shared" si="672"/>
        <v>0.15277435897435901</v>
      </c>
      <c r="L436" s="3">
        <f t="shared" si="673"/>
        <v>1.4037333333333373</v>
      </c>
      <c r="M436" s="5">
        <f t="shared" si="674"/>
        <v>0.21087121394381494</v>
      </c>
      <c r="N436" s="5">
        <f t="shared" si="675"/>
        <v>3.2215714536411241E-2</v>
      </c>
      <c r="O436" s="5">
        <f t="shared" si="676"/>
        <v>0.29600695205339861</v>
      </c>
      <c r="P436" s="5">
        <f t="shared" si="677"/>
        <v>4.5222272351911799E-2</v>
      </c>
      <c r="Q436" s="5">
        <f t="shared" si="678"/>
        <v>2.4608675686005831E-3</v>
      </c>
      <c r="R436" s="5">
        <f t="shared" si="679"/>
        <v>0.20775741274787934</v>
      </c>
      <c r="S436" s="5">
        <f t="shared" si="680"/>
        <v>2.424529501233127E-3</v>
      </c>
      <c r="T436" s="5">
        <f t="shared" si="681"/>
        <v>3.4544018349636015E-3</v>
      </c>
      <c r="U436" s="5">
        <f t="shared" si="682"/>
        <v>3.1740005554728591E-2</v>
      </c>
      <c r="V436" s="5">
        <f t="shared" si="683"/>
        <v>5.7772351706163428E-5</v>
      </c>
      <c r="W436" s="5">
        <f t="shared" si="684"/>
        <v>1.2531915510458121E-4</v>
      </c>
      <c r="X436" s="5">
        <f t="shared" si="685"/>
        <v>1.7591467532547127E-4</v>
      </c>
      <c r="Y436" s="5">
        <f t="shared" si="686"/>
        <v>1.2346864678843781E-4</v>
      </c>
      <c r="Z436" s="5">
        <f t="shared" si="687"/>
        <v>9.7212001840430232E-2</v>
      </c>
      <c r="AA436" s="5">
        <f t="shared" si="688"/>
        <v>1.4851501265785936E-2</v>
      </c>
      <c r="AB436" s="5">
        <f t="shared" si="689"/>
        <v>1.1344642928436638E-3</v>
      </c>
      <c r="AC436" s="5">
        <f t="shared" si="690"/>
        <v>7.743461561219381E-7</v>
      </c>
      <c r="AD436" s="5">
        <f t="shared" si="691"/>
        <v>4.7863883970776659E-6</v>
      </c>
      <c r="AE436" s="5">
        <f t="shared" si="692"/>
        <v>6.7188129392578406E-6</v>
      </c>
      <c r="AF436" s="5">
        <f t="shared" si="693"/>
        <v>4.7157108416337842E-6</v>
      </c>
      <c r="AG436" s="5">
        <f t="shared" si="694"/>
        <v>2.2065334995875834E-6</v>
      </c>
      <c r="AH436" s="5">
        <f t="shared" si="695"/>
        <v>3.4114931845868411E-2</v>
      </c>
      <c r="AI436" s="5">
        <f t="shared" si="696"/>
        <v>5.2118868442064927E-3</v>
      </c>
      <c r="AJ436" s="5">
        <f t="shared" si="697"/>
        <v>3.9812133583527087E-4</v>
      </c>
      <c r="AK436" s="5">
        <f t="shared" si="698"/>
        <v>2.0274243958749675E-5</v>
      </c>
      <c r="AL436" s="5">
        <f t="shared" si="699"/>
        <v>6.6424794758629407E-9</v>
      </c>
      <c r="AM436" s="5">
        <f t="shared" si="700"/>
        <v>1.4624748383317025E-7</v>
      </c>
      <c r="AN436" s="5">
        <f t="shared" si="701"/>
        <v>2.052924679727494E-7</v>
      </c>
      <c r="AO436" s="5">
        <f t="shared" si="702"/>
        <v>1.4408794018780749E-7</v>
      </c>
      <c r="AP436" s="5">
        <f t="shared" si="703"/>
        <v>6.7420348190988522E-8</v>
      </c>
      <c r="AQ436" s="5">
        <f t="shared" si="704"/>
        <v>2.3660047525157635E-8</v>
      </c>
      <c r="AR436" s="5">
        <f t="shared" si="705"/>
        <v>9.5776533992880959E-3</v>
      </c>
      <c r="AS436" s="5">
        <f t="shared" si="706"/>
        <v>1.4632198585548294E-3</v>
      </c>
      <c r="AT436" s="5">
        <f t="shared" si="707"/>
        <v>1.1177123796463316E-4</v>
      </c>
      <c r="AU436" s="5">
        <f t="shared" si="708"/>
        <v>5.6919264106057907E-6</v>
      </c>
      <c r="AV436" s="5">
        <f t="shared" si="709"/>
        <v>2.1739510217738095E-7</v>
      </c>
      <c r="AW436" s="5">
        <f t="shared" si="710"/>
        <v>3.9569704172020534E-11</v>
      </c>
      <c r="AX436" s="5">
        <f t="shared" si="711"/>
        <v>3.7238109323709147E-9</v>
      </c>
      <c r="AY436" s="5">
        <f t="shared" si="712"/>
        <v>5.2272375328001464E-9</v>
      </c>
      <c r="AZ436" s="5">
        <f t="shared" si="713"/>
        <v>3.6688237830213401E-9</v>
      </c>
      <c r="BA436" s="5">
        <f t="shared" si="714"/>
        <v>1.7166834127843904E-9</v>
      </c>
      <c r="BB436" s="5">
        <f t="shared" si="715"/>
        <v>6.0244143232647039E-10</v>
      </c>
      <c r="BC436" s="5">
        <f t="shared" si="716"/>
        <v>1.6913342398754928E-10</v>
      </c>
      <c r="BD436" s="5">
        <f t="shared" si="717"/>
        <v>2.2407452219490084E-3</v>
      </c>
      <c r="BE436" s="5">
        <f t="shared" si="718"/>
        <v>3.4232841490811761E-4</v>
      </c>
      <c r="BF436" s="5">
        <f t="shared" si="719"/>
        <v>2.6149502073148034E-5</v>
      </c>
      <c r="BG436" s="5">
        <f t="shared" si="720"/>
        <v>1.331657805574621E-6</v>
      </c>
      <c r="BH436" s="5">
        <f t="shared" si="721"/>
        <v>5.0860791904966087E-8</v>
      </c>
      <c r="BI436" s="5">
        <f t="shared" si="722"/>
        <v>1.5540449760418944E-9</v>
      </c>
      <c r="BJ436" s="8">
        <f t="shared" si="723"/>
        <v>3.8574715679289696E-2</v>
      </c>
      <c r="BK436" s="8">
        <f t="shared" si="724"/>
        <v>0.25857657436453918</v>
      </c>
      <c r="BL436" s="8">
        <f t="shared" si="725"/>
        <v>0.60500471121339827</v>
      </c>
      <c r="BM436" s="8">
        <f t="shared" si="726"/>
        <v>0.20483356470797287</v>
      </c>
      <c r="BN436" s="8">
        <f t="shared" si="727"/>
        <v>0.79453443320201633</v>
      </c>
    </row>
    <row r="437" spans="1:66" x14ac:dyDescent="0.25">
      <c r="A437" t="s">
        <v>19</v>
      </c>
      <c r="B437" t="s">
        <v>250</v>
      </c>
      <c r="C437" t="s">
        <v>251</v>
      </c>
      <c r="D437" s="16"/>
      <c r="E437">
        <f>VLOOKUP(A437,home!$A$2:$E$405,3,FALSE)</f>
        <v>1.5897435897435901</v>
      </c>
      <c r="F437">
        <f>VLOOKUP(B437,home!$B$2:$E$405,3,FALSE)</f>
        <v>0.63</v>
      </c>
      <c r="G437">
        <f>VLOOKUP(C437,away!$B$2:$E$405,4,FALSE)</f>
        <v>1.26</v>
      </c>
      <c r="H437">
        <f>VLOOKUP(A437,away!$A$2:$E$405,3,FALSE)</f>
        <v>1.4358974358974399</v>
      </c>
      <c r="I437">
        <f>VLOOKUP(C437,away!$B$2:$E$405,3,FALSE)</f>
        <v>1.26</v>
      </c>
      <c r="J437">
        <f>VLOOKUP(B437,home!$B$2:$E$405,4,FALSE)</f>
        <v>0.7</v>
      </c>
      <c r="K437" s="3">
        <f t="shared" si="672"/>
        <v>1.2619384615384617</v>
      </c>
      <c r="L437" s="3">
        <f t="shared" si="673"/>
        <v>1.2664615384615419</v>
      </c>
      <c r="M437" s="5">
        <f t="shared" si="674"/>
        <v>7.9786576736303461E-2</v>
      </c>
      <c r="N437" s="5">
        <f t="shared" si="675"/>
        <v>0.10068574989803121</v>
      </c>
      <c r="O437" s="5">
        <f t="shared" si="676"/>
        <v>0.10104663072203875</v>
      </c>
      <c r="P437" s="5">
        <f t="shared" si="677"/>
        <v>0.12751462971701463</v>
      </c>
      <c r="Q437" s="5">
        <f t="shared" si="678"/>
        <v>6.3529610162583919E-2</v>
      </c>
      <c r="R437" s="5">
        <f t="shared" si="679"/>
        <v>6.3985835700294244E-2</v>
      </c>
      <c r="S437" s="5">
        <f t="shared" si="680"/>
        <v>5.0948359539246119E-2</v>
      </c>
      <c r="T437" s="5">
        <f t="shared" si="681"/>
        <v>8.0457807824368052E-2</v>
      </c>
      <c r="U437" s="5">
        <f t="shared" si="682"/>
        <v>8.0746187063882105E-2</v>
      </c>
      <c r="V437" s="5">
        <f t="shared" si="683"/>
        <v>9.0472767991871331E-3</v>
      </c>
      <c r="W437" s="5">
        <f t="shared" si="684"/>
        <v>2.6723486170236462E-2</v>
      </c>
      <c r="X437" s="5">
        <f t="shared" si="685"/>
        <v>3.3844267408213405E-2</v>
      </c>
      <c r="Y437" s="5">
        <f t="shared" si="686"/>
        <v>2.1431231484954887E-2</v>
      </c>
      <c r="Z437" s="5">
        <f t="shared" si="687"/>
        <v>2.7011866640247368E-2</v>
      </c>
      <c r="AA437" s="5">
        <f t="shared" si="688"/>
        <v>3.4087313431275863E-2</v>
      </c>
      <c r="AB437" s="5">
        <f t="shared" si="689"/>
        <v>2.1508045934721807E-2</v>
      </c>
      <c r="AC437" s="5">
        <f t="shared" si="690"/>
        <v>9.0370789657431979E-4</v>
      </c>
      <c r="AD437" s="5">
        <f t="shared" si="691"/>
        <v>8.4308487561531413E-3</v>
      </c>
      <c r="AE437" s="5">
        <f t="shared" si="692"/>
        <v>1.0677345686254286E-2</v>
      </c>
      <c r="AF437" s="5">
        <f t="shared" si="693"/>
        <v>6.7612238222496557E-3</v>
      </c>
      <c r="AG437" s="5">
        <f t="shared" si="694"/>
        <v>2.8542766412697086E-3</v>
      </c>
      <c r="AH437" s="5">
        <f t="shared" si="695"/>
        <v>8.5523725454814247E-3</v>
      </c>
      <c r="AI437" s="5">
        <f t="shared" si="696"/>
        <v>1.0792567852548608E-2</v>
      </c>
      <c r="AJ437" s="5">
        <f t="shared" si="697"/>
        <v>6.8097782359473258E-3</v>
      </c>
      <c r="AK437" s="5">
        <f t="shared" si="698"/>
        <v>2.8645070234964891E-3</v>
      </c>
      <c r="AL437" s="5">
        <f t="shared" si="699"/>
        <v>5.7772112812847729E-5</v>
      </c>
      <c r="AM437" s="5">
        <f t="shared" si="700"/>
        <v>2.1278424617606675E-3</v>
      </c>
      <c r="AN437" s="5">
        <f t="shared" si="701"/>
        <v>2.6948306377252099E-3</v>
      </c>
      <c r="AO437" s="5">
        <f t="shared" si="702"/>
        <v>1.7064496776733836E-3</v>
      </c>
      <c r="AP437" s="5">
        <f t="shared" si="703"/>
        <v>7.2038429469781196E-4</v>
      </c>
      <c r="AQ437" s="5">
        <f t="shared" si="704"/>
        <v>2.2808475053663103E-4</v>
      </c>
      <c r="AR437" s="5">
        <f t="shared" si="705"/>
        <v>2.1662501782893314E-3</v>
      </c>
      <c r="AS437" s="5">
        <f t="shared" si="706"/>
        <v>2.733674417297857E-3</v>
      </c>
      <c r="AT437" s="5">
        <f t="shared" si="707"/>
        <v>1.7248644442559545E-3</v>
      </c>
      <c r="AU437" s="5">
        <f t="shared" si="708"/>
        <v>7.2555759438225104E-4</v>
      </c>
      <c r="AV437" s="5">
        <f t="shared" si="709"/>
        <v>2.2890225860307134E-4</v>
      </c>
      <c r="AW437" s="5">
        <f t="shared" si="710"/>
        <v>2.5647552768066676E-6</v>
      </c>
      <c r="AX437" s="5">
        <f t="shared" si="711"/>
        <v>4.4753437376507903E-4</v>
      </c>
      <c r="AY437" s="5">
        <f t="shared" si="712"/>
        <v>5.6678507151294475E-4</v>
      </c>
      <c r="AZ437" s="5">
        <f t="shared" si="713"/>
        <v>3.5890574682265951E-4</v>
      </c>
      <c r="BA437" s="5">
        <f t="shared" si="714"/>
        <v>1.5151344142790468E-4</v>
      </c>
      <c r="BB437" s="5">
        <f t="shared" si="715"/>
        <v>4.7971486532096741E-5</v>
      </c>
      <c r="BC437" s="5">
        <f t="shared" si="716"/>
        <v>1.2150808527145272E-5</v>
      </c>
      <c r="BD437" s="5">
        <f t="shared" si="717"/>
        <v>4.5724542224814878E-4</v>
      </c>
      <c r="BE437" s="5">
        <f t="shared" si="718"/>
        <v>5.7701558469733314E-4</v>
      </c>
      <c r="BF437" s="5">
        <f t="shared" si="719"/>
        <v>3.6407907961833434E-4</v>
      </c>
      <c r="BG437" s="5">
        <f t="shared" si="720"/>
        <v>1.5314846453729999E-4</v>
      </c>
      <c r="BH437" s="5">
        <f t="shared" si="721"/>
        <v>4.8315984431294519E-5</v>
      </c>
      <c r="BI437" s="5">
        <f t="shared" si="722"/>
        <v>1.2194359812188801E-5</v>
      </c>
      <c r="BJ437" s="8">
        <f t="shared" si="723"/>
        <v>0.3644583006052961</v>
      </c>
      <c r="BK437" s="8">
        <f t="shared" si="724"/>
        <v>0.26882510787265146</v>
      </c>
      <c r="BL437" s="8">
        <f t="shared" si="725"/>
        <v>0.3395844862978597</v>
      </c>
      <c r="BM437" s="8">
        <f t="shared" si="726"/>
        <v>0.4627665081635523</v>
      </c>
      <c r="BN437" s="8">
        <f t="shared" si="727"/>
        <v>0.5365490329362661</v>
      </c>
    </row>
    <row r="438" spans="1:66" x14ac:dyDescent="0.25">
      <c r="A438" t="s">
        <v>143</v>
      </c>
      <c r="B438" t="s">
        <v>329</v>
      </c>
      <c r="C438" t="s">
        <v>144</v>
      </c>
      <c r="D438" s="16"/>
      <c r="E438">
        <f>VLOOKUP(A438,home!$A$2:$E$405,3,FALSE)</f>
        <v>0.98305084745762705</v>
      </c>
      <c r="F438">
        <f>VLOOKUP(B438,home!$B$2:$E$405,3,FALSE)</f>
        <v>1.36</v>
      </c>
      <c r="G438">
        <f>VLOOKUP(C438,away!$B$2:$E$405,4,FALSE)</f>
        <v>0.68</v>
      </c>
      <c r="H438">
        <f>VLOOKUP(A438,away!$A$2:$E$405,3,FALSE)</f>
        <v>1.15254237288136</v>
      </c>
      <c r="I438">
        <f>VLOOKUP(C438,away!$B$2:$E$405,3,FALSE)</f>
        <v>3.05</v>
      </c>
      <c r="J438">
        <f>VLOOKUP(B438,home!$B$2:$E$405,4,FALSE)</f>
        <v>2.31</v>
      </c>
      <c r="K438" s="3">
        <f t="shared" si="672"/>
        <v>0.90912542372881366</v>
      </c>
      <c r="L438" s="3">
        <f t="shared" si="673"/>
        <v>8.1202372881356215</v>
      </c>
      <c r="M438" s="5">
        <f t="shared" si="674"/>
        <v>1.1983884071310589E-4</v>
      </c>
      <c r="N438" s="5">
        <f t="shared" si="675"/>
        <v>1.089485368424722E-4</v>
      </c>
      <c r="O438" s="5">
        <f t="shared" si="676"/>
        <v>9.7311982292550751E-4</v>
      </c>
      <c r="P438" s="5">
        <f t="shared" si="677"/>
        <v>8.8468797135606025E-4</v>
      </c>
      <c r="Q438" s="5">
        <f t="shared" si="678"/>
        <v>4.9523942360773399E-5</v>
      </c>
      <c r="R438" s="5">
        <f t="shared" si="679"/>
        <v>3.9509819359718201E-3</v>
      </c>
      <c r="S438" s="5">
        <f t="shared" si="680"/>
        <v>1.6327611357152133E-3</v>
      </c>
      <c r="T438" s="5">
        <f t="shared" si="681"/>
        <v>4.0214616341343137E-4</v>
      </c>
      <c r="U438" s="5">
        <f t="shared" si="682"/>
        <v>3.5919381266852693E-3</v>
      </c>
      <c r="V438" s="5">
        <f t="shared" si="683"/>
        <v>1.3392839623145812E-3</v>
      </c>
      <c r="W438" s="5">
        <f t="shared" si="684"/>
        <v>1.5007825027819822E-5</v>
      </c>
      <c r="X438" s="5">
        <f t="shared" si="685"/>
        <v>1.2186710040471753E-4</v>
      </c>
      <c r="Y438" s="5">
        <f t="shared" si="686"/>
        <v>4.9479488645167748E-4</v>
      </c>
      <c r="Z438" s="5">
        <f t="shared" si="687"/>
        <v>1.0694303613742883E-2</v>
      </c>
      <c r="AA438" s="5">
        <f t="shared" si="688"/>
        <v>9.7224633043285838E-3</v>
      </c>
      <c r="AB438" s="5">
        <f t="shared" si="689"/>
        <v>4.4194692856177817E-3</v>
      </c>
      <c r="AC438" s="5">
        <f t="shared" si="690"/>
        <v>6.1793843540171539E-4</v>
      </c>
      <c r="AD438" s="5">
        <f t="shared" si="691"/>
        <v>3.4109988219161465E-6</v>
      </c>
      <c r="AE438" s="5">
        <f t="shared" si="692"/>
        <v>2.7698119823510168E-5</v>
      </c>
      <c r="AF438" s="5">
        <f t="shared" si="693"/>
        <v>1.1245765270105786E-4</v>
      </c>
      <c r="AG438" s="5">
        <f t="shared" si="694"/>
        <v>3.0439427493311202E-4</v>
      </c>
      <c r="AH438" s="5">
        <f t="shared" si="695"/>
        <v>2.1710070743739616E-2</v>
      </c>
      <c r="AI438" s="5">
        <f t="shared" si="696"/>
        <v>1.9737177264084801E-2</v>
      </c>
      <c r="AJ438" s="5">
        <f t="shared" si="697"/>
        <v>8.9717848217109007E-3</v>
      </c>
      <c r="AK438" s="5">
        <f t="shared" si="698"/>
        <v>2.7188258925472208E-3</v>
      </c>
      <c r="AL438" s="5">
        <f t="shared" si="699"/>
        <v>1.8247262659933092E-4</v>
      </c>
      <c r="AM438" s="5">
        <f t="shared" si="700"/>
        <v>6.2020514986260041E-7</v>
      </c>
      <c r="AN438" s="5">
        <f t="shared" si="701"/>
        <v>5.0362129842080286E-6</v>
      </c>
      <c r="AO438" s="5">
        <f t="shared" si="702"/>
        <v>2.0447622232679406E-5</v>
      </c>
      <c r="AP438" s="5">
        <f t="shared" si="703"/>
        <v>5.5346514835838107E-5</v>
      </c>
      <c r="AQ438" s="5">
        <f t="shared" si="704"/>
        <v>1.1235670838458097E-4</v>
      </c>
      <c r="AR438" s="5">
        <f t="shared" si="705"/>
        <v>3.5258185196275334E-2</v>
      </c>
      <c r="AS438" s="5">
        <f t="shared" si="706"/>
        <v>3.2054112556472801E-2</v>
      </c>
      <c r="AT438" s="5">
        <f t="shared" si="707"/>
        <v>1.457060433007721E-2</v>
      </c>
      <c r="AU438" s="5">
        <f t="shared" si="708"/>
        <v>4.4155022785221107E-3</v>
      </c>
      <c r="AV438" s="5">
        <f t="shared" si="709"/>
        <v>1.0035613449842387E-3</v>
      </c>
      <c r="AW438" s="5">
        <f t="shared" si="710"/>
        <v>3.7418618225937193E-5</v>
      </c>
      <c r="AX438" s="5">
        <f t="shared" si="711"/>
        <v>9.3974044944604796E-8</v>
      </c>
      <c r="AY438" s="5">
        <f t="shared" si="712"/>
        <v>7.6309154387611251E-7</v>
      </c>
      <c r="AZ438" s="5">
        <f t="shared" si="713"/>
        <v>3.0982422044218944E-6</v>
      </c>
      <c r="BA438" s="5">
        <f t="shared" si="714"/>
        <v>8.3861539586740624E-6</v>
      </c>
      <c r="BB438" s="5">
        <f t="shared" si="715"/>
        <v>1.7024390019817811E-5</v>
      </c>
      <c r="BC438" s="5">
        <f t="shared" si="716"/>
        <v>2.7648417329337707E-5</v>
      </c>
      <c r="BD438" s="5">
        <f t="shared" si="717"/>
        <v>4.7717471690464391E-2</v>
      </c>
      <c r="BE438" s="5">
        <f t="shared" si="718"/>
        <v>4.3381166669861117E-2</v>
      </c>
      <c r="BF438" s="5">
        <f t="shared" si="719"/>
        <v>1.9719460765293885E-2</v>
      </c>
      <c r="BG438" s="5">
        <f t="shared" si="720"/>
        <v>5.9758210413171737E-3</v>
      </c>
      <c r="BH438" s="5">
        <f t="shared" si="721"/>
        <v>1.3581927090787586E-3</v>
      </c>
      <c r="BI438" s="5">
        <f t="shared" si="722"/>
        <v>2.4695350442932248E-4</v>
      </c>
      <c r="BJ438" s="8">
        <f t="shared" si="723"/>
        <v>1.8910710334687296E-3</v>
      </c>
      <c r="BK438" s="8">
        <f t="shared" si="724"/>
        <v>4.7777460636438829E-3</v>
      </c>
      <c r="BL438" s="8">
        <f t="shared" si="725"/>
        <v>0.28149686328438789</v>
      </c>
      <c r="BM438" s="8">
        <f t="shared" si="726"/>
        <v>0.29280953847175573</v>
      </c>
      <c r="BN438" s="8">
        <f t="shared" si="727"/>
        <v>6.0871010501697392E-3</v>
      </c>
    </row>
    <row r="439" spans="1:66" x14ac:dyDescent="0.25">
      <c r="A439" t="s">
        <v>143</v>
      </c>
      <c r="B439" t="s">
        <v>150</v>
      </c>
      <c r="C439" t="s">
        <v>147</v>
      </c>
      <c r="D439" s="16"/>
      <c r="E439">
        <f>VLOOKUP(A439,home!$A$2:$E$405,3,FALSE)</f>
        <v>0.98305084745762705</v>
      </c>
      <c r="F439">
        <f>VLOOKUP(B439,home!$B$2:$E$405,3,FALSE)</f>
        <v>0.68</v>
      </c>
      <c r="G439">
        <f>VLOOKUP(C439,away!$B$2:$E$405,4,FALSE)</f>
        <v>0.68</v>
      </c>
      <c r="H439">
        <f>VLOOKUP(A439,away!$A$2:$E$405,3,FALSE)</f>
        <v>1.15254237288136</v>
      </c>
      <c r="I439">
        <f>VLOOKUP(C439,away!$B$2:$E$405,3,FALSE)</f>
        <v>1.7</v>
      </c>
      <c r="J439">
        <f>VLOOKUP(B439,home!$B$2:$E$405,4,FALSE)</f>
        <v>1.45</v>
      </c>
      <c r="K439" s="3">
        <f t="shared" si="672"/>
        <v>0.45456271186440683</v>
      </c>
      <c r="L439" s="3">
        <f t="shared" si="673"/>
        <v>2.8410169491525523</v>
      </c>
      <c r="M439" s="5">
        <f t="shared" si="674"/>
        <v>3.7046564372866991E-2</v>
      </c>
      <c r="N439" s="5">
        <f t="shared" si="675"/>
        <v>1.6839986766589741E-2</v>
      </c>
      <c r="O439" s="5">
        <f t="shared" si="676"/>
        <v>0.10524991729118621</v>
      </c>
      <c r="P439" s="5">
        <f t="shared" si="677"/>
        <v>4.7842687827386141E-2</v>
      </c>
      <c r="Q439" s="5">
        <f t="shared" si="678"/>
        <v>3.827415026190877E-3</v>
      </c>
      <c r="R439" s="5">
        <f t="shared" si="679"/>
        <v>0.1495083994605822</v>
      </c>
      <c r="S439" s="5">
        <f t="shared" si="680"/>
        <v>1.5446255390318563E-2</v>
      </c>
      <c r="T439" s="5">
        <f t="shared" si="681"/>
        <v>1.0873750960849443E-2</v>
      </c>
      <c r="U439" s="5">
        <f t="shared" si="682"/>
        <v>6.7960943505309276E-2</v>
      </c>
      <c r="V439" s="5">
        <f t="shared" si="683"/>
        <v>2.2164009815181856E-3</v>
      </c>
      <c r="W439" s="5">
        <f t="shared" si="684"/>
        <v>5.7993338457863514E-4</v>
      </c>
      <c r="X439" s="5">
        <f t="shared" si="685"/>
        <v>1.6476005749673079E-3</v>
      </c>
      <c r="Y439" s="5">
        <f t="shared" si="686"/>
        <v>2.3404305794578065E-3</v>
      </c>
      <c r="Z439" s="5">
        <f t="shared" si="687"/>
        <v>0.14158529896939476</v>
      </c>
      <c r="AA439" s="5">
        <f t="shared" si="688"/>
        <v>6.4359397459660905E-2</v>
      </c>
      <c r="AB439" s="5">
        <f t="shared" si="689"/>
        <v>1.4627691121611334E-2</v>
      </c>
      <c r="AC439" s="5">
        <f t="shared" si="690"/>
        <v>1.7889408581830217E-4</v>
      </c>
      <c r="AD439" s="5">
        <f t="shared" si="691"/>
        <v>6.5904022998692074E-5</v>
      </c>
      <c r="AE439" s="5">
        <f t="shared" si="692"/>
        <v>1.872344463566238E-4</v>
      </c>
      <c r="AF439" s="5">
        <f t="shared" si="693"/>
        <v>2.6596811778218136E-4</v>
      </c>
      <c r="AG439" s="5">
        <f t="shared" si="694"/>
        <v>2.5187331018445983E-4</v>
      </c>
      <c r="AH439" s="5">
        <f t="shared" si="695"/>
        <v>0.1005615585307205</v>
      </c>
      <c r="AI439" s="5">
        <f t="shared" si="696"/>
        <v>4.5711534755035595E-2</v>
      </c>
      <c r="AJ439" s="5">
        <f t="shared" si="697"/>
        <v>1.0389379600866529E-2</v>
      </c>
      <c r="AK439" s="5">
        <f t="shared" si="698"/>
        <v>1.5742081886528799E-3</v>
      </c>
      <c r="AL439" s="5">
        <f t="shared" si="699"/>
        <v>9.241098651770389E-6</v>
      </c>
      <c r="AM439" s="5">
        <f t="shared" si="700"/>
        <v>5.9915022834119418E-6</v>
      </c>
      <c r="AN439" s="5">
        <f t="shared" si="701"/>
        <v>1.7021959538059548E-5</v>
      </c>
      <c r="AO439" s="5">
        <f t="shared" si="702"/>
        <v>2.4179837777708067E-5</v>
      </c>
      <c r="AP439" s="5">
        <f t="shared" si="703"/>
        <v>2.2898442984742601E-5</v>
      </c>
      <c r="AQ439" s="5">
        <f t="shared" si="704"/>
        <v>1.6263716157214274E-5</v>
      </c>
      <c r="AR439" s="5">
        <f t="shared" si="705"/>
        <v>5.7139418443794644E-2</v>
      </c>
      <c r="AS439" s="5">
        <f t="shared" si="706"/>
        <v>2.5973449002166402E-2</v>
      </c>
      <c r="AT439" s="5">
        <f t="shared" si="707"/>
        <v>5.9032807074483147E-3</v>
      </c>
      <c r="AU439" s="5">
        <f t="shared" si="708"/>
        <v>8.9447042909151348E-4</v>
      </c>
      <c r="AV439" s="5">
        <f t="shared" si="709"/>
        <v>1.0164822598258949E-4</v>
      </c>
      <c r="AW439" s="5">
        <f t="shared" si="710"/>
        <v>3.3150397304268361E-7</v>
      </c>
      <c r="AX439" s="5">
        <f t="shared" si="711"/>
        <v>4.5391892101491967E-7</v>
      </c>
      <c r="AY439" s="5">
        <f t="shared" si="712"/>
        <v>1.2895913481444255E-6</v>
      </c>
      <c r="AZ439" s="5">
        <f t="shared" si="713"/>
        <v>1.8318754387794019E-6</v>
      </c>
      <c r="BA439" s="5">
        <f t="shared" si="714"/>
        <v>1.7347963901028496E-6</v>
      </c>
      <c r="BB439" s="5">
        <f t="shared" si="715"/>
        <v>1.2321464869027149E-6</v>
      </c>
      <c r="BC439" s="5">
        <f t="shared" si="716"/>
        <v>7.0010981062587687E-7</v>
      </c>
      <c r="BD439" s="5">
        <f t="shared" si="717"/>
        <v>2.7055676043923445E-2</v>
      </c>
      <c r="BE439" s="5">
        <f t="shared" si="718"/>
        <v>1.229850147385071E-2</v>
      </c>
      <c r="BF439" s="5">
        <f t="shared" si="719"/>
        <v>2.7952200909109911E-3</v>
      </c>
      <c r="BG439" s="5">
        <f t="shared" si="720"/>
        <v>4.2353427492745807E-4</v>
      </c>
      <c r="BH439" s="5">
        <f t="shared" si="721"/>
        <v>4.8130722144637642E-5</v>
      </c>
      <c r="BI439" s="5">
        <f t="shared" si="722"/>
        <v>4.3756863164117497E-6</v>
      </c>
      <c r="BJ439" s="8">
        <f t="shared" si="723"/>
        <v>3.6973695087092473E-2</v>
      </c>
      <c r="BK439" s="8">
        <f t="shared" si="724"/>
        <v>0.10274133334790808</v>
      </c>
      <c r="BL439" s="8">
        <f t="shared" si="725"/>
        <v>0.69258073501418249</v>
      </c>
      <c r="BM439" s="8">
        <f t="shared" si="726"/>
        <v>0.61356513358640064</v>
      </c>
      <c r="BN439" s="8">
        <f t="shared" si="727"/>
        <v>0.36031497074480218</v>
      </c>
    </row>
    <row r="440" spans="1:66" x14ac:dyDescent="0.25">
      <c r="A440" t="s">
        <v>143</v>
      </c>
      <c r="B440" t="s">
        <v>149</v>
      </c>
      <c r="C440" t="s">
        <v>157</v>
      </c>
      <c r="D440" s="16"/>
      <c r="E440">
        <f>VLOOKUP(A440,home!$A$2:$E$405,3,FALSE)</f>
        <v>0.98305084745762705</v>
      </c>
      <c r="F440">
        <f>VLOOKUP(B440,home!$B$2:$E$405,3,FALSE)</f>
        <v>2.0299999999999998</v>
      </c>
      <c r="G440">
        <f>VLOOKUP(C440,away!$B$2:$E$405,4,FALSE)</f>
        <v>1.36</v>
      </c>
      <c r="H440">
        <f>VLOOKUP(A440,away!$A$2:$E$405,3,FALSE)</f>
        <v>1.15254237288136</v>
      </c>
      <c r="I440">
        <f>VLOOKUP(C440,away!$B$2:$E$405,3,FALSE)</f>
        <v>0.68</v>
      </c>
      <c r="J440">
        <f>VLOOKUP(B440,home!$B$2:$E$405,4,FALSE)</f>
        <v>0.57999999999999996</v>
      </c>
      <c r="K440" s="3">
        <f t="shared" si="672"/>
        <v>2.714006779661017</v>
      </c>
      <c r="L440" s="3">
        <f t="shared" si="673"/>
        <v>0.45456271186440839</v>
      </c>
      <c r="M440" s="5">
        <f t="shared" si="674"/>
        <v>4.2063727403835134E-2</v>
      </c>
      <c r="N440" s="5">
        <f t="shared" si="675"/>
        <v>0.11416124135182146</v>
      </c>
      <c r="O440" s="5">
        <f t="shared" si="676"/>
        <v>1.9120601999812532E-2</v>
      </c>
      <c r="P440" s="5">
        <f t="shared" si="677"/>
        <v>5.1893443458691201E-2</v>
      </c>
      <c r="Q440" s="5">
        <f t="shared" si="678"/>
        <v>0.1549171915016806</v>
      </c>
      <c r="R440" s="5">
        <f t="shared" si="679"/>
        <v>4.3457563487574059E-3</v>
      </c>
      <c r="S440" s="5">
        <f t="shared" si="680"/>
        <v>1.6005057327342649E-2</v>
      </c>
      <c r="T440" s="5">
        <f t="shared" si="681"/>
        <v>7.0419578683421816E-2</v>
      </c>
      <c r="U440" s="5">
        <f t="shared" si="682"/>
        <v>1.1794412193282505E-2</v>
      </c>
      <c r="V440" s="5">
        <f t="shared" si="683"/>
        <v>2.1939132959847472E-3</v>
      </c>
      <c r="W440" s="5">
        <f t="shared" si="684"/>
        <v>0.14014876934053505</v>
      </c>
      <c r="X440" s="5">
        <f t="shared" si="685"/>
        <v>6.370640465589307E-2</v>
      </c>
      <c r="Y440" s="5">
        <f t="shared" si="686"/>
        <v>1.4479278031757059E-2</v>
      </c>
      <c r="Z440" s="5">
        <f t="shared" si="687"/>
        <v>6.5847293033104539E-4</v>
      </c>
      <c r="AA440" s="5">
        <f t="shared" si="688"/>
        <v>1.7870999971417135E-3</v>
      </c>
      <c r="AB440" s="5">
        <f t="shared" si="689"/>
        <v>2.4251007540873979E-3</v>
      </c>
      <c r="AC440" s="5">
        <f t="shared" si="690"/>
        <v>1.6916254604209657E-4</v>
      </c>
      <c r="AD440" s="5">
        <f t="shared" si="691"/>
        <v>9.5091177537840063E-2</v>
      </c>
      <c r="AE440" s="5">
        <f t="shared" si="692"/>
        <v>4.3224903535980498E-2</v>
      </c>
      <c r="AF440" s="5">
        <f t="shared" si="693"/>
        <v>9.8242146856963725E-3</v>
      </c>
      <c r="AG440" s="5">
        <f t="shared" si="694"/>
        <v>1.4885738898227632E-3</v>
      </c>
      <c r="AH440" s="5">
        <f t="shared" si="695"/>
        <v>7.4829310225145904E-5</v>
      </c>
      <c r="AI440" s="5">
        <f t="shared" si="696"/>
        <v>2.0308725526840341E-4</v>
      </c>
      <c r="AJ440" s="5">
        <f t="shared" si="697"/>
        <v>2.755900938305973E-4</v>
      </c>
      <c r="AK440" s="5">
        <f t="shared" si="698"/>
        <v>2.4931779435455228E-4</v>
      </c>
      <c r="AL440" s="5">
        <f t="shared" si="699"/>
        <v>8.3477404977319427E-6</v>
      </c>
      <c r="AM440" s="5">
        <f t="shared" si="700"/>
        <v>5.1615620104729455E-2</v>
      </c>
      <c r="AN440" s="5">
        <f t="shared" si="701"/>
        <v>2.34625362493689E-2</v>
      </c>
      <c r="AO440" s="5">
        <f t="shared" si="702"/>
        <v>5.3325970523650547E-3</v>
      </c>
      <c r="AP440" s="5">
        <f t="shared" si="703"/>
        <v>8.0799992580106992E-4</v>
      </c>
      <c r="AQ440" s="5">
        <f t="shared" si="704"/>
        <v>9.1821659364593768E-5</v>
      </c>
      <c r="AR440" s="5">
        <f t="shared" si="705"/>
        <v>6.8029228365770877E-6</v>
      </c>
      <c r="AS440" s="5">
        <f t="shared" si="706"/>
        <v>1.8463178699980973E-5</v>
      </c>
      <c r="AT440" s="5">
        <f t="shared" si="707"/>
        <v>2.5054596082920627E-5</v>
      </c>
      <c r="AU440" s="5">
        <f t="shared" si="708"/>
        <v>2.2666114543571642E-5</v>
      </c>
      <c r="AV440" s="5">
        <f t="shared" si="709"/>
        <v>1.5378997134956656E-5</v>
      </c>
      <c r="AW440" s="5">
        <f t="shared" si="710"/>
        <v>2.8606924822001214E-7</v>
      </c>
      <c r="AX440" s="5">
        <f t="shared" si="711"/>
        <v>2.3347523816773876E-2</v>
      </c>
      <c r="AY440" s="5">
        <f t="shared" si="712"/>
        <v>1.0612913741471598E-2</v>
      </c>
      <c r="AZ440" s="5">
        <f t="shared" si="713"/>
        <v>2.4121174255531861E-3</v>
      </c>
      <c r="BA440" s="5">
        <f t="shared" si="714"/>
        <v>3.654862127649505E-4</v>
      </c>
      <c r="BB440" s="5">
        <f t="shared" si="715"/>
        <v>4.1534101005872007E-5</v>
      </c>
      <c r="BC440" s="5">
        <f t="shared" si="716"/>
        <v>3.7759707176158881E-6</v>
      </c>
      <c r="BD440" s="5">
        <f t="shared" si="717"/>
        <v>5.1539250886646537E-7</v>
      </c>
      <c r="BE440" s="5">
        <f t="shared" si="718"/>
        <v>1.3987787632500875E-6</v>
      </c>
      <c r="BF440" s="5">
        <f t="shared" si="719"/>
        <v>1.8981475233532957E-6</v>
      </c>
      <c r="BG440" s="5">
        <f t="shared" si="720"/>
        <v>1.7171950823925375E-6</v>
      </c>
      <c r="BH440" s="5">
        <f t="shared" si="721"/>
        <v>1.1651197739034766E-6</v>
      </c>
      <c r="BI440" s="5">
        <f t="shared" si="722"/>
        <v>6.3242859309822918E-7</v>
      </c>
      <c r="BJ440" s="8">
        <f t="shared" si="723"/>
        <v>0.82555525947436481</v>
      </c>
      <c r="BK440" s="8">
        <f t="shared" si="724"/>
        <v>0.12294656551386515</v>
      </c>
      <c r="BL440" s="8">
        <f t="shared" si="725"/>
        <v>4.0371488618303121E-2</v>
      </c>
      <c r="BM440" s="8">
        <f t="shared" si="726"/>
        <v>0.59241719680004268</v>
      </c>
      <c r="BN440" s="8">
        <f t="shared" si="727"/>
        <v>0.3865019620645983</v>
      </c>
    </row>
    <row r="441" spans="1:66" x14ac:dyDescent="0.25">
      <c r="A441" t="s">
        <v>143</v>
      </c>
      <c r="B441" t="s">
        <v>155</v>
      </c>
      <c r="C441" t="s">
        <v>140</v>
      </c>
      <c r="D441" s="16"/>
      <c r="E441">
        <f>VLOOKUP(A441,home!$A$2:$E$405,3,FALSE)</f>
        <v>0.98305084745762705</v>
      </c>
      <c r="F441">
        <f>VLOOKUP(B441,home!$B$2:$E$405,3,FALSE)</f>
        <v>0.68</v>
      </c>
      <c r="G441">
        <f>VLOOKUP(C441,away!$B$2:$E$405,4,FALSE)</f>
        <v>0.34</v>
      </c>
      <c r="H441">
        <f>VLOOKUP(A441,away!$A$2:$E$405,3,FALSE)</f>
        <v>1.15254237288136</v>
      </c>
      <c r="I441">
        <f>VLOOKUP(C441,away!$B$2:$E$405,3,FALSE)</f>
        <v>2.0299999999999998</v>
      </c>
      <c r="J441">
        <f>VLOOKUP(B441,home!$B$2:$E$405,4,FALSE)</f>
        <v>1.45</v>
      </c>
      <c r="K441" s="3">
        <f t="shared" si="672"/>
        <v>0.22728135593220342</v>
      </c>
      <c r="L441" s="3">
        <f t="shared" si="673"/>
        <v>3.3925084745762821</v>
      </c>
      <c r="M441" s="5">
        <f t="shared" si="674"/>
        <v>2.6788305985691156E-2</v>
      </c>
      <c r="N441" s="5">
        <f t="shared" si="675"/>
        <v>6.0884825075546468E-3</v>
      </c>
      <c r="O441" s="5">
        <f t="shared" si="676"/>
        <v>9.0879555075999791E-2</v>
      </c>
      <c r="P441" s="5">
        <f t="shared" si="677"/>
        <v>2.0655228504188591E-2</v>
      </c>
      <c r="Q441" s="5">
        <f t="shared" si="678"/>
        <v>6.9189927994326101E-4</v>
      </c>
      <c r="R441" s="5">
        <f t="shared" si="679"/>
        <v>0.15415483038052566</v>
      </c>
      <c r="S441" s="5">
        <f t="shared" si="680"/>
        <v>3.9815737582299142E-3</v>
      </c>
      <c r="T441" s="5">
        <f t="shared" si="681"/>
        <v>2.3472741707607401E-3</v>
      </c>
      <c r="U441" s="5">
        <f t="shared" si="682"/>
        <v>3.5036518872384702E-2</v>
      </c>
      <c r="V441" s="5">
        <f t="shared" si="683"/>
        <v>3.4111200871026886E-4</v>
      </c>
      <c r="W441" s="5">
        <f t="shared" si="684"/>
        <v>5.2418602171339876E-5</v>
      </c>
      <c r="X441" s="5">
        <f t="shared" si="685"/>
        <v>1.7783055209171322E-4</v>
      </c>
      <c r="Y441" s="5">
        <f t="shared" si="686"/>
        <v>3.0164582750485811E-4</v>
      </c>
      <c r="Z441" s="5">
        <f t="shared" si="687"/>
        <v>0.17432385615426754</v>
      </c>
      <c r="AA441" s="5">
        <f t="shared" si="688"/>
        <v>3.9620562398072309E-2</v>
      </c>
      <c r="AB441" s="5">
        <f t="shared" si="689"/>
        <v>4.5025075723151738E-3</v>
      </c>
      <c r="AC441" s="5">
        <f t="shared" si="690"/>
        <v>1.643848459752555E-5</v>
      </c>
      <c r="AD441" s="5">
        <f t="shared" si="691"/>
        <v>2.9784427443932162E-6</v>
      </c>
      <c r="AE441" s="5">
        <f t="shared" si="692"/>
        <v>1.0104392251394225E-5</v>
      </c>
      <c r="AF441" s="5">
        <f t="shared" si="693"/>
        <v>1.7139618171648916E-5</v>
      </c>
      <c r="AG441" s="5">
        <f t="shared" si="694"/>
        <v>1.9382099966106863E-5</v>
      </c>
      <c r="AH441" s="5">
        <f t="shared" si="695"/>
        <v>0.14784878983104235</v>
      </c>
      <c r="AI441" s="5">
        <f t="shared" si="696"/>
        <v>3.3603273425734673E-2</v>
      </c>
      <c r="AJ441" s="5">
        <f t="shared" si="697"/>
        <v>3.8186987739807772E-3</v>
      </c>
      <c r="AK441" s="5">
        <f t="shared" si="698"/>
        <v>2.8930634508233139E-4</v>
      </c>
      <c r="AL441" s="5">
        <f t="shared" si="699"/>
        <v>5.0699832353093002E-7</v>
      </c>
      <c r="AM441" s="5">
        <f t="shared" si="700"/>
        <v>1.3538890110242466E-7</v>
      </c>
      <c r="AN441" s="5">
        <f t="shared" si="701"/>
        <v>4.5930799435354581E-7</v>
      </c>
      <c r="AO441" s="5">
        <f t="shared" si="702"/>
        <v>7.7910313164251982E-7</v>
      </c>
      <c r="AP441" s="5">
        <f t="shared" si="703"/>
        <v>8.8103799222205644E-7</v>
      </c>
      <c r="AQ441" s="5">
        <f t="shared" si="704"/>
        <v>7.4723221375924972E-7</v>
      </c>
      <c r="AR441" s="5">
        <f t="shared" si="705"/>
        <v>0.10031565449153174</v>
      </c>
      <c r="AS441" s="5">
        <f t="shared" si="706"/>
        <v>2.2799877974061765E-2</v>
      </c>
      <c r="AT441" s="5">
        <f t="shared" si="707"/>
        <v>2.5909935905167681E-3</v>
      </c>
      <c r="AU441" s="5">
        <f t="shared" si="708"/>
        <v>1.9629484548809985E-4</v>
      </c>
      <c r="AV441" s="5">
        <f t="shared" si="709"/>
        <v>1.1153539661259421E-5</v>
      </c>
      <c r="AW441" s="5">
        <f t="shared" si="710"/>
        <v>1.0858973552536902E-8</v>
      </c>
      <c r="AX441" s="5">
        <f t="shared" si="711"/>
        <v>5.1285621701216814E-9</v>
      </c>
      <c r="AY441" s="5">
        <f t="shared" si="712"/>
        <v>1.7398690624529131E-8</v>
      </c>
      <c r="AZ441" s="5">
        <f t="shared" si="713"/>
        <v>2.9512602695123001E-8</v>
      </c>
      <c r="BA441" s="5">
        <f t="shared" si="714"/>
        <v>3.3373918250002534E-8</v>
      </c>
      <c r="BB441" s="5">
        <f t="shared" si="715"/>
        <v>2.830532512323741E-8</v>
      </c>
      <c r="BC441" s="5">
        <f t="shared" si="716"/>
        <v>1.9205211071243964E-8</v>
      </c>
      <c r="BD441" s="5">
        <f t="shared" si="717"/>
        <v>5.672028466586463E-2</v>
      </c>
      <c r="BE441" s="5">
        <f t="shared" si="718"/>
        <v>1.2891463207718279E-2</v>
      </c>
      <c r="BF441" s="5">
        <f t="shared" si="719"/>
        <v>1.4649946189001614E-3</v>
      </c>
      <c r="BG441" s="5">
        <f t="shared" si="720"/>
        <v>1.109886544723368E-4</v>
      </c>
      <c r="BH441" s="5">
        <f t="shared" si="721"/>
        <v>6.3064129703908783E-6</v>
      </c>
      <c r="BI441" s="5">
        <f t="shared" si="722"/>
        <v>2.8666601819577469E-7</v>
      </c>
      <c r="BJ441" s="8">
        <f t="shared" si="723"/>
        <v>9.7122904877031176E-3</v>
      </c>
      <c r="BK441" s="8">
        <f t="shared" si="724"/>
        <v>5.1783183138431603E-2</v>
      </c>
      <c r="BL441" s="8">
        <f t="shared" si="725"/>
        <v>0.70686234134234138</v>
      </c>
      <c r="BM441" s="8">
        <f t="shared" si="726"/>
        <v>0.64342336284912338</v>
      </c>
      <c r="BN441" s="8">
        <f t="shared" si="727"/>
        <v>0.29925830173390311</v>
      </c>
    </row>
    <row r="442" spans="1:66" x14ac:dyDescent="0.25">
      <c r="A442" t="s">
        <v>143</v>
      </c>
      <c r="B442" t="s">
        <v>145</v>
      </c>
      <c r="C442" t="s">
        <v>452</v>
      </c>
      <c r="D442" s="16"/>
      <c r="E442">
        <f>VLOOKUP(A442,home!$A$2:$E$405,3,FALSE)</f>
        <v>0.98305084745762705</v>
      </c>
      <c r="F442">
        <f>VLOOKUP(B442,home!$B$2:$E$405,3,FALSE)</f>
        <v>0.68</v>
      </c>
      <c r="G442">
        <f>VLOOKUP(C442,away!$B$2:$E$405,4,FALSE)</f>
        <v>1.36</v>
      </c>
      <c r="H442">
        <f>VLOOKUP(A442,away!$A$2:$E$405,3,FALSE)</f>
        <v>1.15254237288136</v>
      </c>
      <c r="I442">
        <f>VLOOKUP(C442,away!$B$2:$E$405,3,FALSE)</f>
        <v>1.36</v>
      </c>
      <c r="J442">
        <f>VLOOKUP(B442,home!$B$2:$E$405,4,FALSE)</f>
        <v>1.1599999999999999</v>
      </c>
      <c r="K442" s="3">
        <f t="shared" si="672"/>
        <v>0.90912542372881366</v>
      </c>
      <c r="L442" s="3">
        <f t="shared" si="673"/>
        <v>1.8182508474576335</v>
      </c>
      <c r="M442" s="5">
        <f t="shared" si="674"/>
        <v>6.539063207734451E-2</v>
      </c>
      <c r="N442" s="5">
        <f t="shared" si="675"/>
        <v>5.9448286095210787E-2</v>
      </c>
      <c r="O442" s="5">
        <f t="shared" si="676"/>
        <v>0.11889657219042198</v>
      </c>
      <c r="P442" s="5">
        <f t="shared" si="677"/>
        <v>0.10809189657252087</v>
      </c>
      <c r="Q442" s="5">
        <f t="shared" si="678"/>
        <v>2.7022974143130124E-2</v>
      </c>
      <c r="R442" s="5">
        <f t="shared" si="679"/>
        <v>0.10809189657252126</v>
      </c>
      <c r="S442" s="5">
        <f t="shared" si="680"/>
        <v>4.4669464621571474E-2</v>
      </c>
      <c r="T442" s="5">
        <f t="shared" si="681"/>
        <v>4.9134545636572061E-2</v>
      </c>
      <c r="U442" s="5">
        <f t="shared" si="682"/>
        <v>9.8269091273144496E-2</v>
      </c>
      <c r="V442" s="5">
        <f t="shared" si="683"/>
        <v>8.2043813658094142E-3</v>
      </c>
      <c r="W442" s="5">
        <f t="shared" si="684"/>
        <v>8.1890909394286508E-3</v>
      </c>
      <c r="X442" s="5">
        <f t="shared" si="685"/>
        <v>1.4889821540523771E-2</v>
      </c>
      <c r="Y442" s="5">
        <f t="shared" si="686"/>
        <v>1.353671531727514E-2</v>
      </c>
      <c r="Z442" s="5">
        <f t="shared" si="687"/>
        <v>6.5512727515429858E-2</v>
      </c>
      <c r="AA442" s="5">
        <f t="shared" si="688"/>
        <v>5.9559286162095479E-2</v>
      </c>
      <c r="AB442" s="5">
        <f t="shared" si="689"/>
        <v>2.7073430634550359E-2</v>
      </c>
      <c r="AC442" s="5">
        <f t="shared" si="690"/>
        <v>8.4762441677582658E-4</v>
      </c>
      <c r="AD442" s="5">
        <f t="shared" si="691"/>
        <v>1.8612276925654646E-3</v>
      </c>
      <c r="AE442" s="5">
        <f t="shared" si="692"/>
        <v>3.3841788293187719E-3</v>
      </c>
      <c r="AF442" s="5">
        <f t="shared" si="693"/>
        <v>3.0766430121785203E-3</v>
      </c>
      <c r="AG442" s="5">
        <f t="shared" si="694"/>
        <v>1.8647029214060662E-3</v>
      </c>
      <c r="AH442" s="5">
        <f t="shared" si="695"/>
        <v>2.9779643081047854E-2</v>
      </c>
      <c r="AI442" s="5">
        <f t="shared" si="696"/>
        <v>2.7073430634550467E-2</v>
      </c>
      <c r="AJ442" s="5">
        <f t="shared" si="697"/>
        <v>1.2306572048714166E-2</v>
      </c>
      <c r="AK442" s="5">
        <f t="shared" si="698"/>
        <v>3.7294058428121476E-3</v>
      </c>
      <c r="AL442" s="5">
        <f t="shared" si="699"/>
        <v>5.6045539172709365E-5</v>
      </c>
      <c r="AM442" s="5">
        <f t="shared" si="700"/>
        <v>3.3841788293187614E-4</v>
      </c>
      <c r="AN442" s="5">
        <f t="shared" si="701"/>
        <v>6.1532860243570207E-4</v>
      </c>
      <c r="AO442" s="5">
        <f t="shared" si="702"/>
        <v>5.5941087642181835E-4</v>
      </c>
      <c r="AP442" s="5">
        <f t="shared" si="703"/>
        <v>3.3904976671032946E-4</v>
      </c>
      <c r="AQ442" s="5">
        <f t="shared" si="704"/>
        <v>1.5411938141284242E-4</v>
      </c>
      <c r="AR442" s="5">
        <f t="shared" si="705"/>
        <v>1.0829372253820215E-2</v>
      </c>
      <c r="AS442" s="5">
        <f t="shared" si="706"/>
        <v>9.8452576389713616E-3</v>
      </c>
      <c r="AT442" s="5">
        <f t="shared" si="707"/>
        <v>4.4752870113745893E-3</v>
      </c>
      <c r="AU442" s="5">
        <f t="shared" si="708"/>
        <v>1.3561990668413265E-3</v>
      </c>
      <c r="AV442" s="5">
        <f t="shared" si="709"/>
        <v>3.0823876282568561E-4</v>
      </c>
      <c r="AW442" s="5">
        <f t="shared" si="710"/>
        <v>2.5734524754258264E-6</v>
      </c>
      <c r="AX442" s="5">
        <f t="shared" si="711"/>
        <v>5.1277383536308307E-5</v>
      </c>
      <c r="AY442" s="5">
        <f t="shared" si="712"/>
        <v>9.3235146070302674E-5</v>
      </c>
      <c r="AZ442" s="5">
        <f t="shared" si="713"/>
        <v>8.4762441677582067E-5</v>
      </c>
      <c r="BA442" s="5">
        <f t="shared" si="714"/>
        <v>5.1373127137613924E-5</v>
      </c>
      <c r="BB442" s="5">
        <f t="shared" si="715"/>
        <v>2.3352307988628829E-5</v>
      </c>
      <c r="BC442" s="5">
        <f t="shared" si="716"/>
        <v>8.4920707580832011E-6</v>
      </c>
      <c r="BD442" s="5">
        <f t="shared" si="717"/>
        <v>3.2817525463237963E-3</v>
      </c>
      <c r="BE442" s="5">
        <f t="shared" si="718"/>
        <v>2.9835246742497346E-3</v>
      </c>
      <c r="BF442" s="5">
        <f t="shared" si="719"/>
        <v>1.3561990668413302E-3</v>
      </c>
      <c r="BG442" s="5">
        <f t="shared" si="720"/>
        <v>4.1098501710091541E-4</v>
      </c>
      <c r="BH442" s="5">
        <f t="shared" si="721"/>
        <v>9.3409231954515829E-5</v>
      </c>
      <c r="BI442" s="5">
        <f t="shared" si="722"/>
        <v>1.6984141516166456E-5</v>
      </c>
      <c r="BJ442" s="8">
        <f t="shared" si="723"/>
        <v>0.18472700511469045</v>
      </c>
      <c r="BK442" s="8">
        <f t="shared" si="724"/>
        <v>0.22735327973926511</v>
      </c>
      <c r="BL442" s="8">
        <f t="shared" si="725"/>
        <v>0.51973653785167806</v>
      </c>
      <c r="BM442" s="8">
        <f t="shared" si="726"/>
        <v>0.51029663087631905</v>
      </c>
      <c r="BN442" s="8">
        <f t="shared" si="727"/>
        <v>0.48694225765114951</v>
      </c>
    </row>
    <row r="443" spans="1:66" x14ac:dyDescent="0.25">
      <c r="A443" t="s">
        <v>143</v>
      </c>
      <c r="B443" t="s">
        <v>151</v>
      </c>
      <c r="C443" t="s">
        <v>153</v>
      </c>
      <c r="D443" s="16"/>
      <c r="E443">
        <f>VLOOKUP(A443,home!$A$2:$E$405,3,FALSE)</f>
        <v>0.98305084745762705</v>
      </c>
      <c r="F443">
        <f>VLOOKUP(B443,home!$B$2:$E$405,3,FALSE)</f>
        <v>1.02</v>
      </c>
      <c r="G443">
        <f>VLOOKUP(C443,away!$B$2:$E$405,4,FALSE)</f>
        <v>1.02</v>
      </c>
      <c r="H443">
        <f>VLOOKUP(A443,away!$A$2:$E$405,3,FALSE)</f>
        <v>1.15254237288136</v>
      </c>
      <c r="I443">
        <f>VLOOKUP(C443,away!$B$2:$E$405,3,FALSE)</f>
        <v>1.02</v>
      </c>
      <c r="J443">
        <f>VLOOKUP(B443,home!$B$2:$E$405,4,FALSE)</f>
        <v>0.87</v>
      </c>
      <c r="K443" s="3">
        <f t="shared" si="672"/>
        <v>1.0227661016949152</v>
      </c>
      <c r="L443" s="3">
        <f t="shared" si="673"/>
        <v>1.0227661016949188</v>
      </c>
      <c r="M443" s="5">
        <f t="shared" si="674"/>
        <v>0.12931135172128919</v>
      </c>
      <c r="N443" s="5">
        <f t="shared" si="675"/>
        <v>0.132255267104883</v>
      </c>
      <c r="O443" s="5">
        <f t="shared" si="676"/>
        <v>0.13225526710488347</v>
      </c>
      <c r="P443" s="5">
        <f t="shared" si="677"/>
        <v>0.13526620396548139</v>
      </c>
      <c r="Q443" s="5">
        <f t="shared" si="678"/>
        <v>6.7633101982740473E-2</v>
      </c>
      <c r="R443" s="5">
        <f t="shared" si="679"/>
        <v>6.7633101982740931E-2</v>
      </c>
      <c r="S443" s="5">
        <f t="shared" si="680"/>
        <v>3.5373820031414337E-2</v>
      </c>
      <c r="T443" s="5">
        <f t="shared" si="681"/>
        <v>6.9172844060422345E-2</v>
      </c>
      <c r="U443" s="5">
        <f t="shared" si="682"/>
        <v>6.9172844060422581E-2</v>
      </c>
      <c r="V443" s="5">
        <f t="shared" si="683"/>
        <v>4.1114224541645697E-3</v>
      </c>
      <c r="W443" s="5">
        <f t="shared" si="684"/>
        <v>2.3057614686807375E-2</v>
      </c>
      <c r="X443" s="5">
        <f t="shared" si="685"/>
        <v>2.3582546687609483E-2</v>
      </c>
      <c r="Y443" s="5">
        <f t="shared" si="686"/>
        <v>1.2059714671862384E-2</v>
      </c>
      <c r="Z443" s="5">
        <f t="shared" si="687"/>
        <v>2.3057614686807615E-2</v>
      </c>
      <c r="AA443" s="5">
        <f t="shared" si="688"/>
        <v>2.3582546687609646E-2</v>
      </c>
      <c r="AB443" s="5">
        <f t="shared" si="689"/>
        <v>1.2059714671862426E-2</v>
      </c>
      <c r="AC443" s="5">
        <f t="shared" si="690"/>
        <v>2.6879721930366164E-4</v>
      </c>
      <c r="AD443" s="5">
        <f t="shared" si="691"/>
        <v>5.895636671902349E-3</v>
      </c>
      <c r="AE443" s="5">
        <f t="shared" si="692"/>
        <v>6.0298573359311705E-3</v>
      </c>
      <c r="AF443" s="5">
        <f t="shared" si="693"/>
        <v>3.0835668406234153E-3</v>
      </c>
      <c r="AG443" s="5">
        <f t="shared" si="694"/>
        <v>1.0512558789667094E-3</v>
      </c>
      <c r="AH443" s="5">
        <f t="shared" si="695"/>
        <v>5.8956366719024314E-3</v>
      </c>
      <c r="AI443" s="5">
        <f t="shared" si="696"/>
        <v>6.0298573359312329E-3</v>
      </c>
      <c r="AJ443" s="5">
        <f t="shared" si="697"/>
        <v>3.083566840623437E-3</v>
      </c>
      <c r="AK443" s="5">
        <f t="shared" si="698"/>
        <v>1.0512558789667131E-3</v>
      </c>
      <c r="AL443" s="5">
        <f t="shared" si="699"/>
        <v>1.1247018612890227E-5</v>
      </c>
      <c r="AM443" s="5">
        <f t="shared" si="700"/>
        <v>1.2059714671862304E-3</v>
      </c>
      <c r="AN443" s="5">
        <f t="shared" si="701"/>
        <v>1.2334267362493624E-3</v>
      </c>
      <c r="AO443" s="5">
        <f t="shared" si="702"/>
        <v>6.3075352738002351E-4</v>
      </c>
      <c r="AP443" s="5">
        <f t="shared" si="703"/>
        <v>2.1503777544292865E-4</v>
      </c>
      <c r="AQ443" s="5">
        <f t="shared" si="704"/>
        <v>5.4983336826727858E-5</v>
      </c>
      <c r="AR443" s="5">
        <f t="shared" si="705"/>
        <v>1.2059714671862512E-3</v>
      </c>
      <c r="AS443" s="5">
        <f t="shared" si="706"/>
        <v>1.2334267362493793E-3</v>
      </c>
      <c r="AT443" s="5">
        <f t="shared" si="707"/>
        <v>6.3075352738003012E-4</v>
      </c>
      <c r="AU443" s="5">
        <f t="shared" si="708"/>
        <v>2.1503777544293014E-4</v>
      </c>
      <c r="AV443" s="5">
        <f t="shared" si="709"/>
        <v>5.4983336826728047E-5</v>
      </c>
      <c r="AW443" s="5">
        <f t="shared" si="710"/>
        <v>3.2680415082664471E-7</v>
      </c>
      <c r="AX443" s="5">
        <f t="shared" si="711"/>
        <v>2.0557112270822624E-4</v>
      </c>
      <c r="AY443" s="5">
        <f t="shared" si="712"/>
        <v>2.1025117579334034E-4</v>
      </c>
      <c r="AZ443" s="5">
        <f t="shared" si="713"/>
        <v>1.0751888772146388E-4</v>
      </c>
      <c r="BA443" s="5">
        <f t="shared" si="714"/>
        <v>3.6655557884485103E-5</v>
      </c>
      <c r="BB443" s="5">
        <f t="shared" si="715"/>
        <v>9.3725155107418156E-6</v>
      </c>
      <c r="BC443" s="5">
        <f t="shared" si="716"/>
        <v>1.9171782303993143E-6</v>
      </c>
      <c r="BD443" s="5">
        <f t="shared" si="717"/>
        <v>2.0557112270823053E-4</v>
      </c>
      <c r="BE443" s="5">
        <f t="shared" si="718"/>
        <v>2.1025117579334397E-4</v>
      </c>
      <c r="BF443" s="5">
        <f t="shared" si="719"/>
        <v>1.0751888772146537E-4</v>
      </c>
      <c r="BG443" s="5">
        <f t="shared" si="720"/>
        <v>3.6655557884485482E-5</v>
      </c>
      <c r="BH443" s="5">
        <f t="shared" si="721"/>
        <v>9.3725155107418799E-6</v>
      </c>
      <c r="BI443" s="5">
        <f t="shared" si="722"/>
        <v>1.9171782303993206E-6</v>
      </c>
      <c r="BJ443" s="8">
        <f t="shared" si="723"/>
        <v>0.34773286520268265</v>
      </c>
      <c r="BK443" s="8">
        <f t="shared" si="724"/>
        <v>0.30455309358605931</v>
      </c>
      <c r="BL443" s="8">
        <f t="shared" si="725"/>
        <v>0.32467525051587681</v>
      </c>
      <c r="BM443" s="8">
        <f t="shared" si="726"/>
        <v>0.33545460575776553</v>
      </c>
      <c r="BN443" s="8">
        <f t="shared" si="727"/>
        <v>0.66435429386201839</v>
      </c>
    </row>
    <row r="444" spans="1:66" x14ac:dyDescent="0.25">
      <c r="A444" t="s">
        <v>143</v>
      </c>
      <c r="B444" t="s">
        <v>159</v>
      </c>
      <c r="C444" t="s">
        <v>451</v>
      </c>
      <c r="D444" s="16"/>
      <c r="E444">
        <f>VLOOKUP(A444,home!$A$2:$E$405,3,FALSE)</f>
        <v>0.98305084745762705</v>
      </c>
      <c r="F444">
        <f>VLOOKUP(B444,home!$B$2:$E$405,3,FALSE)</f>
        <v>1.53</v>
      </c>
      <c r="G444">
        <f>VLOOKUP(C444,away!$B$2:$E$405,4,FALSE)</f>
        <v>1.36</v>
      </c>
      <c r="H444">
        <f>VLOOKUP(A444,away!$A$2:$E$405,3,FALSE)</f>
        <v>1.15254237288136</v>
      </c>
      <c r="I444">
        <f>VLOOKUP(C444,away!$B$2:$E$405,3,FALSE)</f>
        <v>0.68</v>
      </c>
      <c r="J444">
        <f>VLOOKUP(B444,home!$B$2:$E$405,4,FALSE)</f>
        <v>0.43</v>
      </c>
      <c r="K444" s="3">
        <f t="shared" si="672"/>
        <v>2.0455322033898304</v>
      </c>
      <c r="L444" s="3">
        <f t="shared" si="673"/>
        <v>0.3370033898305097</v>
      </c>
      <c r="M444" s="5">
        <f t="shared" si="674"/>
        <v>9.2316204156782697E-2</v>
      </c>
      <c r="N444" s="5">
        <f t="shared" si="675"/>
        <v>0.18883576849740916</v>
      </c>
      <c r="O444" s="5">
        <f t="shared" si="676"/>
        <v>3.111087373712116E-2</v>
      </c>
      <c r="P444" s="5">
        <f t="shared" si="677"/>
        <v>6.3638294104876258E-2</v>
      </c>
      <c r="Q444" s="5">
        <f t="shared" si="678"/>
        <v>0.19313482280665867</v>
      </c>
      <c r="R444" s="5">
        <f t="shared" si="679"/>
        <v>5.2422349549994017E-3</v>
      </c>
      <c r="S444" s="5">
        <f t="shared" si="680"/>
        <v>1.0967284978758455E-2</v>
      </c>
      <c r="T444" s="5">
        <f t="shared" si="681"/>
        <v>6.5087089980158802E-2</v>
      </c>
      <c r="U444" s="5">
        <f t="shared" si="682"/>
        <v>1.0723160418187116E-2</v>
      </c>
      <c r="V444" s="5">
        <f t="shared" si="683"/>
        <v>8.4003466778510307E-4</v>
      </c>
      <c r="W444" s="5">
        <f t="shared" si="684"/>
        <v>0.13168783321566965</v>
      </c>
      <c r="X444" s="5">
        <f t="shared" si="685"/>
        <v>4.4379246193115458E-2</v>
      </c>
      <c r="Y444" s="5">
        <f t="shared" si="686"/>
        <v>7.4779782026013234E-3</v>
      </c>
      <c r="Z444" s="5">
        <f t="shared" si="687"/>
        <v>5.8888365004092951E-4</v>
      </c>
      <c r="AA444" s="5">
        <f t="shared" si="688"/>
        <v>1.2045804702084685E-3</v>
      </c>
      <c r="AB444" s="5">
        <f t="shared" si="689"/>
        <v>1.2320040716929436E-3</v>
      </c>
      <c r="AC444" s="5">
        <f t="shared" si="690"/>
        <v>3.6192436186508247E-5</v>
      </c>
      <c r="AD444" s="5">
        <f t="shared" si="691"/>
        <v>6.7342925909320325E-2</v>
      </c>
      <c r="AE444" s="5">
        <f t="shared" si="692"/>
        <v>2.2694794312545809E-2</v>
      </c>
      <c r="AF444" s="5">
        <f t="shared" si="693"/>
        <v>3.8241113074170534E-3</v>
      </c>
      <c r="AG444" s="5">
        <f t="shared" si="694"/>
        <v>4.2957949122957658E-4</v>
      </c>
      <c r="AH444" s="5">
        <f t="shared" si="695"/>
        <v>4.961394656988919E-5</v>
      </c>
      <c r="AI444" s="5">
        <f t="shared" si="696"/>
        <v>1.0148692544597076E-4</v>
      </c>
      <c r="AJ444" s="5">
        <f t="shared" si="697"/>
        <v>1.0379738711137802E-4</v>
      </c>
      <c r="AK444" s="5">
        <f t="shared" si="698"/>
        <v>7.0773632654681418E-5</v>
      </c>
      <c r="AL444" s="5">
        <f t="shared" si="699"/>
        <v>9.9797209794170383E-7</v>
      </c>
      <c r="AM444" s="5">
        <f t="shared" si="700"/>
        <v>2.7550424723602012E-2</v>
      </c>
      <c r="AN444" s="5">
        <f t="shared" si="701"/>
        <v>9.2845865231241612E-3</v>
      </c>
      <c r="AO444" s="5">
        <f t="shared" si="702"/>
        <v>1.5644685657337535E-3</v>
      </c>
      <c r="AP444" s="5">
        <f t="shared" si="703"/>
        <v>1.7574373664518356E-4</v>
      </c>
      <c r="AQ444" s="5">
        <f t="shared" si="704"/>
        <v>1.4806558747726803E-5</v>
      </c>
      <c r="AR444" s="5">
        <f t="shared" si="705"/>
        <v>3.3440136353844887E-6</v>
      </c>
      <c r="AS444" s="5">
        <f t="shared" si="706"/>
        <v>6.8402875797536708E-6</v>
      </c>
      <c r="AT444" s="5">
        <f t="shared" si="707"/>
        <v>6.9960142624168095E-6</v>
      </c>
      <c r="AU444" s="5">
        <f t="shared" si="708"/>
        <v>4.7701908230493786E-6</v>
      </c>
      <c r="AV444" s="5">
        <f t="shared" si="709"/>
        <v>2.4393947362155363E-6</v>
      </c>
      <c r="AW444" s="5">
        <f t="shared" si="710"/>
        <v>1.9109815268248913E-8</v>
      </c>
      <c r="AX444" s="5">
        <f t="shared" si="711"/>
        <v>9.3925468315325441E-3</v>
      </c>
      <c r="AY444" s="5">
        <f t="shared" si="712"/>
        <v>3.1653201213682801E-3</v>
      </c>
      <c r="AZ444" s="5">
        <f t="shared" si="713"/>
        <v>5.3336180539991526E-4</v>
      </c>
      <c r="BA444" s="5">
        <f t="shared" si="714"/>
        <v>5.9914912141964047E-5</v>
      </c>
      <c r="BB444" s="5">
        <f t="shared" si="715"/>
        <v>5.0478821233097608E-6</v>
      </c>
      <c r="BC444" s="5">
        <f t="shared" si="716"/>
        <v>3.4023067740404402E-7</v>
      </c>
      <c r="BD444" s="5">
        <f t="shared" si="717"/>
        <v>1.8782398846066989E-7</v>
      </c>
      <c r="BE444" s="5">
        <f t="shared" si="718"/>
        <v>3.8420001696542017E-7</v>
      </c>
      <c r="BF444" s="5">
        <f t="shared" si="719"/>
        <v>3.9294675362284313E-7</v>
      </c>
      <c r="BG444" s="5">
        <f t="shared" si="720"/>
        <v>2.6792841291767168E-7</v>
      </c>
      <c r="BH444" s="5">
        <f t="shared" si="721"/>
        <v>1.3701404920655635E-7</v>
      </c>
      <c r="BI444" s="5">
        <f t="shared" si="722"/>
        <v>5.6053329993769959E-8</v>
      </c>
      <c r="BJ444" s="8">
        <f t="shared" si="723"/>
        <v>0.77664071180722216</v>
      </c>
      <c r="BK444" s="8">
        <f t="shared" si="724"/>
        <v>0.17096432843785525</v>
      </c>
      <c r="BL444" s="8">
        <f t="shared" si="725"/>
        <v>4.9864341411578993E-2</v>
      </c>
      <c r="BM444" s="8">
        <f t="shared" si="726"/>
        <v>0.42061476603729703</v>
      </c>
      <c r="BN444" s="8">
        <f t="shared" si="727"/>
        <v>0.57427819825784732</v>
      </c>
    </row>
    <row r="445" spans="1:66" x14ac:dyDescent="0.25">
      <c r="A445" t="s">
        <v>143</v>
      </c>
      <c r="B445" t="s">
        <v>160</v>
      </c>
      <c r="C445" t="s">
        <v>158</v>
      </c>
      <c r="D445" s="16"/>
      <c r="E445">
        <f>VLOOKUP(A445,home!$A$2:$E$405,3,FALSE)</f>
        <v>0.98305084745762705</v>
      </c>
      <c r="F445">
        <f>VLOOKUP(B445,home!$B$2:$E$405,3,FALSE)</f>
        <v>0.34</v>
      </c>
      <c r="G445">
        <f>VLOOKUP(C445,away!$B$2:$E$405,4,FALSE)</f>
        <v>2.0299999999999998</v>
      </c>
      <c r="H445">
        <f>VLOOKUP(A445,away!$A$2:$E$405,3,FALSE)</f>
        <v>1.15254237288136</v>
      </c>
      <c r="I445">
        <f>VLOOKUP(C445,away!$B$2:$E$405,3,FALSE)</f>
        <v>1.7</v>
      </c>
      <c r="J445">
        <f>VLOOKUP(B445,home!$B$2:$E$405,4,FALSE)</f>
        <v>2.02</v>
      </c>
      <c r="K445" s="3">
        <f t="shared" si="672"/>
        <v>0.67850169491525414</v>
      </c>
      <c r="L445" s="3">
        <f t="shared" si="673"/>
        <v>3.9578305084745899</v>
      </c>
      <c r="M445" s="5">
        <f t="shared" si="674"/>
        <v>9.6931851388611778E-3</v>
      </c>
      <c r="N445" s="5">
        <f t="shared" si="675"/>
        <v>6.5768425458446632E-3</v>
      </c>
      <c r="O445" s="5">
        <f t="shared" si="676"/>
        <v>3.8363983866877283E-2</v>
      </c>
      <c r="P445" s="5">
        <f t="shared" si="677"/>
        <v>2.6030028077377702E-2</v>
      </c>
      <c r="Q445" s="5">
        <f t="shared" si="678"/>
        <v>2.2311994072731788E-3</v>
      </c>
      <c r="R445" s="5">
        <f t="shared" si="679"/>
        <v>7.5919072887476943E-2</v>
      </c>
      <c r="S445" s="5">
        <f t="shared" si="680"/>
        <v>1.7475224913239301E-2</v>
      </c>
      <c r="T445" s="5">
        <f t="shared" si="681"/>
        <v>8.8307090845962093E-3</v>
      </c>
      <c r="U445" s="5">
        <f t="shared" si="682"/>
        <v>5.1511219630547826E-2</v>
      </c>
      <c r="V445" s="5">
        <f t="shared" si="683"/>
        <v>5.2142085007106541E-3</v>
      </c>
      <c r="W445" s="5">
        <f t="shared" si="684"/>
        <v>5.0462419317625414E-4</v>
      </c>
      <c r="X445" s="5">
        <f t="shared" si="685"/>
        <v>1.9972170270673539E-3</v>
      </c>
      <c r="Y445" s="5">
        <f t="shared" si="686"/>
        <v>3.952323240886047E-3</v>
      </c>
      <c r="Z445" s="5">
        <f t="shared" si="687"/>
        <v>0.1001582742830541</v>
      </c>
      <c r="AA445" s="5">
        <f t="shared" si="688"/>
        <v>6.7957558860839123E-2</v>
      </c>
      <c r="AB445" s="5">
        <f t="shared" si="689"/>
        <v>2.305465943469124E-2</v>
      </c>
      <c r="AC445" s="5">
        <f t="shared" si="690"/>
        <v>8.7513799469960546E-4</v>
      </c>
      <c r="AD445" s="5">
        <f t="shared" si="691"/>
        <v>8.5597092591332754E-5</v>
      </c>
      <c r="AE445" s="5">
        <f t="shared" si="692"/>
        <v>3.3877878449470111E-4</v>
      </c>
      <c r="AF445" s="5">
        <f t="shared" si="693"/>
        <v>6.7041450444853333E-4</v>
      </c>
      <c r="AG445" s="5">
        <f t="shared" si="694"/>
        <v>8.8446232634342627E-4</v>
      </c>
      <c r="AH445" s="5">
        <f t="shared" si="695"/>
        <v>9.9102368408409372E-2</v>
      </c>
      <c r="AI445" s="5">
        <f t="shared" si="696"/>
        <v>6.7241124935221705E-2</v>
      </c>
      <c r="AJ445" s="5">
        <f t="shared" si="697"/>
        <v>2.2811608618278134E-2</v>
      </c>
      <c r="AK445" s="5">
        <f t="shared" si="698"/>
        <v>5.159238370415045E-3</v>
      </c>
      <c r="AL445" s="5">
        <f t="shared" si="699"/>
        <v>9.400363759599903E-5</v>
      </c>
      <c r="AM445" s="5">
        <f t="shared" si="700"/>
        <v>1.1615554480607448E-5</v>
      </c>
      <c r="AN445" s="5">
        <f t="shared" si="701"/>
        <v>4.5972395896196881E-5</v>
      </c>
      <c r="AO445" s="5">
        <f t="shared" si="702"/>
        <v>9.097547551282004E-5</v>
      </c>
      <c r="AP445" s="5">
        <f t="shared" si="703"/>
        <v>1.200218375025407E-4</v>
      </c>
      <c r="AQ445" s="5">
        <f t="shared" si="704"/>
        <v>1.1875652253768383E-4</v>
      </c>
      <c r="AR445" s="5">
        <f t="shared" si="705"/>
        <v>7.8446075429778175E-2</v>
      </c>
      <c r="AS445" s="5">
        <f t="shared" si="706"/>
        <v>5.3225795138554369E-2</v>
      </c>
      <c r="AT445" s="5">
        <f t="shared" si="707"/>
        <v>1.8056896107360613E-2</v>
      </c>
      <c r="AU445" s="5">
        <f t="shared" si="708"/>
        <v>4.0838782045842775E-3</v>
      </c>
      <c r="AV445" s="5">
        <f t="shared" si="709"/>
        <v>6.9272957090947421E-4</v>
      </c>
      <c r="AW445" s="5">
        <f t="shared" si="710"/>
        <v>7.0121353041848153E-6</v>
      </c>
      <c r="AX445" s="5">
        <f t="shared" si="711"/>
        <v>1.3135289004121036E-6</v>
      </c>
      <c r="AY445" s="5">
        <f t="shared" si="712"/>
        <v>5.1987247558141054E-6</v>
      </c>
      <c r="AZ445" s="5">
        <f t="shared" si="713"/>
        <v>1.028783572186159E-5</v>
      </c>
      <c r="BA445" s="5">
        <f t="shared" si="714"/>
        <v>1.3572503362052835E-5</v>
      </c>
      <c r="BB445" s="5">
        <f t="shared" si="715"/>
        <v>1.3429416970676665E-5</v>
      </c>
      <c r="BC445" s="5">
        <f t="shared" si="716"/>
        <v>1.0630271239514098E-5</v>
      </c>
      <c r="BD445" s="5">
        <f t="shared" si="717"/>
        <v>5.1746045101012494E-2</v>
      </c>
      <c r="BE445" s="5">
        <f t="shared" si="718"/>
        <v>3.5109779306198165E-2</v>
      </c>
      <c r="BF445" s="5">
        <f t="shared" si="719"/>
        <v>1.1911022383677982E-2</v>
      </c>
      <c r="BG445" s="5">
        <f t="shared" si="720"/>
        <v>2.6938829584996805E-3</v>
      </c>
      <c r="BH445" s="5">
        <f t="shared" si="721"/>
        <v>4.5695103831133813E-4</v>
      </c>
      <c r="BI445" s="5">
        <f t="shared" si="722"/>
        <v>6.2008410797505652E-5</v>
      </c>
      <c r="BJ445" s="8">
        <f t="shared" si="723"/>
        <v>2.6513942273601883E-2</v>
      </c>
      <c r="BK445" s="8">
        <f t="shared" si="724"/>
        <v>5.9386986987240251E-2</v>
      </c>
      <c r="BL445" s="8">
        <f t="shared" si="725"/>
        <v>0.70760589866244084</v>
      </c>
      <c r="BM445" s="8">
        <f t="shared" si="726"/>
        <v>0.73485260369317451</v>
      </c>
      <c r="BN445" s="8">
        <f t="shared" si="727"/>
        <v>0.15881431192371093</v>
      </c>
    </row>
    <row r="446" spans="1:66" x14ac:dyDescent="0.25">
      <c r="A446" t="s">
        <v>22</v>
      </c>
      <c r="B446" t="s">
        <v>263</v>
      </c>
      <c r="C446" t="s">
        <v>262</v>
      </c>
      <c r="D446" s="16"/>
      <c r="E446">
        <f>VLOOKUP(A446,home!$A$2:$E$405,3,FALSE)</f>
        <v>1.85</v>
      </c>
      <c r="F446">
        <f>VLOOKUP(B446,home!$B$2:$E$405,3,FALSE)</f>
        <v>2.16</v>
      </c>
      <c r="G446">
        <f>VLOOKUP(C446,away!$B$2:$E$405,4,FALSE)</f>
        <v>0</v>
      </c>
      <c r="H446">
        <f>VLOOKUP(A446,away!$A$2:$E$405,3,FALSE)</f>
        <v>1.45</v>
      </c>
      <c r="I446">
        <f>VLOOKUP(C446,away!$B$2:$E$405,3,FALSE)</f>
        <v>0</v>
      </c>
      <c r="J446">
        <f>VLOOKUP(B446,home!$B$2:$E$405,4,FALSE)</f>
        <v>0</v>
      </c>
      <c r="K446" s="3">
        <f t="shared" si="672"/>
        <v>0</v>
      </c>
      <c r="L446" s="3">
        <f t="shared" si="673"/>
        <v>0</v>
      </c>
      <c r="M446" s="5">
        <f t="shared" si="674"/>
        <v>1</v>
      </c>
      <c r="N446" s="5">
        <f t="shared" si="675"/>
        <v>0</v>
      </c>
      <c r="O446" s="5">
        <f t="shared" si="676"/>
        <v>0</v>
      </c>
      <c r="P446" s="5">
        <f t="shared" si="677"/>
        <v>0</v>
      </c>
      <c r="Q446" s="5">
        <f t="shared" si="678"/>
        <v>0</v>
      </c>
      <c r="R446" s="5">
        <f t="shared" si="679"/>
        <v>0</v>
      </c>
      <c r="S446" s="5">
        <f t="shared" si="680"/>
        <v>0</v>
      </c>
      <c r="T446" s="5">
        <f t="shared" si="681"/>
        <v>0</v>
      </c>
      <c r="U446" s="5">
        <f t="shared" si="682"/>
        <v>0</v>
      </c>
      <c r="V446" s="5">
        <f t="shared" si="683"/>
        <v>0</v>
      </c>
      <c r="W446" s="5">
        <f t="shared" si="684"/>
        <v>0</v>
      </c>
      <c r="X446" s="5">
        <f t="shared" si="685"/>
        <v>0</v>
      </c>
      <c r="Y446" s="5">
        <f t="shared" si="686"/>
        <v>0</v>
      </c>
      <c r="Z446" s="5">
        <f t="shared" si="687"/>
        <v>0</v>
      </c>
      <c r="AA446" s="5">
        <f t="shared" si="688"/>
        <v>0</v>
      </c>
      <c r="AB446" s="5">
        <f t="shared" si="689"/>
        <v>0</v>
      </c>
      <c r="AC446" s="5">
        <f t="shared" si="690"/>
        <v>0</v>
      </c>
      <c r="AD446" s="5">
        <f t="shared" si="691"/>
        <v>0</v>
      </c>
      <c r="AE446" s="5">
        <f t="shared" si="692"/>
        <v>0</v>
      </c>
      <c r="AF446" s="5">
        <f t="shared" si="693"/>
        <v>0</v>
      </c>
      <c r="AG446" s="5">
        <f t="shared" si="694"/>
        <v>0</v>
      </c>
      <c r="AH446" s="5">
        <f t="shared" si="695"/>
        <v>0</v>
      </c>
      <c r="AI446" s="5">
        <f t="shared" si="696"/>
        <v>0</v>
      </c>
      <c r="AJ446" s="5">
        <f t="shared" si="697"/>
        <v>0</v>
      </c>
      <c r="AK446" s="5">
        <f t="shared" si="698"/>
        <v>0</v>
      </c>
      <c r="AL446" s="5">
        <f t="shared" si="699"/>
        <v>0</v>
      </c>
      <c r="AM446" s="5">
        <f t="shared" si="700"/>
        <v>0</v>
      </c>
      <c r="AN446" s="5">
        <f t="shared" si="701"/>
        <v>0</v>
      </c>
      <c r="AO446" s="5">
        <f t="shared" si="702"/>
        <v>0</v>
      </c>
      <c r="AP446" s="5">
        <f t="shared" si="703"/>
        <v>0</v>
      </c>
      <c r="AQ446" s="5">
        <f t="shared" si="704"/>
        <v>0</v>
      </c>
      <c r="AR446" s="5">
        <f t="shared" si="705"/>
        <v>0</v>
      </c>
      <c r="AS446" s="5">
        <f t="shared" si="706"/>
        <v>0</v>
      </c>
      <c r="AT446" s="5">
        <f t="shared" si="707"/>
        <v>0</v>
      </c>
      <c r="AU446" s="5">
        <f t="shared" si="708"/>
        <v>0</v>
      </c>
      <c r="AV446" s="5">
        <f t="shared" si="709"/>
        <v>0</v>
      </c>
      <c r="AW446" s="5">
        <f t="shared" si="710"/>
        <v>0</v>
      </c>
      <c r="AX446" s="5">
        <f t="shared" si="711"/>
        <v>0</v>
      </c>
      <c r="AY446" s="5">
        <f t="shared" si="712"/>
        <v>0</v>
      </c>
      <c r="AZ446" s="5">
        <f t="shared" si="713"/>
        <v>0</v>
      </c>
      <c r="BA446" s="5">
        <f t="shared" si="714"/>
        <v>0</v>
      </c>
      <c r="BB446" s="5">
        <f t="shared" si="715"/>
        <v>0</v>
      </c>
      <c r="BC446" s="5">
        <f t="shared" si="716"/>
        <v>0</v>
      </c>
      <c r="BD446" s="5">
        <f t="shared" si="717"/>
        <v>0</v>
      </c>
      <c r="BE446" s="5">
        <f t="shared" si="718"/>
        <v>0</v>
      </c>
      <c r="BF446" s="5">
        <f t="shared" si="719"/>
        <v>0</v>
      </c>
      <c r="BG446" s="5">
        <f t="shared" si="720"/>
        <v>0</v>
      </c>
      <c r="BH446" s="5">
        <f t="shared" si="721"/>
        <v>0</v>
      </c>
      <c r="BI446" s="5">
        <f t="shared" si="722"/>
        <v>0</v>
      </c>
      <c r="BJ446" s="8">
        <f t="shared" si="723"/>
        <v>0</v>
      </c>
      <c r="BK446" s="8">
        <f t="shared" si="724"/>
        <v>1</v>
      </c>
      <c r="BL446" s="8">
        <f t="shared" si="725"/>
        <v>0</v>
      </c>
      <c r="BM446" s="8">
        <f t="shared" si="726"/>
        <v>0</v>
      </c>
      <c r="BN446" s="8">
        <f t="shared" si="727"/>
        <v>1</v>
      </c>
    </row>
    <row r="447" spans="1:66" x14ac:dyDescent="0.25">
      <c r="A447" t="s">
        <v>22</v>
      </c>
      <c r="B447" t="s">
        <v>163</v>
      </c>
      <c r="C447" t="s">
        <v>259</v>
      </c>
      <c r="D447" s="16"/>
      <c r="E447">
        <f>VLOOKUP(A447,home!$A$2:$E$405,3,FALSE)</f>
        <v>1.85</v>
      </c>
      <c r="F447">
        <f>VLOOKUP(B447,home!$B$2:$E$405,3,FALSE)</f>
        <v>0.81</v>
      </c>
      <c r="G447">
        <f>VLOOKUP(C447,away!$B$2:$E$405,4,FALSE)</f>
        <v>0</v>
      </c>
      <c r="H447">
        <f>VLOOKUP(A447,away!$A$2:$E$405,3,FALSE)</f>
        <v>1.45</v>
      </c>
      <c r="I447">
        <f>VLOOKUP(C447,away!$B$2:$E$405,3,FALSE)</f>
        <v>0</v>
      </c>
      <c r="J447">
        <f>VLOOKUP(B447,home!$B$2:$E$405,4,FALSE)</f>
        <v>2.0699999999999998</v>
      </c>
      <c r="K447" s="3">
        <f t="shared" si="672"/>
        <v>0</v>
      </c>
      <c r="L447" s="3">
        <f t="shared" si="673"/>
        <v>0</v>
      </c>
      <c r="M447" s="5">
        <f t="shared" si="674"/>
        <v>1</v>
      </c>
      <c r="N447" s="5">
        <f t="shared" si="675"/>
        <v>0</v>
      </c>
      <c r="O447" s="5">
        <f t="shared" si="676"/>
        <v>0</v>
      </c>
      <c r="P447" s="5">
        <f t="shared" si="677"/>
        <v>0</v>
      </c>
      <c r="Q447" s="5">
        <f t="shared" si="678"/>
        <v>0</v>
      </c>
      <c r="R447" s="5">
        <f t="shared" si="679"/>
        <v>0</v>
      </c>
      <c r="S447" s="5">
        <f t="shared" si="680"/>
        <v>0</v>
      </c>
      <c r="T447" s="5">
        <f t="shared" si="681"/>
        <v>0</v>
      </c>
      <c r="U447" s="5">
        <f t="shared" si="682"/>
        <v>0</v>
      </c>
      <c r="V447" s="5">
        <f t="shared" si="683"/>
        <v>0</v>
      </c>
      <c r="W447" s="5">
        <f t="shared" si="684"/>
        <v>0</v>
      </c>
      <c r="X447" s="5">
        <f t="shared" si="685"/>
        <v>0</v>
      </c>
      <c r="Y447" s="5">
        <f t="shared" si="686"/>
        <v>0</v>
      </c>
      <c r="Z447" s="5">
        <f t="shared" si="687"/>
        <v>0</v>
      </c>
      <c r="AA447" s="5">
        <f t="shared" si="688"/>
        <v>0</v>
      </c>
      <c r="AB447" s="5">
        <f t="shared" si="689"/>
        <v>0</v>
      </c>
      <c r="AC447" s="5">
        <f t="shared" si="690"/>
        <v>0</v>
      </c>
      <c r="AD447" s="5">
        <f t="shared" si="691"/>
        <v>0</v>
      </c>
      <c r="AE447" s="5">
        <f t="shared" si="692"/>
        <v>0</v>
      </c>
      <c r="AF447" s="5">
        <f t="shared" si="693"/>
        <v>0</v>
      </c>
      <c r="AG447" s="5">
        <f t="shared" si="694"/>
        <v>0</v>
      </c>
      <c r="AH447" s="5">
        <f t="shared" si="695"/>
        <v>0</v>
      </c>
      <c r="AI447" s="5">
        <f t="shared" si="696"/>
        <v>0</v>
      </c>
      <c r="AJ447" s="5">
        <f t="shared" si="697"/>
        <v>0</v>
      </c>
      <c r="AK447" s="5">
        <f t="shared" si="698"/>
        <v>0</v>
      </c>
      <c r="AL447" s="5">
        <f t="shared" si="699"/>
        <v>0</v>
      </c>
      <c r="AM447" s="5">
        <f t="shared" si="700"/>
        <v>0</v>
      </c>
      <c r="AN447" s="5">
        <f t="shared" si="701"/>
        <v>0</v>
      </c>
      <c r="AO447" s="5">
        <f t="shared" si="702"/>
        <v>0</v>
      </c>
      <c r="AP447" s="5">
        <f t="shared" si="703"/>
        <v>0</v>
      </c>
      <c r="AQ447" s="5">
        <f t="shared" si="704"/>
        <v>0</v>
      </c>
      <c r="AR447" s="5">
        <f t="shared" si="705"/>
        <v>0</v>
      </c>
      <c r="AS447" s="5">
        <f t="shared" si="706"/>
        <v>0</v>
      </c>
      <c r="AT447" s="5">
        <f t="shared" si="707"/>
        <v>0</v>
      </c>
      <c r="AU447" s="5">
        <f t="shared" si="708"/>
        <v>0</v>
      </c>
      <c r="AV447" s="5">
        <f t="shared" si="709"/>
        <v>0</v>
      </c>
      <c r="AW447" s="5">
        <f t="shared" si="710"/>
        <v>0</v>
      </c>
      <c r="AX447" s="5">
        <f t="shared" si="711"/>
        <v>0</v>
      </c>
      <c r="AY447" s="5">
        <f t="shared" si="712"/>
        <v>0</v>
      </c>
      <c r="AZ447" s="5">
        <f t="shared" si="713"/>
        <v>0</v>
      </c>
      <c r="BA447" s="5">
        <f t="shared" si="714"/>
        <v>0</v>
      </c>
      <c r="BB447" s="5">
        <f t="shared" si="715"/>
        <v>0</v>
      </c>
      <c r="BC447" s="5">
        <f t="shared" si="716"/>
        <v>0</v>
      </c>
      <c r="BD447" s="5">
        <f t="shared" si="717"/>
        <v>0</v>
      </c>
      <c r="BE447" s="5">
        <f t="shared" si="718"/>
        <v>0</v>
      </c>
      <c r="BF447" s="5">
        <f t="shared" si="719"/>
        <v>0</v>
      </c>
      <c r="BG447" s="5">
        <f t="shared" si="720"/>
        <v>0</v>
      </c>
      <c r="BH447" s="5">
        <f t="shared" si="721"/>
        <v>0</v>
      </c>
      <c r="BI447" s="5">
        <f t="shared" si="722"/>
        <v>0</v>
      </c>
      <c r="BJ447" s="8">
        <f t="shared" si="723"/>
        <v>0</v>
      </c>
      <c r="BK447" s="8">
        <f t="shared" si="724"/>
        <v>1</v>
      </c>
      <c r="BL447" s="8">
        <f t="shared" si="725"/>
        <v>0</v>
      </c>
      <c r="BM447" s="8">
        <f t="shared" si="726"/>
        <v>0</v>
      </c>
      <c r="BN447" s="8">
        <f t="shared" si="727"/>
        <v>1</v>
      </c>
    </row>
    <row r="448" spans="1:66" x14ac:dyDescent="0.25">
      <c r="A448" t="s">
        <v>22</v>
      </c>
      <c r="B448" t="s">
        <v>266</v>
      </c>
      <c r="C448" t="s">
        <v>23</v>
      </c>
      <c r="D448" s="16"/>
      <c r="E448">
        <f>VLOOKUP(A448,home!$A$2:$E$405,3,FALSE)</f>
        <v>1.85</v>
      </c>
      <c r="F448">
        <f>VLOOKUP(B448,home!$B$2:$E$405,3,FALSE)</f>
        <v>0.54</v>
      </c>
      <c r="G448">
        <f>VLOOKUP(C448,away!$B$2:$E$405,4,FALSE)</f>
        <v>0</v>
      </c>
      <c r="H448">
        <f>VLOOKUP(A448,away!$A$2:$E$405,3,FALSE)</f>
        <v>1.45</v>
      </c>
      <c r="I448">
        <f>VLOOKUP(C448,away!$B$2:$E$405,3,FALSE)</f>
        <v>0</v>
      </c>
      <c r="J448">
        <f>VLOOKUP(B448,home!$B$2:$E$405,4,FALSE)</f>
        <v>2.0699999999999998</v>
      </c>
      <c r="K448" s="3">
        <f t="shared" si="672"/>
        <v>0</v>
      </c>
      <c r="L448" s="3">
        <f t="shared" si="673"/>
        <v>0</v>
      </c>
      <c r="M448" s="5">
        <f t="shared" si="674"/>
        <v>1</v>
      </c>
      <c r="N448" s="5">
        <f t="shared" si="675"/>
        <v>0</v>
      </c>
      <c r="O448" s="5">
        <f t="shared" si="676"/>
        <v>0</v>
      </c>
      <c r="P448" s="5">
        <f t="shared" si="677"/>
        <v>0</v>
      </c>
      <c r="Q448" s="5">
        <f t="shared" si="678"/>
        <v>0</v>
      </c>
      <c r="R448" s="5">
        <f t="shared" si="679"/>
        <v>0</v>
      </c>
      <c r="S448" s="5">
        <f t="shared" si="680"/>
        <v>0</v>
      </c>
      <c r="T448" s="5">
        <f t="shared" si="681"/>
        <v>0</v>
      </c>
      <c r="U448" s="5">
        <f t="shared" si="682"/>
        <v>0</v>
      </c>
      <c r="V448" s="5">
        <f t="shared" si="683"/>
        <v>0</v>
      </c>
      <c r="W448" s="5">
        <f t="shared" si="684"/>
        <v>0</v>
      </c>
      <c r="X448" s="5">
        <f t="shared" si="685"/>
        <v>0</v>
      </c>
      <c r="Y448" s="5">
        <f t="shared" si="686"/>
        <v>0</v>
      </c>
      <c r="Z448" s="5">
        <f t="shared" si="687"/>
        <v>0</v>
      </c>
      <c r="AA448" s="5">
        <f t="shared" si="688"/>
        <v>0</v>
      </c>
      <c r="AB448" s="5">
        <f t="shared" si="689"/>
        <v>0</v>
      </c>
      <c r="AC448" s="5">
        <f t="shared" si="690"/>
        <v>0</v>
      </c>
      <c r="AD448" s="5">
        <f t="shared" si="691"/>
        <v>0</v>
      </c>
      <c r="AE448" s="5">
        <f t="shared" si="692"/>
        <v>0</v>
      </c>
      <c r="AF448" s="5">
        <f t="shared" si="693"/>
        <v>0</v>
      </c>
      <c r="AG448" s="5">
        <f t="shared" si="694"/>
        <v>0</v>
      </c>
      <c r="AH448" s="5">
        <f t="shared" si="695"/>
        <v>0</v>
      </c>
      <c r="AI448" s="5">
        <f t="shared" si="696"/>
        <v>0</v>
      </c>
      <c r="AJ448" s="5">
        <f t="shared" si="697"/>
        <v>0</v>
      </c>
      <c r="AK448" s="5">
        <f t="shared" si="698"/>
        <v>0</v>
      </c>
      <c r="AL448" s="5">
        <f t="shared" si="699"/>
        <v>0</v>
      </c>
      <c r="AM448" s="5">
        <f t="shared" si="700"/>
        <v>0</v>
      </c>
      <c r="AN448" s="5">
        <f t="shared" si="701"/>
        <v>0</v>
      </c>
      <c r="AO448" s="5">
        <f t="shared" si="702"/>
        <v>0</v>
      </c>
      <c r="AP448" s="5">
        <f t="shared" si="703"/>
        <v>0</v>
      </c>
      <c r="AQ448" s="5">
        <f t="shared" si="704"/>
        <v>0</v>
      </c>
      <c r="AR448" s="5">
        <f t="shared" si="705"/>
        <v>0</v>
      </c>
      <c r="AS448" s="5">
        <f t="shared" si="706"/>
        <v>0</v>
      </c>
      <c r="AT448" s="5">
        <f t="shared" si="707"/>
        <v>0</v>
      </c>
      <c r="AU448" s="5">
        <f t="shared" si="708"/>
        <v>0</v>
      </c>
      <c r="AV448" s="5">
        <f t="shared" si="709"/>
        <v>0</v>
      </c>
      <c r="AW448" s="5">
        <f t="shared" si="710"/>
        <v>0</v>
      </c>
      <c r="AX448" s="5">
        <f t="shared" si="711"/>
        <v>0</v>
      </c>
      <c r="AY448" s="5">
        <f t="shared" si="712"/>
        <v>0</v>
      </c>
      <c r="AZ448" s="5">
        <f t="shared" si="713"/>
        <v>0</v>
      </c>
      <c r="BA448" s="5">
        <f t="shared" si="714"/>
        <v>0</v>
      </c>
      <c r="BB448" s="5">
        <f t="shared" si="715"/>
        <v>0</v>
      </c>
      <c r="BC448" s="5">
        <f t="shared" si="716"/>
        <v>0</v>
      </c>
      <c r="BD448" s="5">
        <f t="shared" si="717"/>
        <v>0</v>
      </c>
      <c r="BE448" s="5">
        <f t="shared" si="718"/>
        <v>0</v>
      </c>
      <c r="BF448" s="5">
        <f t="shared" si="719"/>
        <v>0</v>
      </c>
      <c r="BG448" s="5">
        <f t="shared" si="720"/>
        <v>0</v>
      </c>
      <c r="BH448" s="5">
        <f t="shared" si="721"/>
        <v>0</v>
      </c>
      <c r="BI448" s="5">
        <f t="shared" si="722"/>
        <v>0</v>
      </c>
      <c r="BJ448" s="8">
        <f t="shared" si="723"/>
        <v>0</v>
      </c>
      <c r="BK448" s="8">
        <f t="shared" si="724"/>
        <v>1</v>
      </c>
      <c r="BL448" s="8">
        <f t="shared" si="725"/>
        <v>0</v>
      </c>
      <c r="BM448" s="8">
        <f t="shared" si="726"/>
        <v>0</v>
      </c>
      <c r="BN448" s="8">
        <f t="shared" si="727"/>
        <v>1</v>
      </c>
    </row>
    <row r="449" spans="1:66" x14ac:dyDescent="0.25">
      <c r="A449" t="s">
        <v>22</v>
      </c>
      <c r="B449" t="s">
        <v>164</v>
      </c>
      <c r="C449" t="s">
        <v>261</v>
      </c>
      <c r="D449" s="16"/>
      <c r="E449">
        <f>VLOOKUP(A449,home!$A$2:$E$405,3,FALSE)</f>
        <v>1.85</v>
      </c>
      <c r="F449">
        <f>VLOOKUP(B449,home!$B$2:$E$405,3,FALSE)</f>
        <v>0.54</v>
      </c>
      <c r="G449">
        <f>VLOOKUP(C449,away!$B$2:$E$405,4,FALSE)</f>
        <v>0</v>
      </c>
      <c r="H449">
        <f>VLOOKUP(A449,away!$A$2:$E$405,3,FALSE)</f>
        <v>1.45</v>
      </c>
      <c r="I449">
        <f>VLOOKUP(C449,away!$B$2:$E$405,3,FALSE)</f>
        <v>0</v>
      </c>
      <c r="J449">
        <f>VLOOKUP(B449,home!$B$2:$E$405,4,FALSE)</f>
        <v>1.38</v>
      </c>
      <c r="K449" s="3">
        <f t="shared" si="672"/>
        <v>0</v>
      </c>
      <c r="L449" s="3">
        <f t="shared" si="673"/>
        <v>0</v>
      </c>
      <c r="M449" s="5">
        <f t="shared" si="674"/>
        <v>1</v>
      </c>
      <c r="N449" s="5">
        <f t="shared" si="675"/>
        <v>0</v>
      </c>
      <c r="O449" s="5">
        <f t="shared" si="676"/>
        <v>0</v>
      </c>
      <c r="P449" s="5">
        <f t="shared" si="677"/>
        <v>0</v>
      </c>
      <c r="Q449" s="5">
        <f t="shared" si="678"/>
        <v>0</v>
      </c>
      <c r="R449" s="5">
        <f t="shared" si="679"/>
        <v>0</v>
      </c>
      <c r="S449" s="5">
        <f t="shared" si="680"/>
        <v>0</v>
      </c>
      <c r="T449" s="5">
        <f t="shared" si="681"/>
        <v>0</v>
      </c>
      <c r="U449" s="5">
        <f t="shared" si="682"/>
        <v>0</v>
      </c>
      <c r="V449" s="5">
        <f t="shared" si="683"/>
        <v>0</v>
      </c>
      <c r="W449" s="5">
        <f t="shared" si="684"/>
        <v>0</v>
      </c>
      <c r="X449" s="5">
        <f t="shared" si="685"/>
        <v>0</v>
      </c>
      <c r="Y449" s="5">
        <f t="shared" si="686"/>
        <v>0</v>
      </c>
      <c r="Z449" s="5">
        <f t="shared" si="687"/>
        <v>0</v>
      </c>
      <c r="AA449" s="5">
        <f t="shared" si="688"/>
        <v>0</v>
      </c>
      <c r="AB449" s="5">
        <f t="shared" si="689"/>
        <v>0</v>
      </c>
      <c r="AC449" s="5">
        <f t="shared" si="690"/>
        <v>0</v>
      </c>
      <c r="AD449" s="5">
        <f t="shared" si="691"/>
        <v>0</v>
      </c>
      <c r="AE449" s="5">
        <f t="shared" si="692"/>
        <v>0</v>
      </c>
      <c r="AF449" s="5">
        <f t="shared" si="693"/>
        <v>0</v>
      </c>
      <c r="AG449" s="5">
        <f t="shared" si="694"/>
        <v>0</v>
      </c>
      <c r="AH449" s="5">
        <f t="shared" si="695"/>
        <v>0</v>
      </c>
      <c r="AI449" s="5">
        <f t="shared" si="696"/>
        <v>0</v>
      </c>
      <c r="AJ449" s="5">
        <f t="shared" si="697"/>
        <v>0</v>
      </c>
      <c r="AK449" s="5">
        <f t="shared" si="698"/>
        <v>0</v>
      </c>
      <c r="AL449" s="5">
        <f t="shared" si="699"/>
        <v>0</v>
      </c>
      <c r="AM449" s="5">
        <f t="shared" si="700"/>
        <v>0</v>
      </c>
      <c r="AN449" s="5">
        <f t="shared" si="701"/>
        <v>0</v>
      </c>
      <c r="AO449" s="5">
        <f t="shared" si="702"/>
        <v>0</v>
      </c>
      <c r="AP449" s="5">
        <f t="shared" si="703"/>
        <v>0</v>
      </c>
      <c r="AQ449" s="5">
        <f t="shared" si="704"/>
        <v>0</v>
      </c>
      <c r="AR449" s="5">
        <f t="shared" si="705"/>
        <v>0</v>
      </c>
      <c r="AS449" s="5">
        <f t="shared" si="706"/>
        <v>0</v>
      </c>
      <c r="AT449" s="5">
        <f t="shared" si="707"/>
        <v>0</v>
      </c>
      <c r="AU449" s="5">
        <f t="shared" si="708"/>
        <v>0</v>
      </c>
      <c r="AV449" s="5">
        <f t="shared" si="709"/>
        <v>0</v>
      </c>
      <c r="AW449" s="5">
        <f t="shared" si="710"/>
        <v>0</v>
      </c>
      <c r="AX449" s="5">
        <f t="shared" si="711"/>
        <v>0</v>
      </c>
      <c r="AY449" s="5">
        <f t="shared" si="712"/>
        <v>0</v>
      </c>
      <c r="AZ449" s="5">
        <f t="shared" si="713"/>
        <v>0</v>
      </c>
      <c r="BA449" s="5">
        <f t="shared" si="714"/>
        <v>0</v>
      </c>
      <c r="BB449" s="5">
        <f t="shared" si="715"/>
        <v>0</v>
      </c>
      <c r="BC449" s="5">
        <f t="shared" si="716"/>
        <v>0</v>
      </c>
      <c r="BD449" s="5">
        <f t="shared" si="717"/>
        <v>0</v>
      </c>
      <c r="BE449" s="5">
        <f t="shared" si="718"/>
        <v>0</v>
      </c>
      <c r="BF449" s="5">
        <f t="shared" si="719"/>
        <v>0</v>
      </c>
      <c r="BG449" s="5">
        <f t="shared" si="720"/>
        <v>0</v>
      </c>
      <c r="BH449" s="5">
        <f t="shared" si="721"/>
        <v>0</v>
      </c>
      <c r="BI449" s="5">
        <f t="shared" si="722"/>
        <v>0</v>
      </c>
      <c r="BJ449" s="8">
        <f t="shared" si="723"/>
        <v>0</v>
      </c>
      <c r="BK449" s="8">
        <f t="shared" si="724"/>
        <v>1</v>
      </c>
      <c r="BL449" s="8">
        <f t="shared" si="725"/>
        <v>0</v>
      </c>
      <c r="BM449" s="8">
        <f t="shared" si="726"/>
        <v>0</v>
      </c>
      <c r="BN449" s="8">
        <f t="shared" si="727"/>
        <v>1</v>
      </c>
    </row>
    <row r="450" spans="1:66" x14ac:dyDescent="0.25">
      <c r="A450" t="s">
        <v>25</v>
      </c>
      <c r="B450" t="s">
        <v>174</v>
      </c>
      <c r="C450" t="s">
        <v>476</v>
      </c>
      <c r="D450" s="16"/>
      <c r="E450">
        <f>VLOOKUP(A450,home!$A$2:$E$405,3,FALSE)</f>
        <v>1.9</v>
      </c>
      <c r="F450">
        <f>VLOOKUP(B450,home!$B$2:$E$405,3,FALSE)</f>
        <v>0</v>
      </c>
      <c r="G450">
        <f>VLOOKUP(C450,away!$B$2:$E$405,4,FALSE)</f>
        <v>0</v>
      </c>
      <c r="H450">
        <f>VLOOKUP(A450,away!$A$2:$E$405,3,FALSE)</f>
        <v>1.05</v>
      </c>
      <c r="I450">
        <f>VLOOKUP(C450,away!$B$2:$E$405,3,FALSE)</f>
        <v>0</v>
      </c>
      <c r="J450">
        <f>VLOOKUP(B450,home!$B$2:$E$405,4,FALSE)</f>
        <v>0.95</v>
      </c>
      <c r="K450" s="3">
        <f t="shared" si="672"/>
        <v>0</v>
      </c>
      <c r="L450" s="3">
        <f t="shared" si="673"/>
        <v>0</v>
      </c>
      <c r="M450" s="5">
        <f t="shared" si="674"/>
        <v>1</v>
      </c>
      <c r="N450" s="5">
        <f t="shared" si="675"/>
        <v>0</v>
      </c>
      <c r="O450" s="5">
        <f t="shared" si="676"/>
        <v>0</v>
      </c>
      <c r="P450" s="5">
        <f t="shared" si="677"/>
        <v>0</v>
      </c>
      <c r="Q450" s="5">
        <f t="shared" si="678"/>
        <v>0</v>
      </c>
      <c r="R450" s="5">
        <f t="shared" si="679"/>
        <v>0</v>
      </c>
      <c r="S450" s="5">
        <f t="shared" si="680"/>
        <v>0</v>
      </c>
      <c r="T450" s="5">
        <f t="shared" si="681"/>
        <v>0</v>
      </c>
      <c r="U450" s="5">
        <f t="shared" si="682"/>
        <v>0</v>
      </c>
      <c r="V450" s="5">
        <f t="shared" si="683"/>
        <v>0</v>
      </c>
      <c r="W450" s="5">
        <f t="shared" si="684"/>
        <v>0</v>
      </c>
      <c r="X450" s="5">
        <f t="shared" si="685"/>
        <v>0</v>
      </c>
      <c r="Y450" s="5">
        <f t="shared" si="686"/>
        <v>0</v>
      </c>
      <c r="Z450" s="5">
        <f t="shared" si="687"/>
        <v>0</v>
      </c>
      <c r="AA450" s="5">
        <f t="shared" si="688"/>
        <v>0</v>
      </c>
      <c r="AB450" s="5">
        <f t="shared" si="689"/>
        <v>0</v>
      </c>
      <c r="AC450" s="5">
        <f t="shared" si="690"/>
        <v>0</v>
      </c>
      <c r="AD450" s="5">
        <f t="shared" si="691"/>
        <v>0</v>
      </c>
      <c r="AE450" s="5">
        <f t="shared" si="692"/>
        <v>0</v>
      </c>
      <c r="AF450" s="5">
        <f t="shared" si="693"/>
        <v>0</v>
      </c>
      <c r="AG450" s="5">
        <f t="shared" si="694"/>
        <v>0</v>
      </c>
      <c r="AH450" s="5">
        <f t="shared" si="695"/>
        <v>0</v>
      </c>
      <c r="AI450" s="5">
        <f t="shared" si="696"/>
        <v>0</v>
      </c>
      <c r="AJ450" s="5">
        <f t="shared" si="697"/>
        <v>0</v>
      </c>
      <c r="AK450" s="5">
        <f t="shared" si="698"/>
        <v>0</v>
      </c>
      <c r="AL450" s="5">
        <f t="shared" si="699"/>
        <v>0</v>
      </c>
      <c r="AM450" s="5">
        <f t="shared" si="700"/>
        <v>0</v>
      </c>
      <c r="AN450" s="5">
        <f t="shared" si="701"/>
        <v>0</v>
      </c>
      <c r="AO450" s="5">
        <f t="shared" si="702"/>
        <v>0</v>
      </c>
      <c r="AP450" s="5">
        <f t="shared" si="703"/>
        <v>0</v>
      </c>
      <c r="AQ450" s="5">
        <f t="shared" si="704"/>
        <v>0</v>
      </c>
      <c r="AR450" s="5">
        <f t="shared" si="705"/>
        <v>0</v>
      </c>
      <c r="AS450" s="5">
        <f t="shared" si="706"/>
        <v>0</v>
      </c>
      <c r="AT450" s="5">
        <f t="shared" si="707"/>
        <v>0</v>
      </c>
      <c r="AU450" s="5">
        <f t="shared" si="708"/>
        <v>0</v>
      </c>
      <c r="AV450" s="5">
        <f t="shared" si="709"/>
        <v>0</v>
      </c>
      <c r="AW450" s="5">
        <f t="shared" si="710"/>
        <v>0</v>
      </c>
      <c r="AX450" s="5">
        <f t="shared" si="711"/>
        <v>0</v>
      </c>
      <c r="AY450" s="5">
        <f t="shared" si="712"/>
        <v>0</v>
      </c>
      <c r="AZ450" s="5">
        <f t="shared" si="713"/>
        <v>0</v>
      </c>
      <c r="BA450" s="5">
        <f t="shared" si="714"/>
        <v>0</v>
      </c>
      <c r="BB450" s="5">
        <f t="shared" si="715"/>
        <v>0</v>
      </c>
      <c r="BC450" s="5">
        <f t="shared" si="716"/>
        <v>0</v>
      </c>
      <c r="BD450" s="5">
        <f t="shared" si="717"/>
        <v>0</v>
      </c>
      <c r="BE450" s="5">
        <f t="shared" si="718"/>
        <v>0</v>
      </c>
      <c r="BF450" s="5">
        <f t="shared" si="719"/>
        <v>0</v>
      </c>
      <c r="BG450" s="5">
        <f t="shared" si="720"/>
        <v>0</v>
      </c>
      <c r="BH450" s="5">
        <f t="shared" si="721"/>
        <v>0</v>
      </c>
      <c r="BI450" s="5">
        <f t="shared" si="722"/>
        <v>0</v>
      </c>
      <c r="BJ450" s="8">
        <f t="shared" si="723"/>
        <v>0</v>
      </c>
      <c r="BK450" s="8">
        <f t="shared" si="724"/>
        <v>1</v>
      </c>
      <c r="BL450" s="8">
        <f t="shared" si="725"/>
        <v>0</v>
      </c>
      <c r="BM450" s="8">
        <f t="shared" si="726"/>
        <v>0</v>
      </c>
      <c r="BN450" s="8">
        <f t="shared" si="727"/>
        <v>1</v>
      </c>
    </row>
    <row r="451" spans="1:66" x14ac:dyDescent="0.25">
      <c r="A451" t="s">
        <v>25</v>
      </c>
      <c r="B451" t="s">
        <v>168</v>
      </c>
      <c r="C451" t="s">
        <v>26</v>
      </c>
      <c r="D451" s="16"/>
      <c r="E451">
        <f>VLOOKUP(A451,home!$A$2:$E$405,3,FALSE)</f>
        <v>1.9</v>
      </c>
      <c r="F451">
        <f>VLOOKUP(B451,home!$B$2:$E$405,3,FALSE)</f>
        <v>1.32</v>
      </c>
      <c r="G451">
        <f>VLOOKUP(C451,away!$B$2:$E$405,4,FALSE)</f>
        <v>0</v>
      </c>
      <c r="H451">
        <f>VLOOKUP(A451,away!$A$2:$E$405,3,FALSE)</f>
        <v>1.05</v>
      </c>
      <c r="I451">
        <f>VLOOKUP(C451,away!$B$2:$E$405,3,FALSE)</f>
        <v>0</v>
      </c>
      <c r="J451">
        <f>VLOOKUP(B451,home!$B$2:$E$405,4,FALSE)</f>
        <v>0.95</v>
      </c>
      <c r="K451" s="3">
        <f t="shared" si="672"/>
        <v>0</v>
      </c>
      <c r="L451" s="3">
        <f t="shared" si="673"/>
        <v>0</v>
      </c>
      <c r="M451" s="5">
        <f t="shared" si="674"/>
        <v>1</v>
      </c>
      <c r="N451" s="5">
        <f t="shared" si="675"/>
        <v>0</v>
      </c>
      <c r="O451" s="5">
        <f t="shared" si="676"/>
        <v>0</v>
      </c>
      <c r="P451" s="5">
        <f t="shared" si="677"/>
        <v>0</v>
      </c>
      <c r="Q451" s="5">
        <f t="shared" si="678"/>
        <v>0</v>
      </c>
      <c r="R451" s="5">
        <f t="shared" si="679"/>
        <v>0</v>
      </c>
      <c r="S451" s="5">
        <f t="shared" si="680"/>
        <v>0</v>
      </c>
      <c r="T451" s="5">
        <f t="shared" si="681"/>
        <v>0</v>
      </c>
      <c r="U451" s="5">
        <f t="shared" si="682"/>
        <v>0</v>
      </c>
      <c r="V451" s="5">
        <f t="shared" si="683"/>
        <v>0</v>
      </c>
      <c r="W451" s="5">
        <f t="shared" si="684"/>
        <v>0</v>
      </c>
      <c r="X451" s="5">
        <f t="shared" si="685"/>
        <v>0</v>
      </c>
      <c r="Y451" s="5">
        <f t="shared" si="686"/>
        <v>0</v>
      </c>
      <c r="Z451" s="5">
        <f t="shared" si="687"/>
        <v>0</v>
      </c>
      <c r="AA451" s="5">
        <f t="shared" si="688"/>
        <v>0</v>
      </c>
      <c r="AB451" s="5">
        <f t="shared" si="689"/>
        <v>0</v>
      </c>
      <c r="AC451" s="5">
        <f t="shared" si="690"/>
        <v>0</v>
      </c>
      <c r="AD451" s="5">
        <f t="shared" si="691"/>
        <v>0</v>
      </c>
      <c r="AE451" s="5">
        <f t="shared" si="692"/>
        <v>0</v>
      </c>
      <c r="AF451" s="5">
        <f t="shared" si="693"/>
        <v>0</v>
      </c>
      <c r="AG451" s="5">
        <f t="shared" si="694"/>
        <v>0</v>
      </c>
      <c r="AH451" s="5">
        <f t="shared" si="695"/>
        <v>0</v>
      </c>
      <c r="AI451" s="5">
        <f t="shared" si="696"/>
        <v>0</v>
      </c>
      <c r="AJ451" s="5">
        <f t="shared" si="697"/>
        <v>0</v>
      </c>
      <c r="AK451" s="5">
        <f t="shared" si="698"/>
        <v>0</v>
      </c>
      <c r="AL451" s="5">
        <f t="shared" si="699"/>
        <v>0</v>
      </c>
      <c r="AM451" s="5">
        <f t="shared" si="700"/>
        <v>0</v>
      </c>
      <c r="AN451" s="5">
        <f t="shared" si="701"/>
        <v>0</v>
      </c>
      <c r="AO451" s="5">
        <f t="shared" si="702"/>
        <v>0</v>
      </c>
      <c r="AP451" s="5">
        <f t="shared" si="703"/>
        <v>0</v>
      </c>
      <c r="AQ451" s="5">
        <f t="shared" si="704"/>
        <v>0</v>
      </c>
      <c r="AR451" s="5">
        <f t="shared" si="705"/>
        <v>0</v>
      </c>
      <c r="AS451" s="5">
        <f t="shared" si="706"/>
        <v>0</v>
      </c>
      <c r="AT451" s="5">
        <f t="shared" si="707"/>
        <v>0</v>
      </c>
      <c r="AU451" s="5">
        <f t="shared" si="708"/>
        <v>0</v>
      </c>
      <c r="AV451" s="5">
        <f t="shared" si="709"/>
        <v>0</v>
      </c>
      <c r="AW451" s="5">
        <f t="shared" si="710"/>
        <v>0</v>
      </c>
      <c r="AX451" s="5">
        <f t="shared" si="711"/>
        <v>0</v>
      </c>
      <c r="AY451" s="5">
        <f t="shared" si="712"/>
        <v>0</v>
      </c>
      <c r="AZ451" s="5">
        <f t="shared" si="713"/>
        <v>0</v>
      </c>
      <c r="BA451" s="5">
        <f t="shared" si="714"/>
        <v>0</v>
      </c>
      <c r="BB451" s="5">
        <f t="shared" si="715"/>
        <v>0</v>
      </c>
      <c r="BC451" s="5">
        <f t="shared" si="716"/>
        <v>0</v>
      </c>
      <c r="BD451" s="5">
        <f t="shared" si="717"/>
        <v>0</v>
      </c>
      <c r="BE451" s="5">
        <f t="shared" si="718"/>
        <v>0</v>
      </c>
      <c r="BF451" s="5">
        <f t="shared" si="719"/>
        <v>0</v>
      </c>
      <c r="BG451" s="5">
        <f t="shared" si="720"/>
        <v>0</v>
      </c>
      <c r="BH451" s="5">
        <f t="shared" si="721"/>
        <v>0</v>
      </c>
      <c r="BI451" s="5">
        <f t="shared" si="722"/>
        <v>0</v>
      </c>
      <c r="BJ451" s="8">
        <f t="shared" si="723"/>
        <v>0</v>
      </c>
      <c r="BK451" s="8">
        <f t="shared" si="724"/>
        <v>1</v>
      </c>
      <c r="BL451" s="8">
        <f t="shared" si="725"/>
        <v>0</v>
      </c>
      <c r="BM451" s="8">
        <f t="shared" si="726"/>
        <v>0</v>
      </c>
      <c r="BN451" s="8">
        <f t="shared" si="727"/>
        <v>1</v>
      </c>
    </row>
    <row r="452" spans="1:66" x14ac:dyDescent="0.25">
      <c r="A452" t="s">
        <v>178</v>
      </c>
      <c r="B452" t="s">
        <v>272</v>
      </c>
      <c r="C452" t="s">
        <v>268</v>
      </c>
      <c r="D452" s="16"/>
      <c r="E452">
        <f>VLOOKUP(A452,home!$A$2:$E$405,3,FALSE)</f>
        <v>1.8076923076923099</v>
      </c>
      <c r="F452">
        <f>VLOOKUP(B452,home!$B$2:$E$405,3,FALSE)</f>
        <v>1.1100000000000001</v>
      </c>
      <c r="G452">
        <f>VLOOKUP(C452,away!$B$2:$E$405,4,FALSE)</f>
        <v>1.38</v>
      </c>
      <c r="H452">
        <f>VLOOKUP(A452,away!$A$2:$E$405,3,FALSE)</f>
        <v>1.07692307692308</v>
      </c>
      <c r="I452">
        <f>VLOOKUP(C452,away!$B$2:$E$405,3,FALSE)</f>
        <v>1.1100000000000001</v>
      </c>
      <c r="J452">
        <f>VLOOKUP(B452,home!$B$2:$E$405,4,FALSE)</f>
        <v>2.3199999999999998</v>
      </c>
      <c r="K452" s="3">
        <f t="shared" si="672"/>
        <v>2.7690230769230806</v>
      </c>
      <c r="L452" s="3">
        <f t="shared" si="673"/>
        <v>2.7732923076923153</v>
      </c>
      <c r="M452" s="5">
        <f t="shared" si="674"/>
        <v>3.9174459354205868E-3</v>
      </c>
      <c r="N452" s="5">
        <f t="shared" si="675"/>
        <v>1.0847498197778128E-2</v>
      </c>
      <c r="O452" s="5">
        <f t="shared" si="676"/>
        <v>1.086422267850244E-2</v>
      </c>
      <c r="P452" s="5">
        <f t="shared" si="677"/>
        <v>3.0083283309604334E-2</v>
      </c>
      <c r="Q452" s="5">
        <f t="shared" si="678"/>
        <v>1.5018486418264584E-2</v>
      </c>
      <c r="R452" s="5">
        <f t="shared" si="679"/>
        <v>1.5064832591673611E-2</v>
      </c>
      <c r="S452" s="5">
        <f t="shared" si="680"/>
        <v>5.7754717589277707E-2</v>
      </c>
      <c r="T452" s="5">
        <f t="shared" si="681"/>
        <v>4.1650652856954684E-2</v>
      </c>
      <c r="U452" s="5">
        <f t="shared" si="682"/>
        <v>4.171486909632717E-2</v>
      </c>
      <c r="V452" s="5">
        <f t="shared" si="683"/>
        <v>4.9279600375302879E-2</v>
      </c>
      <c r="W452" s="5">
        <f t="shared" si="684"/>
        <v>1.386217849087683E-2</v>
      </c>
      <c r="X452" s="5">
        <f t="shared" si="685"/>
        <v>3.8443872976606584E-2</v>
      </c>
      <c r="Y452" s="5">
        <f t="shared" si="686"/>
        <v>5.3308048601961769E-2</v>
      </c>
      <c r="Z452" s="5">
        <f t="shared" si="687"/>
        <v>1.3926394781053637E-2</v>
      </c>
      <c r="AA452" s="5">
        <f t="shared" si="688"/>
        <v>3.8562508527078668E-2</v>
      </c>
      <c r="AB452" s="5">
        <f t="shared" si="689"/>
        <v>5.3390238007761964E-2</v>
      </c>
      <c r="AC452" s="5">
        <f t="shared" si="690"/>
        <v>2.3652084226453353E-2</v>
      </c>
      <c r="AD452" s="5">
        <f t="shared" si="691"/>
        <v>9.5961730344161777E-3</v>
      </c>
      <c r="AE452" s="5">
        <f t="shared" si="692"/>
        <v>2.6612992859630809E-2</v>
      </c>
      <c r="AF452" s="5">
        <f t="shared" si="693"/>
        <v>3.6902804191142329E-2</v>
      </c>
      <c r="AG452" s="5">
        <f t="shared" si="694"/>
        <v>3.4114087665190244E-2</v>
      </c>
      <c r="AH452" s="5">
        <f t="shared" si="695"/>
        <v>9.6554908800456137E-3</v>
      </c>
      <c r="AI452" s="5">
        <f t="shared" si="696"/>
        <v>2.6736277065866648E-2</v>
      </c>
      <c r="AJ452" s="5">
        <f t="shared" si="697"/>
        <v>3.7016684093197041E-2</v>
      </c>
      <c r="AK452" s="5">
        <f t="shared" si="698"/>
        <v>3.4166684161744704E-2</v>
      </c>
      <c r="AL452" s="5">
        <f t="shared" si="699"/>
        <v>7.265267854379494E-3</v>
      </c>
      <c r="AM452" s="5">
        <f t="shared" si="700"/>
        <v>5.3144049164890747E-3</v>
      </c>
      <c r="AN452" s="5">
        <f t="shared" si="701"/>
        <v>1.4738398274861371E-2</v>
      </c>
      <c r="AO452" s="5">
        <f t="shared" si="702"/>
        <v>2.0436943281689372E-2</v>
      </c>
      <c r="AP452" s="5">
        <f t="shared" si="703"/>
        <v>1.8892539198617758E-2</v>
      </c>
      <c r="AQ452" s="5">
        <f t="shared" si="704"/>
        <v>1.3098633408075542E-2</v>
      </c>
      <c r="AR452" s="5">
        <f t="shared" si="705"/>
        <v>5.3554997169247606E-3</v>
      </c>
      <c r="AS452" s="5">
        <f t="shared" si="706"/>
        <v>1.4829502304619687E-2</v>
      </c>
      <c r="AT452" s="5">
        <f t="shared" si="707"/>
        <v>2.0531617050387967E-2</v>
      </c>
      <c r="AU452" s="5">
        <f t="shared" si="708"/>
        <v>1.8950840473023887E-2</v>
      </c>
      <c r="AV452" s="5">
        <f t="shared" si="709"/>
        <v>1.3118828649222765E-2</v>
      </c>
      <c r="AW452" s="5">
        <f t="shared" si="710"/>
        <v>1.5497846385012248E-3</v>
      </c>
      <c r="AX452" s="5">
        <f t="shared" si="711"/>
        <v>2.4526183089786232E-3</v>
      </c>
      <c r="AY452" s="5">
        <f t="shared" si="712"/>
        <v>6.8018274899957504E-3</v>
      </c>
      <c r="AZ452" s="5">
        <f t="shared" si="713"/>
        <v>9.4317279281276745E-3</v>
      </c>
      <c r="BA452" s="5">
        <f t="shared" si="714"/>
        <v>8.718979503774418E-3</v>
      </c>
      <c r="BB452" s="5">
        <f t="shared" si="715"/>
        <v>6.0450696971861388E-3</v>
      </c>
      <c r="BC452" s="5">
        <f t="shared" si="716"/>
        <v>3.3529490581340462E-3</v>
      </c>
      <c r="BD452" s="5">
        <f t="shared" si="717"/>
        <v>2.4753943614659697E-3</v>
      </c>
      <c r="BE452" s="5">
        <f t="shared" si="718"/>
        <v>6.8544241113845435E-3</v>
      </c>
      <c r="BF452" s="5">
        <f t="shared" si="719"/>
        <v>9.4900292717208928E-3</v>
      </c>
      <c r="BG452" s="5">
        <f t="shared" si="720"/>
        <v>8.7593700180235625E-3</v>
      </c>
      <c r="BH452" s="5">
        <f t="shared" si="721"/>
        <v>6.0637244298038465E-3</v>
      </c>
      <c r="BI452" s="5">
        <f t="shared" si="722"/>
        <v>3.358118575645819E-3</v>
      </c>
      <c r="BJ452" s="8">
        <f t="shared" si="723"/>
        <v>0.38964088635875205</v>
      </c>
      <c r="BK452" s="8">
        <f t="shared" si="724"/>
        <v>0.17875422678043412</v>
      </c>
      <c r="BL452" s="8">
        <f t="shared" si="725"/>
        <v>0.37695915606442165</v>
      </c>
      <c r="BM452" s="8">
        <f t="shared" si="726"/>
        <v>0.86823285200192268</v>
      </c>
      <c r="BN452" s="8">
        <f t="shared" si="727"/>
        <v>8.579576913124369E-2</v>
      </c>
    </row>
    <row r="453" spans="1:66" x14ac:dyDescent="0.25">
      <c r="A453" t="s">
        <v>178</v>
      </c>
      <c r="B453" t="s">
        <v>181</v>
      </c>
      <c r="C453" t="s">
        <v>472</v>
      </c>
      <c r="D453" s="16"/>
      <c r="E453">
        <f>VLOOKUP(A453,home!$A$2:$E$405,3,FALSE)</f>
        <v>1.8076923076923099</v>
      </c>
      <c r="F453">
        <f>VLOOKUP(B453,home!$B$2:$E$405,3,FALSE)</f>
        <v>2.4900000000000002</v>
      </c>
      <c r="G453">
        <f>VLOOKUP(C453,away!$B$2:$E$405,4,FALSE)</f>
        <v>2.21</v>
      </c>
      <c r="H453">
        <f>VLOOKUP(A453,away!$A$2:$E$405,3,FALSE)</f>
        <v>1.07692307692308</v>
      </c>
      <c r="I453">
        <f>VLOOKUP(C453,away!$B$2:$E$405,3,FALSE)</f>
        <v>0.55000000000000004</v>
      </c>
      <c r="J453">
        <f>VLOOKUP(B453,home!$B$2:$E$405,4,FALSE)</f>
        <v>1.39</v>
      </c>
      <c r="K453" s="3">
        <f t="shared" si="672"/>
        <v>9.9475500000000139</v>
      </c>
      <c r="L453" s="3">
        <f t="shared" si="673"/>
        <v>0.82330769230769474</v>
      </c>
      <c r="M453" s="5">
        <f t="shared" si="674"/>
        <v>2.1002739165223939E-5</v>
      </c>
      <c r="N453" s="5">
        <f t="shared" si="675"/>
        <v>2.0892579798302368E-4</v>
      </c>
      <c r="O453" s="5">
        <f t="shared" si="676"/>
        <v>1.7291716714260959E-5</v>
      </c>
      <c r="P453" s="5">
        <f t="shared" si="677"/>
        <v>1.7201021660094682E-4</v>
      </c>
      <c r="Q453" s="5">
        <f t="shared" si="678"/>
        <v>1.0391499108630155E-3</v>
      </c>
      <c r="R453" s="5">
        <f t="shared" si="679"/>
        <v>7.1182016920282906E-6</v>
      </c>
      <c r="S453" s="5">
        <f t="shared" si="680"/>
        <v>3.5218637890927201E-4</v>
      </c>
      <c r="T453" s="5">
        <f t="shared" si="681"/>
        <v>8.5554011507437593E-4</v>
      </c>
      <c r="U453" s="5">
        <f t="shared" si="682"/>
        <v>7.0808667241536115E-5</v>
      </c>
      <c r="V453" s="5">
        <f t="shared" si="683"/>
        <v>3.2048547384182268E-4</v>
      </c>
      <c r="W453" s="5">
        <f t="shared" si="684"/>
        <v>3.4456652319351335E-3</v>
      </c>
      <c r="X453" s="5">
        <f t="shared" si="685"/>
        <v>2.8368426905693725E-3</v>
      </c>
      <c r="Y453" s="5">
        <f t="shared" si="686"/>
        <v>1.1677972045063107E-3</v>
      </c>
      <c r="Z453" s="5">
        <f t="shared" si="687"/>
        <v>1.953490069481514E-6</v>
      </c>
      <c r="AA453" s="5">
        <f t="shared" si="688"/>
        <v>1.9432440140670861E-5</v>
      </c>
      <c r="AB453" s="5">
        <f t="shared" si="689"/>
        <v>9.6652584960665392E-5</v>
      </c>
      <c r="AC453" s="5">
        <f t="shared" si="690"/>
        <v>1.6404638741201427E-4</v>
      </c>
      <c r="AD453" s="5">
        <f t="shared" si="691"/>
        <v>8.5689817944840964E-3</v>
      </c>
      <c r="AE453" s="5">
        <f t="shared" si="692"/>
        <v>7.0549086266433487E-3</v>
      </c>
      <c r="AF453" s="5">
        <f t="shared" si="693"/>
        <v>2.9041802704216917E-3</v>
      </c>
      <c r="AG453" s="5">
        <f t="shared" si="694"/>
        <v>7.9701131882880681E-4</v>
      </c>
      <c r="AH453" s="5">
        <f t="shared" si="695"/>
        <v>4.0208085026270576E-7</v>
      </c>
      <c r="AI453" s="5">
        <f t="shared" si="696"/>
        <v>3.9997193620307843E-6</v>
      </c>
      <c r="AJ453" s="5">
        <f t="shared" si="697"/>
        <v>1.9893704169884702E-5</v>
      </c>
      <c r="AK453" s="5">
        <f t="shared" si="698"/>
        <v>6.5964538971712252E-5</v>
      </c>
      <c r="AL453" s="5">
        <f t="shared" si="699"/>
        <v>5.3740903811376872E-5</v>
      </c>
      <c r="AM453" s="5">
        <f t="shared" si="700"/>
        <v>1.7048074969944083E-2</v>
      </c>
      <c r="AN453" s="5">
        <f t="shared" si="701"/>
        <v>1.4035811261793233E-2</v>
      </c>
      <c r="AO453" s="5">
        <f t="shared" si="702"/>
        <v>5.77789568980667E-3</v>
      </c>
      <c r="AP453" s="5">
        <f t="shared" si="703"/>
        <v>1.5856619889231022E-3</v>
      </c>
      <c r="AQ453" s="5">
        <f t="shared" si="704"/>
        <v>3.2637192822007708E-4</v>
      </c>
      <c r="AR453" s="5">
        <f t="shared" si="705"/>
        <v>6.6207251390180833E-8</v>
      </c>
      <c r="AS453" s="5">
        <f t="shared" si="706"/>
        <v>6.5859994356639424E-7</v>
      </c>
      <c r="AT453" s="5">
        <f t="shared" si="707"/>
        <v>3.2757279343119488E-6</v>
      </c>
      <c r="AU453" s="5">
        <f t="shared" si="708"/>
        <v>1.0861822470988286E-5</v>
      </c>
      <c r="AV453" s="5">
        <f t="shared" si="709"/>
        <v>2.7012130530319916E-5</v>
      </c>
      <c r="AW453" s="5">
        <f t="shared" si="710"/>
        <v>1.2225898028777723E-5</v>
      </c>
      <c r="AX453" s="5">
        <f t="shared" si="711"/>
        <v>2.8264429694544586E-2</v>
      </c>
      <c r="AY453" s="5">
        <f t="shared" si="712"/>
        <v>2.3270322386208582E-2</v>
      </c>
      <c r="AZ453" s="5">
        <f t="shared" si="713"/>
        <v>9.579317711522737E-3</v>
      </c>
      <c r="BA453" s="5">
        <f t="shared" si="714"/>
        <v>2.6289086529853382E-3</v>
      </c>
      <c r="BB453" s="5">
        <f t="shared" si="715"/>
        <v>5.4110017909427205E-4</v>
      </c>
      <c r="BC453" s="5">
        <f t="shared" si="716"/>
        <v>8.9098387951477129E-5</v>
      </c>
      <c r="BD453" s="5">
        <f t="shared" si="717"/>
        <v>9.0848232260141981E-9</v>
      </c>
      <c r="BE453" s="5">
        <f t="shared" si="718"/>
        <v>9.0371733281937664E-8</v>
      </c>
      <c r="BF453" s="5">
        <f t="shared" si="719"/>
        <v>4.4948866770437033E-7</v>
      </c>
      <c r="BG453" s="5">
        <f t="shared" si="720"/>
        <v>1.4904369988075378E-6</v>
      </c>
      <c r="BH453" s="5">
        <f t="shared" si="721"/>
        <v>3.7065491418719855E-6</v>
      </c>
      <c r="BI453" s="5">
        <f t="shared" si="722"/>
        <v>7.3742165832457473E-6</v>
      </c>
      <c r="BJ453" s="8">
        <f t="shared" si="723"/>
        <v>0.13202599581230334</v>
      </c>
      <c r="BK453" s="8">
        <f t="shared" si="724"/>
        <v>2.4353794485949237E-2</v>
      </c>
      <c r="BL453" s="8">
        <f t="shared" si="725"/>
        <v>3.5655829018176624E-4</v>
      </c>
      <c r="BM453" s="8">
        <f t="shared" si="726"/>
        <v>0.13201470700730555</v>
      </c>
      <c r="BN453" s="8">
        <f t="shared" si="727"/>
        <v>1.4654985830184991E-3</v>
      </c>
    </row>
    <row r="454" spans="1:66" s="10" customFormat="1" x14ac:dyDescent="0.25">
      <c r="A454" t="s">
        <v>178</v>
      </c>
      <c r="B454" t="s">
        <v>180</v>
      </c>
      <c r="C454" t="s">
        <v>183</v>
      </c>
      <c r="D454" s="16"/>
      <c r="E454">
        <f>VLOOKUP(A454,home!$A$2:$E$405,3,FALSE)</f>
        <v>1.8076923076923099</v>
      </c>
      <c r="F454">
        <f>VLOOKUP(B454,home!$B$2:$E$405,3,FALSE)</f>
        <v>0.55000000000000004</v>
      </c>
      <c r="G454">
        <f>VLOOKUP(C454,away!$B$2:$E$405,4,FALSE)</f>
        <v>0.55000000000000004</v>
      </c>
      <c r="H454">
        <f>VLOOKUP(A454,away!$A$2:$E$405,3,FALSE)</f>
        <v>1.07692307692308</v>
      </c>
      <c r="I454">
        <f>VLOOKUP(C454,away!$B$2:$E$405,3,FALSE)</f>
        <v>0.55000000000000004</v>
      </c>
      <c r="J454">
        <f>VLOOKUP(B454,home!$B$2:$E$405,4,FALSE)</f>
        <v>0.93</v>
      </c>
      <c r="K454" s="3">
        <f t="shared" si="672"/>
        <v>0.54682692307692382</v>
      </c>
      <c r="L454" s="3">
        <f t="shared" si="673"/>
        <v>0.55084615384615554</v>
      </c>
      <c r="M454" s="5">
        <f t="shared" si="674"/>
        <v>0.33364655098083218</v>
      </c>
      <c r="N454" s="5">
        <f t="shared" si="675"/>
        <v>0.18244691686807643</v>
      </c>
      <c r="O454" s="5">
        <f t="shared" si="676"/>
        <v>0.18378791935182665</v>
      </c>
      <c r="P454" s="5">
        <f t="shared" si="677"/>
        <v>0.10050018243786918</v>
      </c>
      <c r="Q454" s="5">
        <f t="shared" si="678"/>
        <v>4.9883443087920774E-2</v>
      </c>
      <c r="R454" s="5">
        <f t="shared" si="679"/>
        <v>5.0619434249170571E-2</v>
      </c>
      <c r="S454" s="5">
        <f t="shared" si="680"/>
        <v>7.5681036117058852E-3</v>
      </c>
      <c r="T454" s="5">
        <f t="shared" si="681"/>
        <v>2.7478102765584749E-2</v>
      </c>
      <c r="U454" s="5">
        <f t="shared" si="682"/>
        <v>2.7680069478368596E-2</v>
      </c>
      <c r="V454" s="5">
        <f t="shared" si="683"/>
        <v>2.5329392284845843E-4</v>
      </c>
      <c r="W454" s="5">
        <f t="shared" si="684"/>
        <v>9.0925365654168557E-3</v>
      </c>
      <c r="X454" s="5">
        <f t="shared" si="685"/>
        <v>5.008588795765408E-3</v>
      </c>
      <c r="Y454" s="5">
        <f t="shared" si="686"/>
        <v>1.3794809371721615E-3</v>
      </c>
      <c r="Z454" s="5">
        <f t="shared" si="687"/>
        <v>9.2945068886746557E-3</v>
      </c>
      <c r="AA454" s="5">
        <f t="shared" si="688"/>
        <v>5.0824866034512341E-3</v>
      </c>
      <c r="AB454" s="5">
        <f t="shared" si="689"/>
        <v>1.3896202554724618E-3</v>
      </c>
      <c r="AC454" s="5">
        <f t="shared" si="690"/>
        <v>4.7685352549425998E-6</v>
      </c>
      <c r="AD454" s="5">
        <f t="shared" si="691"/>
        <v>1.2430109482578298E-3</v>
      </c>
      <c r="AE454" s="5">
        <f t="shared" si="692"/>
        <v>6.8470780003648812E-4</v>
      </c>
      <c r="AF454" s="5">
        <f t="shared" si="693"/>
        <v>1.8858432907928105E-4</v>
      </c>
      <c r="AG454" s="5">
        <f t="shared" si="694"/>
        <v>3.462698411632656E-5</v>
      </c>
      <c r="AH454" s="5">
        <f t="shared" si="695"/>
        <v>1.2799608428807577E-3</v>
      </c>
      <c r="AI454" s="5">
        <f t="shared" si="696"/>
        <v>6.9991704937143065E-4</v>
      </c>
      <c r="AJ454" s="5">
        <f t="shared" si="697"/>
        <v>1.9136674325842938E-4</v>
      </c>
      <c r="AK454" s="5">
        <f t="shared" si="698"/>
        <v>3.4881495798419539E-5</v>
      </c>
      <c r="AL454" s="5">
        <f t="shared" si="699"/>
        <v>5.745465213703646E-8</v>
      </c>
      <c r="AM454" s="5">
        <f t="shared" si="700"/>
        <v>1.3594237043735175E-4</v>
      </c>
      <c r="AN454" s="5">
        <f t="shared" si="701"/>
        <v>7.4883331900144529E-5</v>
      </c>
      <c r="AO454" s="5">
        <f t="shared" si="702"/>
        <v>2.0624597682189874E-5</v>
      </c>
      <c r="AP454" s="5">
        <f t="shared" si="703"/>
        <v>3.7869934359528756E-6</v>
      </c>
      <c r="AQ454" s="5">
        <f t="shared" si="704"/>
        <v>5.2151269220881965E-7</v>
      </c>
      <c r="AR454" s="5">
        <f t="shared" si="705"/>
        <v>1.410123014749098E-4</v>
      </c>
      <c r="AS454" s="5">
        <f t="shared" si="706"/>
        <v>7.7109322931520483E-5</v>
      </c>
      <c r="AT454" s="5">
        <f t="shared" si="707"/>
        <v>2.1082726899594115E-5</v>
      </c>
      <c r="AU454" s="5">
        <f t="shared" si="708"/>
        <v>3.8428675601920488E-6</v>
      </c>
      <c r="AV454" s="5">
        <f t="shared" si="709"/>
        <v>5.2534586093298571E-7</v>
      </c>
      <c r="AW454" s="5">
        <f t="shared" si="710"/>
        <v>4.8073186402911897E-10</v>
      </c>
      <c r="AX454" s="5">
        <f t="shared" si="711"/>
        <v>1.2389491357006731E-5</v>
      </c>
      <c r="AY454" s="5">
        <f t="shared" si="712"/>
        <v>6.8247036621173437E-6</v>
      </c>
      <c r="AZ454" s="5">
        <f t="shared" si="713"/>
        <v>1.879680881708556E-6</v>
      </c>
      <c r="BA454" s="5">
        <f t="shared" si="714"/>
        <v>3.4513832804910287E-7</v>
      </c>
      <c r="BB454" s="5">
        <f t="shared" si="715"/>
        <v>4.7529530137685244E-8</v>
      </c>
      <c r="BC454" s="5">
        <f t="shared" si="716"/>
        <v>5.2362917740917719E-9</v>
      </c>
      <c r="BD454" s="5">
        <f t="shared" si="717"/>
        <v>1.29460139854081E-5</v>
      </c>
      <c r="BE454" s="5">
        <f t="shared" si="718"/>
        <v>7.0792289937515346E-6</v>
      </c>
      <c r="BF454" s="5">
        <f t="shared" si="719"/>
        <v>1.9355565042050492E-6</v>
      </c>
      <c r="BG454" s="5">
        <f t="shared" si="720"/>
        <v>3.5280480254532483E-7</v>
      </c>
      <c r="BH454" s="5">
        <f t="shared" si="721"/>
        <v>4.82307911556554E-8</v>
      </c>
      <c r="BI454" s="5">
        <f t="shared" si="722"/>
        <v>5.2747790250425538E-9</v>
      </c>
      <c r="BJ454" s="8">
        <f t="shared" si="723"/>
        <v>0.27769724966762505</v>
      </c>
      <c r="BK454" s="8">
        <f t="shared" si="724"/>
        <v>0.44197978164682494</v>
      </c>
      <c r="BL454" s="8">
        <f t="shared" si="725"/>
        <v>0.27103159574418167</v>
      </c>
      <c r="BM454" s="8">
        <f t="shared" si="726"/>
        <v>9.911186274868021E-2</v>
      </c>
      <c r="BN454" s="8">
        <f t="shared" si="727"/>
        <v>0.90088444697569581</v>
      </c>
    </row>
    <row r="455" spans="1:66" x14ac:dyDescent="0.25">
      <c r="A455" t="s">
        <v>178</v>
      </c>
      <c r="B455" t="s">
        <v>270</v>
      </c>
      <c r="C455" t="s">
        <v>182</v>
      </c>
      <c r="D455" s="16"/>
      <c r="E455">
        <f>VLOOKUP(A455,home!$A$2:$E$405,3,FALSE)</f>
        <v>1.8076923076923099</v>
      </c>
      <c r="F455">
        <f>VLOOKUP(B455,home!$B$2:$E$405,3,FALSE)</f>
        <v>0</v>
      </c>
      <c r="G455">
        <f>VLOOKUP(C455,away!$B$2:$E$405,4,FALSE)</f>
        <v>0</v>
      </c>
      <c r="H455">
        <f>VLOOKUP(A455,away!$A$2:$E$405,3,FALSE)</f>
        <v>1.07692307692308</v>
      </c>
      <c r="I455">
        <f>VLOOKUP(C455,away!$B$2:$E$405,3,FALSE)</f>
        <v>0</v>
      </c>
      <c r="J455">
        <f>VLOOKUP(B455,home!$B$2:$E$405,4,FALSE)</f>
        <v>0</v>
      </c>
      <c r="K455" s="3">
        <f t="shared" si="672"/>
        <v>0</v>
      </c>
      <c r="L455" s="3">
        <f t="shared" si="673"/>
        <v>0</v>
      </c>
      <c r="M455" s="5">
        <f t="shared" si="674"/>
        <v>1</v>
      </c>
      <c r="N455" s="5">
        <f t="shared" si="675"/>
        <v>0</v>
      </c>
      <c r="O455" s="5">
        <f t="shared" si="676"/>
        <v>0</v>
      </c>
      <c r="P455" s="5">
        <f t="shared" si="677"/>
        <v>0</v>
      </c>
      <c r="Q455" s="5">
        <f t="shared" si="678"/>
        <v>0</v>
      </c>
      <c r="R455" s="5">
        <f t="shared" si="679"/>
        <v>0</v>
      </c>
      <c r="S455" s="5">
        <f t="shared" si="680"/>
        <v>0</v>
      </c>
      <c r="T455" s="5">
        <f t="shared" si="681"/>
        <v>0</v>
      </c>
      <c r="U455" s="5">
        <f t="shared" si="682"/>
        <v>0</v>
      </c>
      <c r="V455" s="5">
        <f t="shared" si="683"/>
        <v>0</v>
      </c>
      <c r="W455" s="5">
        <f t="shared" si="684"/>
        <v>0</v>
      </c>
      <c r="X455" s="5">
        <f t="shared" si="685"/>
        <v>0</v>
      </c>
      <c r="Y455" s="5">
        <f t="shared" si="686"/>
        <v>0</v>
      </c>
      <c r="Z455" s="5">
        <f t="shared" si="687"/>
        <v>0</v>
      </c>
      <c r="AA455" s="5">
        <f t="shared" si="688"/>
        <v>0</v>
      </c>
      <c r="AB455" s="5">
        <f t="shared" si="689"/>
        <v>0</v>
      </c>
      <c r="AC455" s="5">
        <f t="shared" si="690"/>
        <v>0</v>
      </c>
      <c r="AD455" s="5">
        <f t="shared" si="691"/>
        <v>0</v>
      </c>
      <c r="AE455" s="5">
        <f t="shared" si="692"/>
        <v>0</v>
      </c>
      <c r="AF455" s="5">
        <f t="shared" si="693"/>
        <v>0</v>
      </c>
      <c r="AG455" s="5">
        <f t="shared" si="694"/>
        <v>0</v>
      </c>
      <c r="AH455" s="5">
        <f t="shared" si="695"/>
        <v>0</v>
      </c>
      <c r="AI455" s="5">
        <f t="shared" si="696"/>
        <v>0</v>
      </c>
      <c r="AJ455" s="5">
        <f t="shared" si="697"/>
        <v>0</v>
      </c>
      <c r="AK455" s="5">
        <f t="shared" si="698"/>
        <v>0</v>
      </c>
      <c r="AL455" s="5">
        <f t="shared" si="699"/>
        <v>0</v>
      </c>
      <c r="AM455" s="5">
        <f t="shared" si="700"/>
        <v>0</v>
      </c>
      <c r="AN455" s="5">
        <f t="shared" si="701"/>
        <v>0</v>
      </c>
      <c r="AO455" s="5">
        <f t="shared" si="702"/>
        <v>0</v>
      </c>
      <c r="AP455" s="5">
        <f t="shared" si="703"/>
        <v>0</v>
      </c>
      <c r="AQ455" s="5">
        <f t="shared" si="704"/>
        <v>0</v>
      </c>
      <c r="AR455" s="5">
        <f t="shared" si="705"/>
        <v>0</v>
      </c>
      <c r="AS455" s="5">
        <f t="shared" si="706"/>
        <v>0</v>
      </c>
      <c r="AT455" s="5">
        <f t="shared" si="707"/>
        <v>0</v>
      </c>
      <c r="AU455" s="5">
        <f t="shared" si="708"/>
        <v>0</v>
      </c>
      <c r="AV455" s="5">
        <f t="shared" si="709"/>
        <v>0</v>
      </c>
      <c r="AW455" s="5">
        <f t="shared" si="710"/>
        <v>0</v>
      </c>
      <c r="AX455" s="5">
        <f t="shared" si="711"/>
        <v>0</v>
      </c>
      <c r="AY455" s="5">
        <f t="shared" si="712"/>
        <v>0</v>
      </c>
      <c r="AZ455" s="5">
        <f t="shared" si="713"/>
        <v>0</v>
      </c>
      <c r="BA455" s="5">
        <f t="shared" si="714"/>
        <v>0</v>
      </c>
      <c r="BB455" s="5">
        <f t="shared" si="715"/>
        <v>0</v>
      </c>
      <c r="BC455" s="5">
        <f t="shared" si="716"/>
        <v>0</v>
      </c>
      <c r="BD455" s="5">
        <f t="shared" si="717"/>
        <v>0</v>
      </c>
      <c r="BE455" s="5">
        <f t="shared" si="718"/>
        <v>0</v>
      </c>
      <c r="BF455" s="5">
        <f t="shared" si="719"/>
        <v>0</v>
      </c>
      <c r="BG455" s="5">
        <f t="shared" si="720"/>
        <v>0</v>
      </c>
      <c r="BH455" s="5">
        <f t="shared" si="721"/>
        <v>0</v>
      </c>
      <c r="BI455" s="5">
        <f t="shared" si="722"/>
        <v>0</v>
      </c>
      <c r="BJ455" s="8">
        <f t="shared" si="723"/>
        <v>0</v>
      </c>
      <c r="BK455" s="8">
        <f t="shared" si="724"/>
        <v>1</v>
      </c>
      <c r="BL455" s="8">
        <f t="shared" si="725"/>
        <v>0</v>
      </c>
      <c r="BM455" s="8">
        <f t="shared" si="726"/>
        <v>0</v>
      </c>
      <c r="BN455" s="8">
        <f t="shared" si="727"/>
        <v>1</v>
      </c>
    </row>
    <row r="456" spans="1:66" x14ac:dyDescent="0.25">
      <c r="A456" t="s">
        <v>28</v>
      </c>
      <c r="B456" t="s">
        <v>278</v>
      </c>
      <c r="C456" t="s">
        <v>31</v>
      </c>
      <c r="D456" s="16"/>
      <c r="E456">
        <f>VLOOKUP(A456,home!$A$2:$E$405,3,FALSE)</f>
        <v>1.4166666666666701</v>
      </c>
      <c r="F456">
        <f>VLOOKUP(B456,home!$B$2:$E$405,3,FALSE)</f>
        <v>1.06</v>
      </c>
      <c r="G456">
        <f>VLOOKUP(C456,away!$B$2:$E$405,4,FALSE)</f>
        <v>0.35</v>
      </c>
      <c r="H456">
        <f>VLOOKUP(A456,away!$A$2:$E$405,3,FALSE)</f>
        <v>1</v>
      </c>
      <c r="I456">
        <f>VLOOKUP(C456,away!$B$2:$E$405,3,FALSE)</f>
        <v>1.41</v>
      </c>
      <c r="J456">
        <f>VLOOKUP(B456,home!$B$2:$E$405,4,FALSE)</f>
        <v>1</v>
      </c>
      <c r="K456" s="3">
        <f t="shared" si="672"/>
        <v>0.52558333333333451</v>
      </c>
      <c r="L456" s="3">
        <f t="shared" si="673"/>
        <v>1.41</v>
      </c>
      <c r="M456" s="5">
        <f t="shared" si="674"/>
        <v>0.14434004590080216</v>
      </c>
      <c r="N456" s="5">
        <f t="shared" si="675"/>
        <v>7.5862722458030107E-2</v>
      </c>
      <c r="O456" s="5">
        <f t="shared" si="676"/>
        <v>0.20351946472013102</v>
      </c>
      <c r="P456" s="5">
        <f t="shared" si="677"/>
        <v>0.10696643866582244</v>
      </c>
      <c r="Q456" s="5">
        <f t="shared" si="678"/>
        <v>1.9936091272616533E-2</v>
      </c>
      <c r="R456" s="5">
        <f t="shared" si="679"/>
        <v>0.14348122262769239</v>
      </c>
      <c r="S456" s="5">
        <f t="shared" si="680"/>
        <v>1.9817471529544464E-2</v>
      </c>
      <c r="T456" s="5">
        <f t="shared" si="681"/>
        <v>2.8109888694389309E-2</v>
      </c>
      <c r="U456" s="5">
        <f t="shared" si="682"/>
        <v>7.5411339259404825E-2</v>
      </c>
      <c r="V456" s="5">
        <f t="shared" si="683"/>
        <v>1.6317981300087085E-3</v>
      </c>
      <c r="W456" s="5">
        <f t="shared" si="684"/>
        <v>3.4926924348997993E-3</v>
      </c>
      <c r="X456" s="5">
        <f t="shared" si="685"/>
        <v>4.9246963332087159E-3</v>
      </c>
      <c r="Y456" s="5">
        <f t="shared" si="686"/>
        <v>3.4719109149121455E-3</v>
      </c>
      <c r="Z456" s="5">
        <f t="shared" si="687"/>
        <v>6.7436174635015431E-2</v>
      </c>
      <c r="AA456" s="5">
        <f t="shared" si="688"/>
        <v>3.5443329451920275E-2</v>
      </c>
      <c r="AB456" s="5">
        <f t="shared" si="689"/>
        <v>9.3142116188859002E-3</v>
      </c>
      <c r="AC456" s="5">
        <f t="shared" si="690"/>
        <v>7.5580044981305062E-5</v>
      </c>
      <c r="AD456" s="5">
        <f t="shared" si="691"/>
        <v>4.5892523306068924E-4</v>
      </c>
      <c r="AE456" s="5">
        <f t="shared" si="692"/>
        <v>6.4708457861557172E-4</v>
      </c>
      <c r="AF456" s="5">
        <f t="shared" si="693"/>
        <v>4.561946279239781E-4</v>
      </c>
      <c r="AG456" s="5">
        <f t="shared" si="694"/>
        <v>2.1441147512426975E-4</v>
      </c>
      <c r="AH456" s="5">
        <f t="shared" si="695"/>
        <v>2.3771251558842934E-2</v>
      </c>
      <c r="AI456" s="5">
        <f t="shared" si="696"/>
        <v>1.2493773631801893E-2</v>
      </c>
      <c r="AJ456" s="5">
        <f t="shared" si="697"/>
        <v>3.2832595956572789E-3</v>
      </c>
      <c r="AK456" s="5">
        <f t="shared" si="698"/>
        <v>5.7520884082806962E-4</v>
      </c>
      <c r="AL456" s="5">
        <f t="shared" si="699"/>
        <v>2.2404117153763346E-6</v>
      </c>
      <c r="AM456" s="5">
        <f t="shared" si="700"/>
        <v>4.8240690748562907E-5</v>
      </c>
      <c r="AN456" s="5">
        <f t="shared" si="701"/>
        <v>6.8019373955473697E-5</v>
      </c>
      <c r="AO456" s="5">
        <f t="shared" si="702"/>
        <v>4.7953658638608957E-5</v>
      </c>
      <c r="AP456" s="5">
        <f t="shared" si="703"/>
        <v>2.2538219560146214E-5</v>
      </c>
      <c r="AQ456" s="5">
        <f t="shared" si="704"/>
        <v>7.9447223949515382E-6</v>
      </c>
      <c r="AR456" s="5">
        <f t="shared" si="705"/>
        <v>6.7034929395937085E-3</v>
      </c>
      <c r="AS456" s="5">
        <f t="shared" si="706"/>
        <v>3.5232441641681348E-3</v>
      </c>
      <c r="AT456" s="5">
        <f t="shared" si="707"/>
        <v>9.2587920597535288E-4</v>
      </c>
      <c r="AU456" s="5">
        <f t="shared" si="708"/>
        <v>1.6220889311351568E-4</v>
      </c>
      <c r="AV456" s="5">
        <f t="shared" si="709"/>
        <v>2.1313572684728037E-5</v>
      </c>
      <c r="AW456" s="5">
        <f t="shared" si="710"/>
        <v>4.6119653081756365E-8</v>
      </c>
      <c r="AX456" s="5">
        <f t="shared" si="711"/>
        <v>4.225750507655371E-6</v>
      </c>
      <c r="AY456" s="5">
        <f t="shared" si="712"/>
        <v>5.9583082157940722E-6</v>
      </c>
      <c r="AZ456" s="5">
        <f t="shared" si="713"/>
        <v>4.2006072921348212E-6</v>
      </c>
      <c r="BA456" s="5">
        <f t="shared" si="714"/>
        <v>1.9742854273033666E-6</v>
      </c>
      <c r="BB456" s="5">
        <f t="shared" si="715"/>
        <v>6.9593561312443654E-7</v>
      </c>
      <c r="BC456" s="5">
        <f t="shared" si="716"/>
        <v>1.9625384290109116E-7</v>
      </c>
      <c r="BD456" s="5">
        <f t="shared" si="717"/>
        <v>1.5753208408045196E-3</v>
      </c>
      <c r="BE456" s="5">
        <f t="shared" si="718"/>
        <v>8.2796237857951063E-4</v>
      </c>
      <c r="BF456" s="5">
        <f t="shared" si="719"/>
        <v>2.1758161340420767E-4</v>
      </c>
      <c r="BG456" s="5">
        <f t="shared" si="720"/>
        <v>3.8119089881676136E-5</v>
      </c>
      <c r="BH456" s="5">
        <f t="shared" si="721"/>
        <v>5.0086895809110821E-6</v>
      </c>
      <c r="BI456" s="5">
        <f t="shared" si="722"/>
        <v>5.2649675311343797E-7</v>
      </c>
      <c r="BJ456" s="8">
        <f t="shared" si="723"/>
        <v>0.13778656582897778</v>
      </c>
      <c r="BK456" s="8">
        <f t="shared" si="724"/>
        <v>0.27283953299109021</v>
      </c>
      <c r="BL456" s="8">
        <f t="shared" si="725"/>
        <v>0.5212937191897038</v>
      </c>
      <c r="BM456" s="8">
        <f t="shared" si="726"/>
        <v>0.30524409481113013</v>
      </c>
      <c r="BN456" s="8">
        <f t="shared" si="727"/>
        <v>0.69410598564509463</v>
      </c>
    </row>
    <row r="457" spans="1:66" x14ac:dyDescent="0.25">
      <c r="A457" t="s">
        <v>28</v>
      </c>
      <c r="B457" t="s">
        <v>29</v>
      </c>
      <c r="C457" t="s">
        <v>294</v>
      </c>
      <c r="D457" s="16"/>
      <c r="E457">
        <f>VLOOKUP(A457,home!$A$2:$E$405,3,FALSE)</f>
        <v>1.4166666666666701</v>
      </c>
      <c r="F457">
        <f>VLOOKUP(B457,home!$B$2:$E$405,3,FALSE)</f>
        <v>1.76</v>
      </c>
      <c r="G457">
        <f>VLOOKUP(C457,away!$B$2:$E$405,4,FALSE)</f>
        <v>1.41</v>
      </c>
      <c r="H457">
        <f>VLOOKUP(A457,away!$A$2:$E$405,3,FALSE)</f>
        <v>1</v>
      </c>
      <c r="I457">
        <f>VLOOKUP(C457,away!$B$2:$E$405,3,FALSE)</f>
        <v>0</v>
      </c>
      <c r="J457">
        <f>VLOOKUP(B457,home!$B$2:$E$405,4,FALSE)</f>
        <v>0</v>
      </c>
      <c r="K457" s="3">
        <f t="shared" si="672"/>
        <v>3.5156000000000085</v>
      </c>
      <c r="L457" s="3">
        <f t="shared" si="673"/>
        <v>0</v>
      </c>
      <c r="M457" s="5">
        <f t="shared" si="674"/>
        <v>2.9729959625858608E-2</v>
      </c>
      <c r="N457" s="5">
        <f t="shared" si="675"/>
        <v>0.10451864606066878</v>
      </c>
      <c r="O457" s="5">
        <f t="shared" si="676"/>
        <v>0</v>
      </c>
      <c r="P457" s="5">
        <f t="shared" si="677"/>
        <v>0</v>
      </c>
      <c r="Q457" s="5">
        <f t="shared" si="678"/>
        <v>0.1837228760454441</v>
      </c>
      <c r="R457" s="5">
        <f t="shared" si="679"/>
        <v>0</v>
      </c>
      <c r="S457" s="5">
        <f t="shared" si="680"/>
        <v>0</v>
      </c>
      <c r="T457" s="5">
        <f t="shared" si="681"/>
        <v>0</v>
      </c>
      <c r="U457" s="5">
        <f t="shared" si="682"/>
        <v>0</v>
      </c>
      <c r="V457" s="5">
        <f t="shared" si="683"/>
        <v>0</v>
      </c>
      <c r="W457" s="5">
        <f t="shared" si="684"/>
        <v>0.21529871434178824</v>
      </c>
      <c r="X457" s="5">
        <f t="shared" si="685"/>
        <v>0</v>
      </c>
      <c r="Y457" s="5">
        <f t="shared" si="686"/>
        <v>0</v>
      </c>
      <c r="Z457" s="5">
        <f t="shared" si="687"/>
        <v>0</v>
      </c>
      <c r="AA457" s="5">
        <f t="shared" si="688"/>
        <v>0</v>
      </c>
      <c r="AB457" s="5">
        <f t="shared" si="689"/>
        <v>0</v>
      </c>
      <c r="AC457" s="5">
        <f t="shared" si="690"/>
        <v>0</v>
      </c>
      <c r="AD457" s="5">
        <f t="shared" si="691"/>
        <v>0.18922604003499813</v>
      </c>
      <c r="AE457" s="5">
        <f t="shared" si="692"/>
        <v>0</v>
      </c>
      <c r="AF457" s="5">
        <f t="shared" si="693"/>
        <v>0</v>
      </c>
      <c r="AG457" s="5">
        <f t="shared" si="694"/>
        <v>0</v>
      </c>
      <c r="AH457" s="5">
        <f t="shared" si="695"/>
        <v>0</v>
      </c>
      <c r="AI457" s="5">
        <f t="shared" si="696"/>
        <v>0</v>
      </c>
      <c r="AJ457" s="5">
        <f t="shared" si="697"/>
        <v>0</v>
      </c>
      <c r="AK457" s="5">
        <f t="shared" si="698"/>
        <v>0</v>
      </c>
      <c r="AL457" s="5">
        <f t="shared" si="699"/>
        <v>0</v>
      </c>
      <c r="AM457" s="5">
        <f t="shared" si="700"/>
        <v>0.13304861326940817</v>
      </c>
      <c r="AN457" s="5">
        <f t="shared" si="701"/>
        <v>0</v>
      </c>
      <c r="AO457" s="5">
        <f t="shared" si="702"/>
        <v>0</v>
      </c>
      <c r="AP457" s="5">
        <f t="shared" si="703"/>
        <v>0</v>
      </c>
      <c r="AQ457" s="5">
        <f t="shared" si="704"/>
        <v>0</v>
      </c>
      <c r="AR457" s="5">
        <f t="shared" si="705"/>
        <v>0</v>
      </c>
      <c r="AS457" s="5">
        <f t="shared" si="706"/>
        <v>0</v>
      </c>
      <c r="AT457" s="5">
        <f t="shared" si="707"/>
        <v>0</v>
      </c>
      <c r="AU457" s="5">
        <f t="shared" si="708"/>
        <v>0</v>
      </c>
      <c r="AV457" s="5">
        <f t="shared" si="709"/>
        <v>0</v>
      </c>
      <c r="AW457" s="5">
        <f t="shared" si="710"/>
        <v>0</v>
      </c>
      <c r="AX457" s="5">
        <f t="shared" si="711"/>
        <v>7.7957617468322138E-2</v>
      </c>
      <c r="AY457" s="5">
        <f t="shared" si="712"/>
        <v>0</v>
      </c>
      <c r="AZ457" s="5">
        <f t="shared" si="713"/>
        <v>0</v>
      </c>
      <c r="BA457" s="5">
        <f t="shared" si="714"/>
        <v>0</v>
      </c>
      <c r="BB457" s="5">
        <f t="shared" si="715"/>
        <v>0</v>
      </c>
      <c r="BC457" s="5">
        <f t="shared" si="716"/>
        <v>0</v>
      </c>
      <c r="BD457" s="5">
        <f t="shared" si="717"/>
        <v>0</v>
      </c>
      <c r="BE457" s="5">
        <f t="shared" si="718"/>
        <v>0</v>
      </c>
      <c r="BF457" s="5">
        <f t="shared" si="719"/>
        <v>0</v>
      </c>
      <c r="BG457" s="5">
        <f t="shared" si="720"/>
        <v>0</v>
      </c>
      <c r="BH457" s="5">
        <f t="shared" si="721"/>
        <v>0</v>
      </c>
      <c r="BI457" s="5">
        <f t="shared" si="722"/>
        <v>0</v>
      </c>
      <c r="BJ457" s="8">
        <f t="shared" si="723"/>
        <v>0.90377250722062952</v>
      </c>
      <c r="BK457" s="8">
        <f t="shared" si="724"/>
        <v>2.9729959625858608E-2</v>
      </c>
      <c r="BL457" s="8">
        <f t="shared" si="725"/>
        <v>0</v>
      </c>
      <c r="BM457" s="8">
        <f t="shared" si="726"/>
        <v>0.61553098511451676</v>
      </c>
      <c r="BN457" s="8">
        <f t="shared" si="727"/>
        <v>0.31797148173197148</v>
      </c>
    </row>
    <row r="458" spans="1:66" x14ac:dyDescent="0.25">
      <c r="A458" t="s">
        <v>192</v>
      </c>
      <c r="B458" t="s">
        <v>193</v>
      </c>
      <c r="C458" t="s">
        <v>202</v>
      </c>
      <c r="D458" s="16"/>
      <c r="E458">
        <f>VLOOKUP(A458,home!$A$2:$E$405,3,FALSE)</f>
        <v>1.7083333333333299</v>
      </c>
      <c r="F458">
        <f>VLOOKUP(B458,home!$B$2:$E$405,3,FALSE)</f>
        <v>3.51</v>
      </c>
      <c r="G458">
        <f>VLOOKUP(C458,away!$B$2:$E$405,4,FALSE)</f>
        <v>2.34</v>
      </c>
      <c r="H458">
        <f>VLOOKUP(A458,away!$A$2:$E$405,3,FALSE)</f>
        <v>1</v>
      </c>
      <c r="I458">
        <f>VLOOKUP(C458,away!$B$2:$E$405,3,FALSE)</f>
        <v>0.59</v>
      </c>
      <c r="J458">
        <f>VLOOKUP(B458,home!$B$2:$E$405,4,FALSE)</f>
        <v>0</v>
      </c>
      <c r="K458" s="3">
        <f t="shared" si="672"/>
        <v>14.031224999999969</v>
      </c>
      <c r="L458" s="3">
        <f t="shared" si="673"/>
        <v>0</v>
      </c>
      <c r="M458" s="5">
        <f t="shared" si="674"/>
        <v>8.0596541886035689E-7</v>
      </c>
      <c r="N458" s="5">
        <f t="shared" si="675"/>
        <v>1.1308682134248884E-5</v>
      </c>
      <c r="O458" s="5">
        <f t="shared" si="676"/>
        <v>0</v>
      </c>
      <c r="P458" s="5">
        <f t="shared" si="677"/>
        <v>0</v>
      </c>
      <c r="Q458" s="5">
        <f t="shared" si="678"/>
        <v>7.9337331739563001E-5</v>
      </c>
      <c r="R458" s="5">
        <f t="shared" si="679"/>
        <v>0</v>
      </c>
      <c r="S458" s="5">
        <f t="shared" si="680"/>
        <v>0</v>
      </c>
      <c r="T458" s="5">
        <f t="shared" si="681"/>
        <v>0</v>
      </c>
      <c r="U458" s="5">
        <f t="shared" si="682"/>
        <v>0</v>
      </c>
      <c r="V458" s="5">
        <f t="shared" si="683"/>
        <v>0</v>
      </c>
      <c r="W458" s="5">
        <f t="shared" si="684"/>
        <v>3.7106665084581591E-4</v>
      </c>
      <c r="X458" s="5">
        <f t="shared" si="685"/>
        <v>0</v>
      </c>
      <c r="Y458" s="5">
        <f t="shared" si="686"/>
        <v>0</v>
      </c>
      <c r="Z458" s="5">
        <f t="shared" si="687"/>
        <v>0</v>
      </c>
      <c r="AA458" s="5">
        <f t="shared" si="688"/>
        <v>0</v>
      </c>
      <c r="AB458" s="5">
        <f t="shared" si="689"/>
        <v>0</v>
      </c>
      <c r="AC458" s="5">
        <f t="shared" si="690"/>
        <v>0</v>
      </c>
      <c r="AD458" s="5">
        <f t="shared" si="691"/>
        <v>1.3016299170035169E-3</v>
      </c>
      <c r="AE458" s="5">
        <f t="shared" si="692"/>
        <v>0</v>
      </c>
      <c r="AF458" s="5">
        <f t="shared" si="693"/>
        <v>0</v>
      </c>
      <c r="AG458" s="5">
        <f t="shared" si="694"/>
        <v>0</v>
      </c>
      <c r="AH458" s="5">
        <f t="shared" si="695"/>
        <v>0</v>
      </c>
      <c r="AI458" s="5">
        <f t="shared" si="696"/>
        <v>0</v>
      </c>
      <c r="AJ458" s="5">
        <f t="shared" si="697"/>
        <v>0</v>
      </c>
      <c r="AK458" s="5">
        <f t="shared" si="698"/>
        <v>0</v>
      </c>
      <c r="AL458" s="5">
        <f t="shared" si="699"/>
        <v>0</v>
      </c>
      <c r="AM458" s="5">
        <f t="shared" si="700"/>
        <v>3.652692446441526E-3</v>
      </c>
      <c r="AN458" s="5">
        <f t="shared" si="701"/>
        <v>0</v>
      </c>
      <c r="AO458" s="5">
        <f t="shared" si="702"/>
        <v>0</v>
      </c>
      <c r="AP458" s="5">
        <f t="shared" si="703"/>
        <v>0</v>
      </c>
      <c r="AQ458" s="5">
        <f t="shared" si="704"/>
        <v>0</v>
      </c>
      <c r="AR458" s="5">
        <f t="shared" si="705"/>
        <v>0</v>
      </c>
      <c r="AS458" s="5">
        <f t="shared" si="706"/>
        <v>0</v>
      </c>
      <c r="AT458" s="5">
        <f t="shared" si="707"/>
        <v>0</v>
      </c>
      <c r="AU458" s="5">
        <f t="shared" si="708"/>
        <v>0</v>
      </c>
      <c r="AV458" s="5">
        <f t="shared" si="709"/>
        <v>0</v>
      </c>
      <c r="AW458" s="5">
        <f t="shared" si="710"/>
        <v>0</v>
      </c>
      <c r="AX458" s="5">
        <f t="shared" si="711"/>
        <v>8.5419582619702325E-3</v>
      </c>
      <c r="AY458" s="5">
        <f t="shared" si="712"/>
        <v>0</v>
      </c>
      <c r="AZ458" s="5">
        <f t="shared" si="713"/>
        <v>0</v>
      </c>
      <c r="BA458" s="5">
        <f t="shared" si="714"/>
        <v>0</v>
      </c>
      <c r="BB458" s="5">
        <f t="shared" si="715"/>
        <v>0</v>
      </c>
      <c r="BC458" s="5">
        <f t="shared" si="716"/>
        <v>0</v>
      </c>
      <c r="BD458" s="5">
        <f t="shared" si="717"/>
        <v>0</v>
      </c>
      <c r="BE458" s="5">
        <f t="shared" si="718"/>
        <v>0</v>
      </c>
      <c r="BF458" s="5">
        <f t="shared" si="719"/>
        <v>0</v>
      </c>
      <c r="BG458" s="5">
        <f t="shared" si="720"/>
        <v>0</v>
      </c>
      <c r="BH458" s="5">
        <f t="shared" si="721"/>
        <v>0</v>
      </c>
      <c r="BI458" s="5">
        <f t="shared" si="722"/>
        <v>0</v>
      </c>
      <c r="BJ458" s="8">
        <f t="shared" si="723"/>
        <v>1.3957993290134904E-2</v>
      </c>
      <c r="BK458" s="8">
        <f t="shared" si="724"/>
        <v>8.0596541886035689E-7</v>
      </c>
      <c r="BL458" s="8">
        <f t="shared" si="725"/>
        <v>0</v>
      </c>
      <c r="BM458" s="8">
        <f t="shared" si="726"/>
        <v>1.3867347276261091E-2</v>
      </c>
      <c r="BN458" s="8">
        <f t="shared" si="727"/>
        <v>9.1451979292672239E-5</v>
      </c>
    </row>
    <row r="459" spans="1:66" x14ac:dyDescent="0.25">
      <c r="A459" t="s">
        <v>192</v>
      </c>
      <c r="B459" t="s">
        <v>194</v>
      </c>
      <c r="C459" t="s">
        <v>280</v>
      </c>
      <c r="D459" s="16"/>
      <c r="E459">
        <f>VLOOKUP(A459,home!$A$2:$E$405,3,FALSE)</f>
        <v>1.7083333333333299</v>
      </c>
      <c r="F459">
        <f>VLOOKUP(B459,home!$B$2:$E$405,3,FALSE)</f>
        <v>0.59</v>
      </c>
      <c r="G459">
        <f>VLOOKUP(C459,away!$B$2:$E$405,4,FALSE)</f>
        <v>0.59</v>
      </c>
      <c r="H459">
        <f>VLOOKUP(A459,away!$A$2:$E$405,3,FALSE)</f>
        <v>1</v>
      </c>
      <c r="I459">
        <f>VLOOKUP(C459,away!$B$2:$E$405,3,FALSE)</f>
        <v>0.88</v>
      </c>
      <c r="J459">
        <f>VLOOKUP(B459,home!$B$2:$E$405,4,FALSE)</f>
        <v>2</v>
      </c>
      <c r="K459" s="3">
        <f t="shared" si="672"/>
        <v>0.59467083333333204</v>
      </c>
      <c r="L459" s="3">
        <f t="shared" si="673"/>
        <v>1.76</v>
      </c>
      <c r="M459" s="5">
        <f t="shared" si="674"/>
        <v>9.4924747455310335E-2</v>
      </c>
      <c r="N459" s="5">
        <f t="shared" si="675"/>
        <v>5.6448978673205481E-2</v>
      </c>
      <c r="O459" s="5">
        <f t="shared" si="676"/>
        <v>0.16706755552134619</v>
      </c>
      <c r="P459" s="5">
        <f t="shared" si="677"/>
        <v>9.935020246484165E-2</v>
      </c>
      <c r="Q459" s="5">
        <f t="shared" si="678"/>
        <v>1.6784280594205291E-2</v>
      </c>
      <c r="R459" s="5">
        <f t="shared" si="679"/>
        <v>0.14701944885878465</v>
      </c>
      <c r="S459" s="5">
        <f t="shared" si="680"/>
        <v>2.5995493784305157E-2</v>
      </c>
      <c r="T459" s="5">
        <f t="shared" si="681"/>
        <v>2.9540333845801313E-2</v>
      </c>
      <c r="U459" s="5">
        <f t="shared" si="682"/>
        <v>8.742817816906065E-2</v>
      </c>
      <c r="V459" s="5">
        <f t="shared" si="683"/>
        <v>3.0230467816509546E-3</v>
      </c>
      <c r="W459" s="5">
        <f t="shared" si="684"/>
        <v>3.3270407092855113E-3</v>
      </c>
      <c r="X459" s="5">
        <f t="shared" si="685"/>
        <v>5.8555916483424997E-3</v>
      </c>
      <c r="Y459" s="5">
        <f t="shared" si="686"/>
        <v>5.1529206505414003E-3</v>
      </c>
      <c r="Z459" s="5">
        <f t="shared" si="687"/>
        <v>8.6251409997153652E-2</v>
      </c>
      <c r="AA459" s="5">
        <f t="shared" si="688"/>
        <v>5.129119785918225E-2</v>
      </c>
      <c r="AB459" s="5">
        <f t="shared" si="689"/>
        <v>1.5250689686792359E-2</v>
      </c>
      <c r="AC459" s="5">
        <f t="shared" si="690"/>
        <v>1.977489523735022E-4</v>
      </c>
      <c r="AD459" s="5">
        <f t="shared" si="691"/>
        <v>4.9462351778118373E-4</v>
      </c>
      <c r="AE459" s="5">
        <f t="shared" si="692"/>
        <v>8.7053739129488333E-4</v>
      </c>
      <c r="AF459" s="5">
        <f t="shared" si="693"/>
        <v>7.660729043394974E-4</v>
      </c>
      <c r="AG459" s="5">
        <f t="shared" si="694"/>
        <v>4.4942943721250513E-4</v>
      </c>
      <c r="AH459" s="5">
        <f t="shared" si="695"/>
        <v>3.7950620398747595E-2</v>
      </c>
      <c r="AI459" s="5">
        <f t="shared" si="696"/>
        <v>2.2568127058040184E-2</v>
      </c>
      <c r="AJ459" s="5">
        <f t="shared" si="697"/>
        <v>6.7103034621886362E-3</v>
      </c>
      <c r="AK459" s="5">
        <f t="shared" si="698"/>
        <v>1.3301405839264196E-3</v>
      </c>
      <c r="AL459" s="5">
        <f t="shared" si="699"/>
        <v>8.278725614631585E-6</v>
      </c>
      <c r="AM459" s="5">
        <f t="shared" si="700"/>
        <v>5.8827635901040169E-5</v>
      </c>
      <c r="AN459" s="5">
        <f t="shared" si="701"/>
        <v>1.0353663918583069E-4</v>
      </c>
      <c r="AO459" s="5">
        <f t="shared" si="702"/>
        <v>9.1112242483531021E-5</v>
      </c>
      <c r="AP459" s="5">
        <f t="shared" si="703"/>
        <v>5.3452515590338194E-5</v>
      </c>
      <c r="AQ459" s="5">
        <f t="shared" si="704"/>
        <v>2.3519106859748799E-5</v>
      </c>
      <c r="AR459" s="5">
        <f t="shared" si="705"/>
        <v>1.3358618380359167E-2</v>
      </c>
      <c r="AS459" s="5">
        <f t="shared" si="706"/>
        <v>7.9439807244301511E-3</v>
      </c>
      <c r="AT459" s="5">
        <f t="shared" si="707"/>
        <v>2.3620268186904021E-3</v>
      </c>
      <c r="AU459" s="5">
        <f t="shared" si="708"/>
        <v>4.6820948554210015E-4</v>
      </c>
      <c r="AV459" s="5">
        <f t="shared" si="709"/>
        <v>6.9607631235472841E-5</v>
      </c>
      <c r="AW459" s="5">
        <f t="shared" si="710"/>
        <v>2.4068570338711369E-7</v>
      </c>
      <c r="AX459" s="5">
        <f t="shared" si="711"/>
        <v>5.8305132107168946E-6</v>
      </c>
      <c r="AY459" s="5">
        <f t="shared" si="712"/>
        <v>1.0261703250861735E-5</v>
      </c>
      <c r="AZ459" s="5">
        <f t="shared" si="713"/>
        <v>9.0302988607583268E-6</v>
      </c>
      <c r="BA459" s="5">
        <f t="shared" si="714"/>
        <v>5.297775331644885E-6</v>
      </c>
      <c r="BB459" s="5">
        <f t="shared" si="715"/>
        <v>2.3310211459237489E-6</v>
      </c>
      <c r="BC459" s="5">
        <f t="shared" si="716"/>
        <v>8.2051944336516039E-7</v>
      </c>
      <c r="BD459" s="5">
        <f t="shared" si="717"/>
        <v>3.9185280582386892E-3</v>
      </c>
      <c r="BE459" s="5">
        <f t="shared" si="718"/>
        <v>2.3302343458328446E-3</v>
      </c>
      <c r="BF459" s="5">
        <f t="shared" si="719"/>
        <v>6.9286120014918457E-4</v>
      </c>
      <c r="BG459" s="5">
        <f t="shared" si="720"/>
        <v>1.3734144909234938E-4</v>
      </c>
      <c r="BH459" s="5">
        <f t="shared" si="721"/>
        <v>2.0418238495738698E-5</v>
      </c>
      <c r="BI459" s="5">
        <f t="shared" si="722"/>
        <v>2.4284261802919316E-6</v>
      </c>
      <c r="BJ459" s="8">
        <f t="shared" si="723"/>
        <v>0.12005382934327333</v>
      </c>
      <c r="BK459" s="8">
        <f t="shared" si="724"/>
        <v>0.2235097798673471</v>
      </c>
      <c r="BL459" s="8">
        <f t="shared" si="725"/>
        <v>0.56792051635631513</v>
      </c>
      <c r="BM459" s="8">
        <f t="shared" si="726"/>
        <v>0.41613030097884846</v>
      </c>
      <c r="BN459" s="8">
        <f t="shared" si="727"/>
        <v>0.58159521356769361</v>
      </c>
    </row>
    <row r="460" spans="1:66" x14ac:dyDescent="0.25">
      <c r="A460" t="s">
        <v>32</v>
      </c>
      <c r="B460" t="s">
        <v>208</v>
      </c>
      <c r="C460" t="s">
        <v>362</v>
      </c>
      <c r="D460" s="16"/>
      <c r="E460">
        <f>VLOOKUP(A460,home!$A$2:$E$405,3,FALSE)</f>
        <v>1.3333333333333299</v>
      </c>
      <c r="F460">
        <f>VLOOKUP(B460,home!$B$2:$E$405,3,FALSE)</f>
        <v>1.1299999999999999</v>
      </c>
      <c r="G460">
        <f>VLOOKUP(C460,away!$B$2:$E$405,4,FALSE)</f>
        <v>1.1299999999999999</v>
      </c>
      <c r="H460">
        <f>VLOOKUP(A460,away!$A$2:$E$405,3,FALSE)</f>
        <v>1.55555555555556</v>
      </c>
      <c r="I460">
        <f>VLOOKUP(C460,away!$B$2:$E$405,3,FALSE)</f>
        <v>1.5</v>
      </c>
      <c r="J460">
        <f>VLOOKUP(B460,home!$B$2:$E$405,4,FALSE)</f>
        <v>0.64</v>
      </c>
      <c r="K460" s="3">
        <f t="shared" si="672"/>
        <v>1.7025333333333286</v>
      </c>
      <c r="L460" s="3">
        <f t="shared" si="673"/>
        <v>1.4933333333333376</v>
      </c>
      <c r="M460" s="5">
        <f t="shared" si="674"/>
        <v>4.0931036434852894E-2</v>
      </c>
      <c r="N460" s="5">
        <f t="shared" si="675"/>
        <v>6.9686453898218009E-2</v>
      </c>
      <c r="O460" s="5">
        <f t="shared" si="676"/>
        <v>6.1123681076047161E-2</v>
      </c>
      <c r="P460" s="5">
        <f t="shared" si="677"/>
        <v>0.10406510448800584</v>
      </c>
      <c r="Q460" s="5">
        <f t="shared" si="678"/>
        <v>5.9321755321756243E-2</v>
      </c>
      <c r="R460" s="5">
        <f t="shared" si="679"/>
        <v>4.5639015203448687E-2</v>
      </c>
      <c r="S460" s="5">
        <f t="shared" si="680"/>
        <v>6.6145075444987975E-2</v>
      </c>
      <c r="T460" s="5">
        <f t="shared" si="681"/>
        <v>8.8587154613822897E-2</v>
      </c>
      <c r="U460" s="5">
        <f t="shared" si="682"/>
        <v>7.7701944684377938E-2</v>
      </c>
      <c r="V460" s="5">
        <f t="shared" si="683"/>
        <v>1.8685614707355993E-2</v>
      </c>
      <c r="W460" s="5">
        <f t="shared" si="684"/>
        <v>3.3665755275711251E-2</v>
      </c>
      <c r="X460" s="5">
        <f t="shared" si="685"/>
        <v>5.0274194545062274E-2</v>
      </c>
      <c r="Y460" s="5">
        <f t="shared" si="686"/>
        <v>3.753806526031328E-2</v>
      </c>
      <c r="Z460" s="5">
        <f t="shared" si="687"/>
        <v>2.2718087567938961E-2</v>
      </c>
      <c r="AA460" s="5">
        <f t="shared" si="688"/>
        <v>3.8678301354001562E-2</v>
      </c>
      <c r="AB460" s="5">
        <f t="shared" si="689"/>
        <v>3.2925548665949649E-2</v>
      </c>
      <c r="AC460" s="5">
        <f t="shared" si="690"/>
        <v>2.9692023100224042E-3</v>
      </c>
      <c r="AD460" s="5">
        <f t="shared" si="691"/>
        <v>1.4329267637185198E-2</v>
      </c>
      <c r="AE460" s="5">
        <f t="shared" si="692"/>
        <v>2.1398373004863289E-2</v>
      </c>
      <c r="AF460" s="5">
        <f t="shared" si="693"/>
        <v>1.5977451843631304E-2</v>
      </c>
      <c r="AG460" s="5">
        <f t="shared" si="694"/>
        <v>7.9532204732742692E-3</v>
      </c>
      <c r="AH460" s="5">
        <f t="shared" si="695"/>
        <v>8.4814193586972408E-3</v>
      </c>
      <c r="AI460" s="5">
        <f t="shared" si="696"/>
        <v>1.443989917216063E-2</v>
      </c>
      <c r="AJ460" s="5">
        <f t="shared" si="697"/>
        <v>1.2292204835287911E-2</v>
      </c>
      <c r="AK460" s="5">
        <f t="shared" si="698"/>
        <v>6.9759628240795941E-3</v>
      </c>
      <c r="AL460" s="5">
        <f t="shared" si="699"/>
        <v>3.0196191013174894E-4</v>
      </c>
      <c r="AM460" s="5">
        <f t="shared" si="700"/>
        <v>4.8792111589124575E-3</v>
      </c>
      <c r="AN460" s="5">
        <f t="shared" si="701"/>
        <v>7.2862886639759568E-3</v>
      </c>
      <c r="AO460" s="5">
        <f t="shared" si="702"/>
        <v>5.4404288691020652E-3</v>
      </c>
      <c r="AP460" s="5">
        <f t="shared" si="703"/>
        <v>2.7081245926197013E-3</v>
      </c>
      <c r="AQ460" s="5">
        <f t="shared" si="704"/>
        <v>1.0110331812446919E-3</v>
      </c>
      <c r="AR460" s="5">
        <f t="shared" si="705"/>
        <v>2.5331172484642506E-3</v>
      </c>
      <c r="AS460" s="5">
        <f t="shared" si="706"/>
        <v>4.3127165527519886E-3</v>
      </c>
      <c r="AT460" s="5">
        <f t="shared" si="707"/>
        <v>3.6712718441393346E-3</v>
      </c>
      <c r="AU460" s="5">
        <f t="shared" si="708"/>
        <v>2.0834875634584455E-3</v>
      </c>
      <c r="AV460" s="5">
        <f t="shared" si="709"/>
        <v>8.8680175659336087E-4</v>
      </c>
      <c r="AW460" s="5">
        <f t="shared" si="710"/>
        <v>2.132563864755051E-5</v>
      </c>
      <c r="AX460" s="5">
        <f t="shared" si="711"/>
        <v>1.3845032730700677E-3</v>
      </c>
      <c r="AY460" s="5">
        <f t="shared" si="712"/>
        <v>2.0675248877846399E-3</v>
      </c>
      <c r="AZ460" s="5">
        <f t="shared" si="713"/>
        <v>1.5437519162125361E-3</v>
      </c>
      <c r="BA460" s="5">
        <f t="shared" si="714"/>
        <v>7.6844539829246431E-4</v>
      </c>
      <c r="BB460" s="5">
        <f t="shared" si="715"/>
        <v>2.8688628202918763E-4</v>
      </c>
      <c r="BC460" s="5">
        <f t="shared" si="716"/>
        <v>8.5683369566050979E-5</v>
      </c>
      <c r="BD460" s="5">
        <f t="shared" si="717"/>
        <v>6.3046473739554801E-4</v>
      </c>
      <c r="BE460" s="5">
        <f t="shared" si="718"/>
        <v>1.0733872309071637E-3</v>
      </c>
      <c r="BF460" s="5">
        <f t="shared" si="719"/>
        <v>9.1373877009690279E-4</v>
      </c>
      <c r="BG460" s="5">
        <f t="shared" si="720"/>
        <v>5.1855690468299181E-4</v>
      </c>
      <c r="BH460" s="5">
        <f t="shared" si="721"/>
        <v>2.207151038632369E-4</v>
      </c>
      <c r="BI460" s="5">
        <f t="shared" si="722"/>
        <v>7.5154964299457659E-5</v>
      </c>
      <c r="BJ460" s="8">
        <f t="shared" si="723"/>
        <v>0.42619357346664777</v>
      </c>
      <c r="BK460" s="8">
        <f t="shared" si="724"/>
        <v>0.23516552018314149</v>
      </c>
      <c r="BL460" s="8">
        <f t="shared" si="725"/>
        <v>0.31517738985070304</v>
      </c>
      <c r="BM460" s="8">
        <f t="shared" si="726"/>
        <v>0.61644132539696561</v>
      </c>
      <c r="BN460" s="8">
        <f t="shared" si="727"/>
        <v>0.38076704642232889</v>
      </c>
    </row>
    <row r="461" spans="1:66" x14ac:dyDescent="0.25">
      <c r="A461" t="s">
        <v>32</v>
      </c>
      <c r="B461" t="s">
        <v>195</v>
      </c>
      <c r="C461" t="s">
        <v>198</v>
      </c>
      <c r="D461" s="16"/>
      <c r="E461">
        <f>VLOOKUP(A461,home!$A$2:$E$405,3,FALSE)</f>
        <v>1.3333333333333299</v>
      </c>
      <c r="F461">
        <f>VLOOKUP(B461,home!$B$2:$E$405,3,FALSE)</f>
        <v>0</v>
      </c>
      <c r="G461">
        <f>VLOOKUP(C461,away!$B$2:$E$405,4,FALSE)</f>
        <v>0</v>
      </c>
      <c r="H461">
        <f>VLOOKUP(A461,away!$A$2:$E$405,3,FALSE)</f>
        <v>1.55555555555556</v>
      </c>
      <c r="I461">
        <f>VLOOKUP(C461,away!$B$2:$E$405,3,FALSE)</f>
        <v>1.1299999999999999</v>
      </c>
      <c r="J461">
        <f>VLOOKUP(B461,home!$B$2:$E$405,4,FALSE)</f>
        <v>0.96</v>
      </c>
      <c r="K461" s="3">
        <f t="shared" si="672"/>
        <v>0</v>
      </c>
      <c r="L461" s="3">
        <f t="shared" si="673"/>
        <v>1.6874666666666713</v>
      </c>
      <c r="M461" s="5">
        <f t="shared" si="674"/>
        <v>0.18498756605673558</v>
      </c>
      <c r="N461" s="5">
        <f t="shared" si="675"/>
        <v>0</v>
      </c>
      <c r="O461" s="5">
        <f t="shared" si="676"/>
        <v>0.31216035146854026</v>
      </c>
      <c r="P461" s="5">
        <f t="shared" si="677"/>
        <v>0</v>
      </c>
      <c r="Q461" s="5">
        <f t="shared" si="678"/>
        <v>0</v>
      </c>
      <c r="R461" s="5">
        <f t="shared" si="679"/>
        <v>0.26338009387905714</v>
      </c>
      <c r="S461" s="5">
        <f t="shared" si="680"/>
        <v>0</v>
      </c>
      <c r="T461" s="5">
        <f t="shared" si="681"/>
        <v>0</v>
      </c>
      <c r="U461" s="5">
        <f t="shared" si="682"/>
        <v>0</v>
      </c>
      <c r="V461" s="5">
        <f t="shared" si="683"/>
        <v>0</v>
      </c>
      <c r="W461" s="5">
        <f t="shared" si="684"/>
        <v>0</v>
      </c>
      <c r="X461" s="5">
        <f t="shared" si="685"/>
        <v>0</v>
      </c>
      <c r="Y461" s="5">
        <f t="shared" si="686"/>
        <v>0</v>
      </c>
      <c r="Z461" s="5">
        <f t="shared" si="687"/>
        <v>0.14814837636148251</v>
      </c>
      <c r="AA461" s="5">
        <f t="shared" si="688"/>
        <v>0</v>
      </c>
      <c r="AB461" s="5">
        <f t="shared" si="689"/>
        <v>0</v>
      </c>
      <c r="AC461" s="5">
        <f t="shared" si="690"/>
        <v>0</v>
      </c>
      <c r="AD461" s="5">
        <f t="shared" si="691"/>
        <v>0</v>
      </c>
      <c r="AE461" s="5">
        <f t="shared" si="692"/>
        <v>0</v>
      </c>
      <c r="AF461" s="5">
        <f t="shared" si="693"/>
        <v>0</v>
      </c>
      <c r="AG461" s="5">
        <f t="shared" si="694"/>
        <v>0</v>
      </c>
      <c r="AH461" s="5">
        <f t="shared" si="695"/>
        <v>6.2498861707697605E-2</v>
      </c>
      <c r="AI461" s="5">
        <f t="shared" si="696"/>
        <v>0</v>
      </c>
      <c r="AJ461" s="5">
        <f t="shared" si="697"/>
        <v>0</v>
      </c>
      <c r="AK461" s="5">
        <f t="shared" si="698"/>
        <v>0</v>
      </c>
      <c r="AL461" s="5">
        <f t="shared" si="699"/>
        <v>0</v>
      </c>
      <c r="AM461" s="5">
        <f t="shared" si="700"/>
        <v>0</v>
      </c>
      <c r="AN461" s="5">
        <f t="shared" si="701"/>
        <v>0</v>
      </c>
      <c r="AO461" s="5">
        <f t="shared" si="702"/>
        <v>0</v>
      </c>
      <c r="AP461" s="5">
        <f t="shared" si="703"/>
        <v>0</v>
      </c>
      <c r="AQ461" s="5">
        <f t="shared" si="704"/>
        <v>0</v>
      </c>
      <c r="AR461" s="5">
        <f t="shared" si="705"/>
        <v>2.1092949167269944E-2</v>
      </c>
      <c r="AS461" s="5">
        <f t="shared" si="706"/>
        <v>0</v>
      </c>
      <c r="AT461" s="5">
        <f t="shared" si="707"/>
        <v>0</v>
      </c>
      <c r="AU461" s="5">
        <f t="shared" si="708"/>
        <v>0</v>
      </c>
      <c r="AV461" s="5">
        <f t="shared" si="709"/>
        <v>0</v>
      </c>
      <c r="AW461" s="5">
        <f t="shared" si="710"/>
        <v>0</v>
      </c>
      <c r="AX461" s="5">
        <f t="shared" si="711"/>
        <v>0</v>
      </c>
      <c r="AY461" s="5">
        <f t="shared" si="712"/>
        <v>0</v>
      </c>
      <c r="AZ461" s="5">
        <f t="shared" si="713"/>
        <v>0</v>
      </c>
      <c r="BA461" s="5">
        <f t="shared" si="714"/>
        <v>0</v>
      </c>
      <c r="BB461" s="5">
        <f t="shared" si="715"/>
        <v>0</v>
      </c>
      <c r="BC461" s="5">
        <f t="shared" si="716"/>
        <v>0</v>
      </c>
      <c r="BD461" s="5">
        <f t="shared" si="717"/>
        <v>5.9322747702437546E-3</v>
      </c>
      <c r="BE461" s="5">
        <f t="shared" si="718"/>
        <v>0</v>
      </c>
      <c r="BF461" s="5">
        <f t="shared" si="719"/>
        <v>0</v>
      </c>
      <c r="BG461" s="5">
        <f t="shared" si="720"/>
        <v>0</v>
      </c>
      <c r="BH461" s="5">
        <f t="shared" si="721"/>
        <v>0</v>
      </c>
      <c r="BI461" s="5">
        <f t="shared" si="722"/>
        <v>0</v>
      </c>
      <c r="BJ461" s="8">
        <f t="shared" si="723"/>
        <v>0</v>
      </c>
      <c r="BK461" s="8">
        <f t="shared" si="724"/>
        <v>0.18498756605673558</v>
      </c>
      <c r="BL461" s="8">
        <f t="shared" si="725"/>
        <v>0.6650645309928086</v>
      </c>
      <c r="BM461" s="8">
        <f t="shared" si="726"/>
        <v>0.23767246200669381</v>
      </c>
      <c r="BN461" s="8">
        <f t="shared" si="727"/>
        <v>0.76052801140433302</v>
      </c>
    </row>
    <row r="462" spans="1:66" s="15" customFormat="1" x14ac:dyDescent="0.25">
      <c r="A462" t="s">
        <v>32</v>
      </c>
      <c r="B462" t="s">
        <v>210</v>
      </c>
      <c r="C462" t="s">
        <v>206</v>
      </c>
      <c r="D462" s="16"/>
      <c r="E462">
        <f>VLOOKUP(A462,home!$A$2:$E$405,3,FALSE)</f>
        <v>1.3333333333333299</v>
      </c>
      <c r="F462">
        <f>VLOOKUP(B462,home!$B$2:$E$405,3,FALSE)</f>
        <v>0.75</v>
      </c>
      <c r="G462">
        <f>VLOOKUP(C462,away!$B$2:$E$405,4,FALSE)</f>
        <v>1.1299999999999999</v>
      </c>
      <c r="H462">
        <f>VLOOKUP(A462,away!$A$2:$E$405,3,FALSE)</f>
        <v>1.55555555555556</v>
      </c>
      <c r="I462">
        <f>VLOOKUP(C462,away!$B$2:$E$405,3,FALSE)</f>
        <v>0</v>
      </c>
      <c r="J462">
        <f>VLOOKUP(B462,home!$B$2:$E$405,4,FALSE)</f>
        <v>0</v>
      </c>
      <c r="K462" s="3">
        <f t="shared" si="672"/>
        <v>1.129999999999997</v>
      </c>
      <c r="L462" s="3">
        <f t="shared" si="673"/>
        <v>0</v>
      </c>
      <c r="M462" s="5">
        <f t="shared" si="674"/>
        <v>0.32303325642225389</v>
      </c>
      <c r="N462" s="5">
        <f t="shared" si="675"/>
        <v>0.36502757975714595</v>
      </c>
      <c r="O462" s="5">
        <f t="shared" si="676"/>
        <v>0</v>
      </c>
      <c r="P462" s="5">
        <f t="shared" si="677"/>
        <v>0</v>
      </c>
      <c r="Q462" s="5">
        <f t="shared" si="678"/>
        <v>0.20624058256278693</v>
      </c>
      <c r="R462" s="5">
        <f t="shared" si="679"/>
        <v>0</v>
      </c>
      <c r="S462" s="5">
        <f t="shared" si="680"/>
        <v>0</v>
      </c>
      <c r="T462" s="5">
        <f t="shared" si="681"/>
        <v>0</v>
      </c>
      <c r="U462" s="5">
        <f t="shared" si="682"/>
        <v>0</v>
      </c>
      <c r="V462" s="5">
        <f t="shared" si="683"/>
        <v>0</v>
      </c>
      <c r="W462" s="5">
        <f t="shared" si="684"/>
        <v>7.7683952765316186E-2</v>
      </c>
      <c r="X462" s="5">
        <f t="shared" si="685"/>
        <v>0</v>
      </c>
      <c r="Y462" s="5">
        <f t="shared" si="686"/>
        <v>0</v>
      </c>
      <c r="Z462" s="5">
        <f t="shared" si="687"/>
        <v>0</v>
      </c>
      <c r="AA462" s="5">
        <f t="shared" si="688"/>
        <v>0</v>
      </c>
      <c r="AB462" s="5">
        <f t="shared" si="689"/>
        <v>0</v>
      </c>
      <c r="AC462" s="5">
        <f t="shared" si="690"/>
        <v>0</v>
      </c>
      <c r="AD462" s="5">
        <f t="shared" si="691"/>
        <v>2.1945716656201774E-2</v>
      </c>
      <c r="AE462" s="5">
        <f t="shared" si="692"/>
        <v>0</v>
      </c>
      <c r="AF462" s="5">
        <f t="shared" si="693"/>
        <v>0</v>
      </c>
      <c r="AG462" s="5">
        <f t="shared" si="694"/>
        <v>0</v>
      </c>
      <c r="AH462" s="5">
        <f t="shared" si="695"/>
        <v>0</v>
      </c>
      <c r="AI462" s="5">
        <f t="shared" si="696"/>
        <v>0</v>
      </c>
      <c r="AJ462" s="5">
        <f t="shared" si="697"/>
        <v>0</v>
      </c>
      <c r="AK462" s="5">
        <f t="shared" si="698"/>
        <v>0</v>
      </c>
      <c r="AL462" s="5">
        <f t="shared" si="699"/>
        <v>0</v>
      </c>
      <c r="AM462" s="5">
        <f t="shared" si="700"/>
        <v>4.959731964301585E-3</v>
      </c>
      <c r="AN462" s="5">
        <f t="shared" si="701"/>
        <v>0</v>
      </c>
      <c r="AO462" s="5">
        <f t="shared" si="702"/>
        <v>0</v>
      </c>
      <c r="AP462" s="5">
        <f t="shared" si="703"/>
        <v>0</v>
      </c>
      <c r="AQ462" s="5">
        <f t="shared" si="704"/>
        <v>0</v>
      </c>
      <c r="AR462" s="5">
        <f t="shared" si="705"/>
        <v>0</v>
      </c>
      <c r="AS462" s="5">
        <f t="shared" si="706"/>
        <v>0</v>
      </c>
      <c r="AT462" s="5">
        <f t="shared" si="707"/>
        <v>0</v>
      </c>
      <c r="AU462" s="5">
        <f t="shared" si="708"/>
        <v>0</v>
      </c>
      <c r="AV462" s="5">
        <f t="shared" si="709"/>
        <v>0</v>
      </c>
      <c r="AW462" s="5">
        <f t="shared" si="710"/>
        <v>0</v>
      </c>
      <c r="AX462" s="5">
        <f t="shared" si="711"/>
        <v>9.3408285327679572E-4</v>
      </c>
      <c r="AY462" s="5">
        <f t="shared" si="712"/>
        <v>0</v>
      </c>
      <c r="AZ462" s="5">
        <f t="shared" si="713"/>
        <v>0</v>
      </c>
      <c r="BA462" s="5">
        <f t="shared" si="714"/>
        <v>0</v>
      </c>
      <c r="BB462" s="5">
        <f t="shared" si="715"/>
        <v>0</v>
      </c>
      <c r="BC462" s="5">
        <f t="shared" si="716"/>
        <v>0</v>
      </c>
      <c r="BD462" s="5">
        <f t="shared" si="717"/>
        <v>0</v>
      </c>
      <c r="BE462" s="5">
        <f t="shared" si="718"/>
        <v>0</v>
      </c>
      <c r="BF462" s="5">
        <f t="shared" si="719"/>
        <v>0</v>
      </c>
      <c r="BG462" s="5">
        <f t="shared" si="720"/>
        <v>0</v>
      </c>
      <c r="BH462" s="5">
        <f t="shared" si="721"/>
        <v>0</v>
      </c>
      <c r="BI462" s="5">
        <f t="shared" si="722"/>
        <v>0</v>
      </c>
      <c r="BJ462" s="8">
        <f t="shared" si="723"/>
        <v>0.67679164655902924</v>
      </c>
      <c r="BK462" s="8">
        <f t="shared" si="724"/>
        <v>0.32303325642225389</v>
      </c>
      <c r="BL462" s="8">
        <f t="shared" si="725"/>
        <v>0</v>
      </c>
      <c r="BM462" s="8">
        <f t="shared" si="726"/>
        <v>0.10552348423909634</v>
      </c>
      <c r="BN462" s="8">
        <f t="shared" si="727"/>
        <v>0.89430141874218672</v>
      </c>
    </row>
    <row r="463" spans="1:66" x14ac:dyDescent="0.25">
      <c r="A463" t="s">
        <v>32</v>
      </c>
      <c r="B463" t="s">
        <v>33</v>
      </c>
      <c r="C463" t="s">
        <v>207</v>
      </c>
      <c r="D463" s="17"/>
      <c r="E463">
        <f>VLOOKUP(A463,home!$A$2:$E$405,3,FALSE)</f>
        <v>1.3333333333333299</v>
      </c>
      <c r="F463">
        <f>VLOOKUP(B463,home!$B$2:$E$405,3,FALSE)</f>
        <v>1.5</v>
      </c>
      <c r="G463">
        <f>VLOOKUP(C463,away!$B$2:$E$405,4,FALSE)</f>
        <v>1.88</v>
      </c>
      <c r="H463">
        <f>VLOOKUP(A463,away!$A$2:$E$405,3,FALSE)</f>
        <v>1.55555555555556</v>
      </c>
      <c r="I463">
        <f>VLOOKUP(C463,away!$B$2:$E$405,3,FALSE)</f>
        <v>1.88</v>
      </c>
      <c r="J463">
        <f>VLOOKUP(B463,home!$B$2:$E$405,4,FALSE)</f>
        <v>1.61</v>
      </c>
      <c r="K463" s="3">
        <f t="shared" si="672"/>
        <v>3.75999999999999</v>
      </c>
      <c r="L463" s="3">
        <f t="shared" si="673"/>
        <v>4.7083555555555687</v>
      </c>
      <c r="M463" s="5">
        <f t="shared" si="674"/>
        <v>2.1000996929178948E-4</v>
      </c>
      <c r="N463" s="5">
        <f t="shared" si="675"/>
        <v>7.896374845371265E-4</v>
      </c>
      <c r="O463" s="5">
        <f t="shared" si="676"/>
        <v>9.8880160563705145E-4</v>
      </c>
      <c r="P463" s="5">
        <f t="shared" si="677"/>
        <v>3.7178940371953044E-3</v>
      </c>
      <c r="Q463" s="5">
        <f t="shared" si="678"/>
        <v>1.4845184709297939E-3</v>
      </c>
      <c r="R463" s="5">
        <f t="shared" si="679"/>
        <v>2.3278147666217393E-3</v>
      </c>
      <c r="S463" s="5">
        <f t="shared" si="680"/>
        <v>1.6454857022295665E-2</v>
      </c>
      <c r="T463" s="5">
        <f t="shared" si="681"/>
        <v>6.9896407899271533E-3</v>
      </c>
      <c r="U463" s="5">
        <f t="shared" si="682"/>
        <v>8.7525835224977165E-3</v>
      </c>
      <c r="V463" s="5">
        <f t="shared" si="683"/>
        <v>3.2367465968084562E-2</v>
      </c>
      <c r="W463" s="5">
        <f t="shared" si="684"/>
        <v>1.8605964835653368E-3</v>
      </c>
      <c r="X463" s="5">
        <f t="shared" si="685"/>
        <v>8.7603497900420099E-3</v>
      </c>
      <c r="Y463" s="5">
        <f t="shared" si="686"/>
        <v>2.0623420801277183E-2</v>
      </c>
      <c r="Z463" s="5">
        <f t="shared" si="687"/>
        <v>3.6533931962425851E-3</v>
      </c>
      <c r="AA463" s="5">
        <f t="shared" si="688"/>
        <v>1.3736758417872084E-2</v>
      </c>
      <c r="AB463" s="5">
        <f t="shared" si="689"/>
        <v>2.5825105825599451E-2</v>
      </c>
      <c r="AC463" s="5">
        <f t="shared" si="690"/>
        <v>3.5813421479370292E-2</v>
      </c>
      <c r="AD463" s="5">
        <f t="shared" si="691"/>
        <v>1.748960694551412E-3</v>
      </c>
      <c r="AE463" s="5">
        <f t="shared" si="692"/>
        <v>8.2347288026394672E-3</v>
      </c>
      <c r="AF463" s="5">
        <f t="shared" si="693"/>
        <v>1.9386015553200499E-2</v>
      </c>
      <c r="AG463" s="5">
        <f t="shared" si="694"/>
        <v>3.0425418009999407E-2</v>
      </c>
      <c r="AH463" s="5">
        <f t="shared" si="695"/>
        <v>4.3003685380394226E-3</v>
      </c>
      <c r="AI463" s="5">
        <f t="shared" si="696"/>
        <v>1.6169385703028189E-2</v>
      </c>
      <c r="AJ463" s="5">
        <f t="shared" si="697"/>
        <v>3.0398445121692912E-2</v>
      </c>
      <c r="AK463" s="5">
        <f t="shared" si="698"/>
        <v>3.8099384552521688E-2</v>
      </c>
      <c r="AL463" s="5">
        <f t="shared" si="699"/>
        <v>2.5360797226671204E-2</v>
      </c>
      <c r="AM463" s="5">
        <f t="shared" si="700"/>
        <v>1.3152184423026582E-3</v>
      </c>
      <c r="AN463" s="5">
        <f t="shared" si="701"/>
        <v>6.1925160595848626E-3</v>
      </c>
      <c r="AO463" s="5">
        <f t="shared" si="702"/>
        <v>1.4578283696006734E-2</v>
      </c>
      <c r="AP463" s="5">
        <f t="shared" si="703"/>
        <v>2.2879914343519492E-2</v>
      </c>
      <c r="AQ463" s="5">
        <f t="shared" si="704"/>
        <v>2.6931692952486385E-2</v>
      </c>
      <c r="AR463" s="5">
        <f t="shared" si="705"/>
        <v>4.0495328194028587E-3</v>
      </c>
      <c r="AS463" s="5">
        <f t="shared" si="706"/>
        <v>1.5226243400954711E-2</v>
      </c>
      <c r="AT463" s="5">
        <f t="shared" si="707"/>
        <v>2.8625337593794778E-2</v>
      </c>
      <c r="AU463" s="5">
        <f t="shared" si="708"/>
        <v>3.5877089784222702E-2</v>
      </c>
      <c r="AV463" s="5">
        <f t="shared" si="709"/>
        <v>3.3724464397169245E-2</v>
      </c>
      <c r="AW463" s="5">
        <f t="shared" si="710"/>
        <v>1.2471465720509379E-2</v>
      </c>
      <c r="AX463" s="5">
        <f t="shared" si="711"/>
        <v>8.2420355717633038E-4</v>
      </c>
      <c r="AY463" s="5">
        <f t="shared" si="712"/>
        <v>3.8806433973398377E-3</v>
      </c>
      <c r="AZ463" s="5">
        <f t="shared" si="713"/>
        <v>9.1357244494975308E-3</v>
      </c>
      <c r="BA463" s="5">
        <f t="shared" si="714"/>
        <v>1.4338079655272179E-2</v>
      </c>
      <c r="BB463" s="5">
        <f t="shared" si="715"/>
        <v>1.6877194250224759E-2</v>
      </c>
      <c r="BC463" s="5">
        <f t="shared" si="716"/>
        <v>1.5892766262047248E-2</v>
      </c>
      <c r="BD463" s="5">
        <f t="shared" si="717"/>
        <v>3.1777733912733428E-3</v>
      </c>
      <c r="BE463" s="5">
        <f t="shared" si="718"/>
        <v>1.1948427951187737E-2</v>
      </c>
      <c r="BF463" s="5">
        <f t="shared" si="719"/>
        <v>2.2463044548232888E-2</v>
      </c>
      <c r="BG463" s="5">
        <f t="shared" si="720"/>
        <v>2.8153682500451815E-2</v>
      </c>
      <c r="BH463" s="5">
        <f t="shared" si="721"/>
        <v>2.6464461550424635E-2</v>
      </c>
      <c r="BI463" s="5">
        <f t="shared" si="722"/>
        <v>1.9901275085919268E-2</v>
      </c>
      <c r="BJ463" s="8">
        <f t="shared" si="723"/>
        <v>0.23314952394612742</v>
      </c>
      <c r="BK463" s="8">
        <f t="shared" si="724"/>
        <v>0.11780508910024864</v>
      </c>
      <c r="BL463" s="8">
        <f t="shared" si="725"/>
        <v>0.37020998107654424</v>
      </c>
      <c r="BM463" s="8">
        <f t="shared" si="726"/>
        <v>0.72389013330811958</v>
      </c>
      <c r="BN463" s="8">
        <f t="shared" si="727"/>
        <v>9.5186763342128052E-3</v>
      </c>
    </row>
    <row r="464" spans="1:66" x14ac:dyDescent="0.25">
      <c r="A464" t="s">
        <v>298</v>
      </c>
      <c r="B464" t="s">
        <v>203</v>
      </c>
      <c r="C464" t="s">
        <v>366</v>
      </c>
      <c r="D464" s="17"/>
      <c r="E464">
        <f>VLOOKUP(A464,home!$A$2:$E$405,3,FALSE)</f>
        <v>1.6666666666666701</v>
      </c>
      <c r="F464">
        <f>VLOOKUP(B464,home!$B$2:$E$405,3,FALSE)</f>
        <v>1.2</v>
      </c>
      <c r="G464">
        <f>VLOOKUP(C464,away!$B$2:$E$405,4,FALSE)</f>
        <v>0.4</v>
      </c>
      <c r="H464">
        <f>VLOOKUP(A464,away!$A$2:$E$405,3,FALSE)</f>
        <v>1.3333333333333299</v>
      </c>
      <c r="I464">
        <f>VLOOKUP(C464,away!$B$2:$E$405,3,FALSE)</f>
        <v>0.6</v>
      </c>
      <c r="J464">
        <f>VLOOKUP(B464,home!$B$2:$E$405,4,FALSE)</f>
        <v>0.75</v>
      </c>
      <c r="K464" s="3">
        <f t="shared" si="672"/>
        <v>0.8000000000000016</v>
      </c>
      <c r="L464" s="3">
        <f t="shared" si="673"/>
        <v>0.59999999999999842</v>
      </c>
      <c r="M464" s="5">
        <f t="shared" si="674"/>
        <v>0.24659696394160646</v>
      </c>
      <c r="N464" s="5">
        <f t="shared" si="675"/>
        <v>0.19727757115328556</v>
      </c>
      <c r="O464" s="5">
        <f t="shared" si="676"/>
        <v>0.1479581783649635</v>
      </c>
      <c r="P464" s="5">
        <f t="shared" si="677"/>
        <v>0.11836654269197103</v>
      </c>
      <c r="Q464" s="5">
        <f t="shared" si="678"/>
        <v>7.891102846131437E-2</v>
      </c>
      <c r="R464" s="5">
        <f t="shared" si="679"/>
        <v>4.4387453509488931E-2</v>
      </c>
      <c r="S464" s="5">
        <f t="shared" si="680"/>
        <v>1.420398512303651E-2</v>
      </c>
      <c r="T464" s="5">
        <f t="shared" si="681"/>
        <v>4.73466170767885E-2</v>
      </c>
      <c r="U464" s="5">
        <f t="shared" si="682"/>
        <v>3.5509962807591208E-2</v>
      </c>
      <c r="V464" s="5">
        <f t="shared" si="683"/>
        <v>7.5754587322861364E-4</v>
      </c>
      <c r="W464" s="5">
        <f t="shared" si="684"/>
        <v>2.1042940923017211E-2</v>
      </c>
      <c r="X464" s="5">
        <f t="shared" si="685"/>
        <v>1.2625764553810294E-2</v>
      </c>
      <c r="Y464" s="5">
        <f t="shared" si="686"/>
        <v>3.7877293661430778E-3</v>
      </c>
      <c r="Z464" s="5">
        <f t="shared" si="687"/>
        <v>8.8774907018977639E-3</v>
      </c>
      <c r="AA464" s="5">
        <f t="shared" si="688"/>
        <v>7.1019925615182248E-3</v>
      </c>
      <c r="AB464" s="5">
        <f t="shared" si="689"/>
        <v>2.8407970246072949E-3</v>
      </c>
      <c r="AC464" s="5">
        <f t="shared" si="690"/>
        <v>2.2726376196858389E-5</v>
      </c>
      <c r="AD464" s="5">
        <f t="shared" si="691"/>
        <v>4.2085881846034498E-3</v>
      </c>
      <c r="AE464" s="5">
        <f t="shared" si="692"/>
        <v>2.5251529107620635E-3</v>
      </c>
      <c r="AF464" s="5">
        <f t="shared" si="693"/>
        <v>7.575458732286169E-4</v>
      </c>
      <c r="AG464" s="5">
        <f t="shared" si="694"/>
        <v>1.5150917464572302E-4</v>
      </c>
      <c r="AH464" s="5">
        <f t="shared" si="695"/>
        <v>1.331623605284661E-3</v>
      </c>
      <c r="AI464" s="5">
        <f t="shared" si="696"/>
        <v>1.0652988842277309E-3</v>
      </c>
      <c r="AJ464" s="5">
        <f t="shared" si="697"/>
        <v>4.2611955369109306E-4</v>
      </c>
      <c r="AK464" s="5">
        <f t="shared" si="698"/>
        <v>1.1363188098429175E-4</v>
      </c>
      <c r="AL464" s="5">
        <f t="shared" si="699"/>
        <v>4.3634642297968122E-7</v>
      </c>
      <c r="AM464" s="5">
        <f t="shared" si="700"/>
        <v>6.7337410953655357E-4</v>
      </c>
      <c r="AN464" s="5">
        <f t="shared" si="701"/>
        <v>4.0402446572193113E-4</v>
      </c>
      <c r="AO464" s="5">
        <f t="shared" si="702"/>
        <v>1.21207339716579E-4</v>
      </c>
      <c r="AP464" s="5">
        <f t="shared" si="703"/>
        <v>2.4241467943315739E-5</v>
      </c>
      <c r="AQ464" s="5">
        <f t="shared" si="704"/>
        <v>3.6362201914973512E-6</v>
      </c>
      <c r="AR464" s="5">
        <f t="shared" si="705"/>
        <v>1.5979483263415899E-4</v>
      </c>
      <c r="AS464" s="5">
        <f t="shared" si="706"/>
        <v>1.2783586610732743E-4</v>
      </c>
      <c r="AT464" s="5">
        <f t="shared" si="707"/>
        <v>5.1134346442931067E-5</v>
      </c>
      <c r="AU464" s="5">
        <f t="shared" si="708"/>
        <v>1.3635825718114981E-5</v>
      </c>
      <c r="AV464" s="5">
        <f t="shared" si="709"/>
        <v>2.727165143623001E-6</v>
      </c>
      <c r="AW464" s="5">
        <f t="shared" si="710"/>
        <v>5.8179523063957374E-9</v>
      </c>
      <c r="AX464" s="5">
        <f t="shared" si="711"/>
        <v>8.9783214604873942E-5</v>
      </c>
      <c r="AY464" s="5">
        <f t="shared" si="712"/>
        <v>5.3869928762924223E-5</v>
      </c>
      <c r="AZ464" s="5">
        <f t="shared" si="713"/>
        <v>1.6160978628877223E-5</v>
      </c>
      <c r="BA464" s="5">
        <f t="shared" si="714"/>
        <v>3.2321957257754364E-6</v>
      </c>
      <c r="BB464" s="5">
        <f t="shared" si="715"/>
        <v>4.8482935886631415E-7</v>
      </c>
      <c r="BC464" s="5">
        <f t="shared" si="716"/>
        <v>5.8179523063957577E-8</v>
      </c>
      <c r="BD464" s="5">
        <f t="shared" si="717"/>
        <v>1.5979483263415841E-5</v>
      </c>
      <c r="BE464" s="5">
        <f t="shared" si="718"/>
        <v>1.2783586610732699E-5</v>
      </c>
      <c r="BF464" s="5">
        <f t="shared" si="719"/>
        <v>5.1134346442930886E-6</v>
      </c>
      <c r="BG464" s="5">
        <f t="shared" si="720"/>
        <v>1.3635825718114933E-6</v>
      </c>
      <c r="BH464" s="5">
        <f t="shared" si="721"/>
        <v>2.7271651436229916E-7</v>
      </c>
      <c r="BI464" s="5">
        <f t="shared" si="722"/>
        <v>4.3634642297967971E-8</v>
      </c>
      <c r="BJ464" s="8">
        <f t="shared" si="723"/>
        <v>0.37002452060731333</v>
      </c>
      <c r="BK464" s="8">
        <f t="shared" si="724"/>
        <v>0.3800020702812254</v>
      </c>
      <c r="BL464" s="8">
        <f t="shared" si="725"/>
        <v>0.24112574266664999</v>
      </c>
      <c r="BM464" s="8">
        <f t="shared" si="726"/>
        <v>0.16647822202364576</v>
      </c>
      <c r="BN464" s="8">
        <f t="shared" si="727"/>
        <v>0.83349773812262984</v>
      </c>
    </row>
    <row r="465" spans="1:66" x14ac:dyDescent="0.25">
      <c r="A465" t="s">
        <v>298</v>
      </c>
      <c r="B465" t="s">
        <v>330</v>
      </c>
      <c r="C465" t="s">
        <v>325</v>
      </c>
      <c r="D465" s="17"/>
      <c r="E465">
        <f>VLOOKUP(A465,home!$A$2:$E$405,3,FALSE)</f>
        <v>1.6666666666666701</v>
      </c>
      <c r="F465">
        <f>VLOOKUP(B465,home!$B$2:$E$405,3,FALSE)</f>
        <v>0.9</v>
      </c>
      <c r="G465">
        <f>VLOOKUP(C465,away!$B$2:$E$405,4,FALSE)</f>
        <v>1</v>
      </c>
      <c r="H465">
        <f>VLOOKUP(A465,away!$A$2:$E$405,3,FALSE)</f>
        <v>1.3333333333333299</v>
      </c>
      <c r="I465">
        <f>VLOOKUP(C465,away!$B$2:$E$405,3,FALSE)</f>
        <v>0.8</v>
      </c>
      <c r="J465">
        <f>VLOOKUP(B465,home!$B$2:$E$405,4,FALSE)</f>
        <v>1.88</v>
      </c>
      <c r="K465" s="3">
        <f t="shared" si="672"/>
        <v>1.5000000000000031</v>
      </c>
      <c r="L465" s="3">
        <f t="shared" si="673"/>
        <v>2.0053333333333283</v>
      </c>
      <c r="M465" s="5">
        <f t="shared" si="674"/>
        <v>3.0036759422138196E-2</v>
      </c>
      <c r="N465" s="5">
        <f t="shared" si="675"/>
        <v>4.5055139133207384E-2</v>
      </c>
      <c r="O465" s="5">
        <f t="shared" si="676"/>
        <v>6.023371489452764E-2</v>
      </c>
      <c r="P465" s="5">
        <f t="shared" si="677"/>
        <v>9.0350572341791641E-2</v>
      </c>
      <c r="Q465" s="5">
        <f t="shared" si="678"/>
        <v>3.3791354349905621E-2</v>
      </c>
      <c r="R465" s="5">
        <f t="shared" si="679"/>
        <v>6.0394338134246245E-2</v>
      </c>
      <c r="S465" s="5">
        <f t="shared" si="680"/>
        <v>6.7943630401027327E-2</v>
      </c>
      <c r="T465" s="5">
        <f t="shared" si="681"/>
        <v>6.776292925634389E-2</v>
      </c>
      <c r="U465" s="5">
        <f t="shared" si="682"/>
        <v>9.0591507201369548E-2</v>
      </c>
      <c r="V465" s="5">
        <f t="shared" si="683"/>
        <v>2.270827113847668E-2</v>
      </c>
      <c r="W465" s="5">
        <f t="shared" si="684"/>
        <v>1.6895677174952845E-2</v>
      </c>
      <c r="X465" s="5">
        <f t="shared" si="685"/>
        <v>3.3881464628172021E-2</v>
      </c>
      <c r="Y465" s="5">
        <f t="shared" si="686"/>
        <v>3.3971815200513733E-2</v>
      </c>
      <c r="Z465" s="5">
        <f t="shared" si="687"/>
        <v>4.0370259801736051E-2</v>
      </c>
      <c r="AA465" s="5">
        <f t="shared" si="688"/>
        <v>6.0555389702604198E-2</v>
      </c>
      <c r="AB465" s="5">
        <f t="shared" si="689"/>
        <v>4.5416542276953256E-2</v>
      </c>
      <c r="AC465" s="5">
        <f t="shared" si="690"/>
        <v>4.2691549740336149E-3</v>
      </c>
      <c r="AD465" s="5">
        <f t="shared" si="691"/>
        <v>6.3358789406073295E-3</v>
      </c>
      <c r="AE465" s="5">
        <f t="shared" si="692"/>
        <v>1.2705549235564533E-2</v>
      </c>
      <c r="AF465" s="5">
        <f t="shared" si="693"/>
        <v>1.2739430700192676E-2</v>
      </c>
      <c r="AG465" s="5">
        <f t="shared" si="694"/>
        <v>8.5156016769287711E-3</v>
      </c>
      <c r="AH465" s="5">
        <f t="shared" si="695"/>
        <v>2.0238956913936963E-2</v>
      </c>
      <c r="AI465" s="5">
        <f t="shared" si="696"/>
        <v>3.0358435370905507E-2</v>
      </c>
      <c r="AJ465" s="5">
        <f t="shared" si="697"/>
        <v>2.2768826528179183E-2</v>
      </c>
      <c r="AK465" s="5">
        <f t="shared" si="698"/>
        <v>1.1384413264089618E-2</v>
      </c>
      <c r="AL465" s="5">
        <f t="shared" si="699"/>
        <v>5.1366472647572359E-4</v>
      </c>
      <c r="AM465" s="5">
        <f t="shared" si="700"/>
        <v>1.900763682182202E-3</v>
      </c>
      <c r="AN465" s="5">
        <f t="shared" si="701"/>
        <v>3.8116647706693658E-3</v>
      </c>
      <c r="AO465" s="5">
        <f t="shared" si="702"/>
        <v>3.8218292100578089E-3</v>
      </c>
      <c r="AP465" s="5">
        <f t="shared" si="703"/>
        <v>2.5546805030786353E-3</v>
      </c>
      <c r="AQ465" s="5">
        <f t="shared" si="704"/>
        <v>1.2807464922100864E-3</v>
      </c>
      <c r="AR465" s="5">
        <f t="shared" si="705"/>
        <v>8.117170986282958E-3</v>
      </c>
      <c r="AS465" s="5">
        <f t="shared" si="706"/>
        <v>1.2175756479424461E-2</v>
      </c>
      <c r="AT465" s="5">
        <f t="shared" si="707"/>
        <v>9.1318173595683668E-3</v>
      </c>
      <c r="AU465" s="5">
        <f t="shared" si="708"/>
        <v>4.5659086797841938E-3</v>
      </c>
      <c r="AV465" s="5">
        <f t="shared" si="709"/>
        <v>1.7122157549190758E-3</v>
      </c>
      <c r="AW465" s="5">
        <f t="shared" si="710"/>
        <v>4.2919541589971634E-5</v>
      </c>
      <c r="AX465" s="5">
        <f t="shared" si="711"/>
        <v>4.751909205455518E-4</v>
      </c>
      <c r="AY465" s="5">
        <f t="shared" si="712"/>
        <v>9.5291619266734404E-4</v>
      </c>
      <c r="AZ465" s="5">
        <f t="shared" si="713"/>
        <v>9.5545730251445484E-4</v>
      </c>
      <c r="BA465" s="5">
        <f t="shared" si="714"/>
        <v>6.3867012576966056E-4</v>
      </c>
      <c r="BB465" s="5">
        <f t="shared" si="715"/>
        <v>3.2018662305252247E-4</v>
      </c>
      <c r="BC465" s="5">
        <f t="shared" si="716"/>
        <v>1.2841618161893125E-4</v>
      </c>
      <c r="BD465" s="5">
        <f t="shared" si="717"/>
        <v>2.7129389251932339E-3</v>
      </c>
      <c r="BE465" s="5">
        <f t="shared" si="718"/>
        <v>4.0694083877898593E-3</v>
      </c>
      <c r="BF465" s="5">
        <f t="shared" si="719"/>
        <v>3.0520562908424014E-3</v>
      </c>
      <c r="BG465" s="5">
        <f t="shared" si="720"/>
        <v>1.5260281454212042E-3</v>
      </c>
      <c r="BH465" s="5">
        <f t="shared" si="721"/>
        <v>5.7226055453295265E-4</v>
      </c>
      <c r="BI465" s="5">
        <f t="shared" si="722"/>
        <v>1.7167816635988608E-4</v>
      </c>
      <c r="BJ465" s="8">
        <f t="shared" si="723"/>
        <v>0.28849536230075534</v>
      </c>
      <c r="BK465" s="8">
        <f t="shared" si="724"/>
        <v>0.21677496919661052</v>
      </c>
      <c r="BL465" s="8">
        <f t="shared" si="725"/>
        <v>0.44974936401693072</v>
      </c>
      <c r="BM465" s="8">
        <f t="shared" si="726"/>
        <v>0.67461808038913873</v>
      </c>
      <c r="BN465" s="8">
        <f t="shared" si="727"/>
        <v>0.31986187827581669</v>
      </c>
    </row>
    <row r="466" spans="1:66" x14ac:dyDescent="0.25">
      <c r="A466" t="s">
        <v>298</v>
      </c>
      <c r="B466" t="s">
        <v>331</v>
      </c>
      <c r="C466" t="s">
        <v>358</v>
      </c>
      <c r="D466" s="17"/>
      <c r="E466">
        <f>VLOOKUP(A466,home!$A$2:$E$405,3,FALSE)</f>
        <v>1.6666666666666701</v>
      </c>
      <c r="F466">
        <f>VLOOKUP(B466,home!$B$2:$E$405,3,FALSE)</f>
        <v>0.8</v>
      </c>
      <c r="G466">
        <f>VLOOKUP(C466,away!$B$2:$E$405,4,FALSE)</f>
        <v>0</v>
      </c>
      <c r="H466">
        <f>VLOOKUP(A466,away!$A$2:$E$405,3,FALSE)</f>
        <v>1.3333333333333299</v>
      </c>
      <c r="I466">
        <f>VLOOKUP(C466,away!$B$2:$E$405,3,FALSE)</f>
        <v>1.5</v>
      </c>
      <c r="J466">
        <f>VLOOKUP(B466,home!$B$2:$E$405,4,FALSE)</f>
        <v>0.75</v>
      </c>
      <c r="K466" s="3">
        <f t="shared" si="672"/>
        <v>0</v>
      </c>
      <c r="L466" s="3">
        <f t="shared" si="673"/>
        <v>1.4999999999999962</v>
      </c>
      <c r="M466" s="5">
        <f t="shared" si="674"/>
        <v>0.22313016014843068</v>
      </c>
      <c r="N466" s="5">
        <f t="shared" si="675"/>
        <v>0</v>
      </c>
      <c r="O466" s="5">
        <f t="shared" si="676"/>
        <v>0.33469524022264519</v>
      </c>
      <c r="P466" s="5">
        <f t="shared" si="677"/>
        <v>0</v>
      </c>
      <c r="Q466" s="5">
        <f t="shared" si="678"/>
        <v>0</v>
      </c>
      <c r="R466" s="5">
        <f t="shared" si="679"/>
        <v>0.25102143016698331</v>
      </c>
      <c r="S466" s="5">
        <f t="shared" si="680"/>
        <v>0</v>
      </c>
      <c r="T466" s="5">
        <f t="shared" si="681"/>
        <v>0</v>
      </c>
      <c r="U466" s="5">
        <f t="shared" si="682"/>
        <v>0</v>
      </c>
      <c r="V466" s="5">
        <f t="shared" si="683"/>
        <v>0</v>
      </c>
      <c r="W466" s="5">
        <f t="shared" si="684"/>
        <v>0</v>
      </c>
      <c r="X466" s="5">
        <f t="shared" si="685"/>
        <v>0</v>
      </c>
      <c r="Y466" s="5">
        <f t="shared" si="686"/>
        <v>0</v>
      </c>
      <c r="Z466" s="5">
        <f t="shared" si="687"/>
        <v>0.12551071508349135</v>
      </c>
      <c r="AA466" s="5">
        <f t="shared" si="688"/>
        <v>0</v>
      </c>
      <c r="AB466" s="5">
        <f t="shared" si="689"/>
        <v>0</v>
      </c>
      <c r="AC466" s="5">
        <f t="shared" si="690"/>
        <v>0</v>
      </c>
      <c r="AD466" s="5">
        <f t="shared" si="691"/>
        <v>0</v>
      </c>
      <c r="AE466" s="5">
        <f t="shared" si="692"/>
        <v>0</v>
      </c>
      <c r="AF466" s="5">
        <f t="shared" si="693"/>
        <v>0</v>
      </c>
      <c r="AG466" s="5">
        <f t="shared" si="694"/>
        <v>0</v>
      </c>
      <c r="AH466" s="5">
        <f t="shared" si="695"/>
        <v>4.7066518156309148E-2</v>
      </c>
      <c r="AI466" s="5">
        <f t="shared" si="696"/>
        <v>0</v>
      </c>
      <c r="AJ466" s="5">
        <f t="shared" si="697"/>
        <v>0</v>
      </c>
      <c r="AK466" s="5">
        <f t="shared" si="698"/>
        <v>0</v>
      </c>
      <c r="AL466" s="5">
        <f t="shared" si="699"/>
        <v>0</v>
      </c>
      <c r="AM466" s="5">
        <f t="shared" si="700"/>
        <v>0</v>
      </c>
      <c r="AN466" s="5">
        <f t="shared" si="701"/>
        <v>0</v>
      </c>
      <c r="AO466" s="5">
        <f t="shared" si="702"/>
        <v>0</v>
      </c>
      <c r="AP466" s="5">
        <f t="shared" si="703"/>
        <v>0</v>
      </c>
      <c r="AQ466" s="5">
        <f t="shared" si="704"/>
        <v>0</v>
      </c>
      <c r="AR466" s="5">
        <f t="shared" si="705"/>
        <v>1.4119955446892691E-2</v>
      </c>
      <c r="AS466" s="5">
        <f t="shared" si="706"/>
        <v>0</v>
      </c>
      <c r="AT466" s="5">
        <f t="shared" si="707"/>
        <v>0</v>
      </c>
      <c r="AU466" s="5">
        <f t="shared" si="708"/>
        <v>0</v>
      </c>
      <c r="AV466" s="5">
        <f t="shared" si="709"/>
        <v>0</v>
      </c>
      <c r="AW466" s="5">
        <f t="shared" si="710"/>
        <v>0</v>
      </c>
      <c r="AX466" s="5">
        <f t="shared" si="711"/>
        <v>0</v>
      </c>
      <c r="AY466" s="5">
        <f t="shared" si="712"/>
        <v>0</v>
      </c>
      <c r="AZ466" s="5">
        <f t="shared" si="713"/>
        <v>0</v>
      </c>
      <c r="BA466" s="5">
        <f t="shared" si="714"/>
        <v>0</v>
      </c>
      <c r="BB466" s="5">
        <f t="shared" si="715"/>
        <v>0</v>
      </c>
      <c r="BC466" s="5">
        <f t="shared" si="716"/>
        <v>0</v>
      </c>
      <c r="BD466" s="5">
        <f t="shared" si="717"/>
        <v>3.5299888617231654E-3</v>
      </c>
      <c r="BE466" s="5">
        <f t="shared" si="718"/>
        <v>0</v>
      </c>
      <c r="BF466" s="5">
        <f t="shared" si="719"/>
        <v>0</v>
      </c>
      <c r="BG466" s="5">
        <f t="shared" si="720"/>
        <v>0</v>
      </c>
      <c r="BH466" s="5">
        <f t="shared" si="721"/>
        <v>0</v>
      </c>
      <c r="BI466" s="5">
        <f t="shared" si="722"/>
        <v>0</v>
      </c>
      <c r="BJ466" s="8">
        <f t="shared" si="723"/>
        <v>0</v>
      </c>
      <c r="BK466" s="8">
        <f t="shared" si="724"/>
        <v>0.22313016014843068</v>
      </c>
      <c r="BL466" s="8">
        <f t="shared" si="725"/>
        <v>0.65043313285455351</v>
      </c>
      <c r="BM466" s="8">
        <f t="shared" si="726"/>
        <v>0.19022717754841637</v>
      </c>
      <c r="BN466" s="8">
        <f t="shared" si="727"/>
        <v>0.80884683053805917</v>
      </c>
    </row>
    <row r="467" spans="1:66" x14ac:dyDescent="0.25">
      <c r="A467" t="s">
        <v>298</v>
      </c>
      <c r="B467" t="s">
        <v>338</v>
      </c>
      <c r="C467" t="s">
        <v>324</v>
      </c>
      <c r="D467" s="17"/>
      <c r="E467">
        <f>VLOOKUP(A467,home!$A$2:$E$405,3,FALSE)</f>
        <v>1.6666666666666701</v>
      </c>
      <c r="F467">
        <f>VLOOKUP(B467,home!$B$2:$E$405,3,FALSE)</f>
        <v>1</v>
      </c>
      <c r="G467">
        <f>VLOOKUP(C467,away!$B$2:$E$405,4,FALSE)</f>
        <v>1.5</v>
      </c>
      <c r="H467">
        <f>VLOOKUP(A467,away!$A$2:$E$405,3,FALSE)</f>
        <v>1.3333333333333299</v>
      </c>
      <c r="I467">
        <f>VLOOKUP(C467,away!$B$2:$E$405,3,FALSE)</f>
        <v>0.6</v>
      </c>
      <c r="J467">
        <f>VLOOKUP(B467,home!$B$2:$E$405,4,FALSE)</f>
        <v>0.5</v>
      </c>
      <c r="K467" s="3">
        <f t="shared" si="672"/>
        <v>2.5000000000000053</v>
      </c>
      <c r="L467" s="3">
        <f t="shared" si="673"/>
        <v>0.39999999999999897</v>
      </c>
      <c r="M467" s="5">
        <f t="shared" si="674"/>
        <v>5.5023220056406995E-2</v>
      </c>
      <c r="N467" s="5">
        <f t="shared" si="675"/>
        <v>0.13755805014101777</v>
      </c>
      <c r="O467" s="5">
        <f t="shared" si="676"/>
        <v>2.2009288022562742E-2</v>
      </c>
      <c r="P467" s="5">
        <f t="shared" si="677"/>
        <v>5.5023220056406967E-2</v>
      </c>
      <c r="Q467" s="5">
        <f t="shared" si="678"/>
        <v>0.17194756267627259</v>
      </c>
      <c r="R467" s="5">
        <f t="shared" si="679"/>
        <v>4.4018576045125359E-3</v>
      </c>
      <c r="S467" s="5">
        <f t="shared" si="680"/>
        <v>1.3755805014101733E-2</v>
      </c>
      <c r="T467" s="5">
        <f t="shared" si="681"/>
        <v>6.877902507050887E-2</v>
      </c>
      <c r="U467" s="5">
        <f t="shared" si="682"/>
        <v>1.1004644011281362E-2</v>
      </c>
      <c r="V467" s="5">
        <f t="shared" si="683"/>
        <v>1.528422779344637E-3</v>
      </c>
      <c r="W467" s="5">
        <f t="shared" si="684"/>
        <v>0.14328963556356081</v>
      </c>
      <c r="X467" s="5">
        <f t="shared" si="685"/>
        <v>5.7315854225424179E-2</v>
      </c>
      <c r="Y467" s="5">
        <f t="shared" si="686"/>
        <v>1.1463170845084802E-2</v>
      </c>
      <c r="Z467" s="5">
        <f t="shared" si="687"/>
        <v>5.8691434726833671E-4</v>
      </c>
      <c r="AA467" s="5">
        <f t="shared" si="688"/>
        <v>1.4672858681708449E-3</v>
      </c>
      <c r="AB467" s="5">
        <f t="shared" si="689"/>
        <v>1.8341073352135602E-3</v>
      </c>
      <c r="AC467" s="5">
        <f t="shared" si="690"/>
        <v>9.5526423709039744E-5</v>
      </c>
      <c r="AD467" s="5">
        <f t="shared" si="691"/>
        <v>8.9556022227225696E-2</v>
      </c>
      <c r="AE467" s="5">
        <f t="shared" si="692"/>
        <v>3.5822408890890188E-2</v>
      </c>
      <c r="AF467" s="5">
        <f t="shared" si="693"/>
        <v>7.1644817781780171E-3</v>
      </c>
      <c r="AG467" s="5">
        <f t="shared" si="694"/>
        <v>9.5526423709040009E-4</v>
      </c>
      <c r="AH467" s="5">
        <f t="shared" si="695"/>
        <v>5.8691434726833509E-5</v>
      </c>
      <c r="AI467" s="5">
        <f t="shared" si="696"/>
        <v>1.4672858681708407E-4</v>
      </c>
      <c r="AJ467" s="5">
        <f t="shared" si="697"/>
        <v>1.8341073352135551E-4</v>
      </c>
      <c r="AK467" s="5">
        <f t="shared" si="698"/>
        <v>1.5284227793446327E-4</v>
      </c>
      <c r="AL467" s="5">
        <f t="shared" si="699"/>
        <v>3.8210569483615897E-6</v>
      </c>
      <c r="AM467" s="5">
        <f t="shared" si="700"/>
        <v>4.4778011113612945E-2</v>
      </c>
      <c r="AN467" s="5">
        <f t="shared" si="701"/>
        <v>1.7911204445445132E-2</v>
      </c>
      <c r="AO467" s="5">
        <f t="shared" si="702"/>
        <v>3.5822408890890159E-3</v>
      </c>
      <c r="AP467" s="5">
        <f t="shared" si="703"/>
        <v>4.7763211854520102E-4</v>
      </c>
      <c r="AQ467" s="5">
        <f t="shared" si="704"/>
        <v>4.7763211854519967E-5</v>
      </c>
      <c r="AR467" s="5">
        <f t="shared" si="705"/>
        <v>4.6953147781466712E-6</v>
      </c>
      <c r="AS467" s="5">
        <f t="shared" si="706"/>
        <v>1.1738286945366702E-5</v>
      </c>
      <c r="AT467" s="5">
        <f t="shared" si="707"/>
        <v>1.4672858681708411E-5</v>
      </c>
      <c r="AU467" s="5">
        <f t="shared" si="708"/>
        <v>1.2227382234757036E-5</v>
      </c>
      <c r="AV467" s="5">
        <f t="shared" si="709"/>
        <v>7.6421138967231642E-6</v>
      </c>
      <c r="AW467" s="5">
        <f t="shared" si="710"/>
        <v>1.0614047078782176E-7</v>
      </c>
      <c r="AX467" s="5">
        <f t="shared" si="711"/>
        <v>1.8657504630672086E-2</v>
      </c>
      <c r="AY467" s="5">
        <f t="shared" si="712"/>
        <v>7.4630018522688158E-3</v>
      </c>
      <c r="AZ467" s="5">
        <f t="shared" si="713"/>
        <v>1.4926003704537588E-3</v>
      </c>
      <c r="BA467" s="5">
        <f t="shared" si="714"/>
        <v>1.990133827271674E-4</v>
      </c>
      <c r="BB467" s="5">
        <f t="shared" si="715"/>
        <v>1.9901338272716683E-5</v>
      </c>
      <c r="BC467" s="5">
        <f t="shared" si="716"/>
        <v>1.5921070618173314E-6</v>
      </c>
      <c r="BD467" s="5">
        <f t="shared" si="717"/>
        <v>3.1302098520977709E-7</v>
      </c>
      <c r="BE467" s="5">
        <f t="shared" si="718"/>
        <v>7.8255246302444449E-7</v>
      </c>
      <c r="BF467" s="5">
        <f t="shared" si="719"/>
        <v>9.7819057878055773E-7</v>
      </c>
      <c r="BG467" s="5">
        <f t="shared" si="720"/>
        <v>8.1515881565046661E-7</v>
      </c>
      <c r="BH467" s="5">
        <f t="shared" si="721"/>
        <v>5.0947425978154276E-7</v>
      </c>
      <c r="BI467" s="5">
        <f t="shared" si="722"/>
        <v>2.5473712989077191E-7</v>
      </c>
      <c r="BJ467" s="8">
        <f t="shared" si="723"/>
        <v>0.81848194111525641</v>
      </c>
      <c r="BK467" s="8">
        <f t="shared" si="724"/>
        <v>0.13289301723918653</v>
      </c>
      <c r="BL467" s="8">
        <f t="shared" si="725"/>
        <v>4.1313484965509809E-2</v>
      </c>
      <c r="BM467" s="8">
        <f t="shared" si="726"/>
        <v>0.53984926339824335</v>
      </c>
      <c r="BN467" s="8">
        <f t="shared" si="727"/>
        <v>0.44596319855717964</v>
      </c>
    </row>
    <row r="468" spans="1:66" x14ac:dyDescent="0.25">
      <c r="A468" t="s">
        <v>298</v>
      </c>
      <c r="B468" t="s">
        <v>363</v>
      </c>
      <c r="C468" t="s">
        <v>299</v>
      </c>
      <c r="D468" s="17"/>
      <c r="E468">
        <f>VLOOKUP(A468,home!$A$2:$E$405,3,FALSE)</f>
        <v>1.6666666666666701</v>
      </c>
      <c r="F468">
        <f>VLOOKUP(B468,home!$B$2:$E$405,3,FALSE)</f>
        <v>1.2</v>
      </c>
      <c r="G468">
        <f>VLOOKUP(C468,away!$B$2:$E$405,4,FALSE)</f>
        <v>1.2</v>
      </c>
      <c r="H468">
        <f>VLOOKUP(A468,away!$A$2:$E$405,3,FALSE)</f>
        <v>1.3333333333333299</v>
      </c>
      <c r="I468">
        <f>VLOOKUP(C468,away!$B$2:$E$405,3,FALSE)</f>
        <v>1.5</v>
      </c>
      <c r="J468">
        <f>VLOOKUP(B468,home!$B$2:$E$405,4,FALSE)</f>
        <v>1.1299999999999999</v>
      </c>
      <c r="K468" s="3">
        <f t="shared" si="672"/>
        <v>2.4000000000000048</v>
      </c>
      <c r="L468" s="3">
        <f t="shared" si="673"/>
        <v>2.259999999999994</v>
      </c>
      <c r="M468" s="5">
        <f t="shared" si="674"/>
        <v>9.4664624017103353E-3</v>
      </c>
      <c r="N468" s="5">
        <f t="shared" si="675"/>
        <v>2.2719509764104855E-2</v>
      </c>
      <c r="O468" s="5">
        <f t="shared" si="676"/>
        <v>2.13942050278653E-2</v>
      </c>
      <c r="P468" s="5">
        <f t="shared" si="677"/>
        <v>5.1346092066876826E-2</v>
      </c>
      <c r="Q468" s="5">
        <f t="shared" si="678"/>
        <v>2.7263411716925885E-2</v>
      </c>
      <c r="R468" s="5">
        <f t="shared" si="679"/>
        <v>2.4175451681487731E-2</v>
      </c>
      <c r="S468" s="5">
        <f t="shared" si="680"/>
        <v>6.9625300842684965E-2</v>
      </c>
      <c r="T468" s="5">
        <f t="shared" si="681"/>
        <v>6.1615310480252324E-2</v>
      </c>
      <c r="U468" s="5">
        <f t="shared" si="682"/>
        <v>5.8021084035570679E-2</v>
      </c>
      <c r="V468" s="5">
        <f t="shared" si="683"/>
        <v>4.1960847974524769E-2</v>
      </c>
      <c r="W468" s="5">
        <f t="shared" si="684"/>
        <v>2.1810729373540751E-2</v>
      </c>
      <c r="X468" s="5">
        <f t="shared" si="685"/>
        <v>4.9292248384201959E-2</v>
      </c>
      <c r="Y468" s="5">
        <f t="shared" si="686"/>
        <v>5.5700240674148083E-2</v>
      </c>
      <c r="Z468" s="5">
        <f t="shared" si="687"/>
        <v>1.8212173600054039E-2</v>
      </c>
      <c r="AA468" s="5">
        <f t="shared" si="688"/>
        <v>4.3709216640129785E-2</v>
      </c>
      <c r="AB468" s="5">
        <f t="shared" si="689"/>
        <v>5.2451059968155855E-2</v>
      </c>
      <c r="AC468" s="5">
        <f t="shared" si="690"/>
        <v>1.4224727463363883E-2</v>
      </c>
      <c r="AD468" s="5">
        <f t="shared" si="691"/>
        <v>1.3086437624124472E-2</v>
      </c>
      <c r="AE468" s="5">
        <f t="shared" si="692"/>
        <v>2.9575349030521222E-2</v>
      </c>
      <c r="AF468" s="5">
        <f t="shared" si="693"/>
        <v>3.3420144404488906E-2</v>
      </c>
      <c r="AG468" s="5">
        <f t="shared" si="694"/>
        <v>2.5176508784714901E-2</v>
      </c>
      <c r="AH468" s="5">
        <f t="shared" si="695"/>
        <v>1.0289878084030505E-2</v>
      </c>
      <c r="AI468" s="5">
        <f t="shared" si="696"/>
        <v>2.4695707401673265E-2</v>
      </c>
      <c r="AJ468" s="5">
        <f t="shared" si="697"/>
        <v>2.9634848882007979E-2</v>
      </c>
      <c r="AK468" s="5">
        <f t="shared" si="698"/>
        <v>2.3707879105606431E-2</v>
      </c>
      <c r="AL468" s="5">
        <f t="shared" si="699"/>
        <v>3.0861968704514282E-3</v>
      </c>
      <c r="AM468" s="5">
        <f t="shared" si="700"/>
        <v>6.2814900595797602E-3</v>
      </c>
      <c r="AN468" s="5">
        <f t="shared" si="701"/>
        <v>1.4196167534650219E-2</v>
      </c>
      <c r="AO468" s="5">
        <f t="shared" si="702"/>
        <v>1.6041669314154711E-2</v>
      </c>
      <c r="AP468" s="5">
        <f t="shared" si="703"/>
        <v>1.208472421666318E-2</v>
      </c>
      <c r="AQ468" s="5">
        <f t="shared" si="704"/>
        <v>6.8278691824146791E-3</v>
      </c>
      <c r="AR468" s="5">
        <f t="shared" si="705"/>
        <v>4.6510248939817785E-3</v>
      </c>
      <c r="AS468" s="5">
        <f t="shared" si="706"/>
        <v>1.1162459745556292E-2</v>
      </c>
      <c r="AT468" s="5">
        <f t="shared" si="707"/>
        <v>1.3394951694667579E-2</v>
      </c>
      <c r="AU468" s="5">
        <f t="shared" si="708"/>
        <v>1.0715961355734084E-2</v>
      </c>
      <c r="AV468" s="5">
        <f t="shared" si="709"/>
        <v>6.429576813440461E-3</v>
      </c>
      <c r="AW468" s="5">
        <f t="shared" si="710"/>
        <v>4.6498699514801458E-4</v>
      </c>
      <c r="AX468" s="5">
        <f t="shared" si="711"/>
        <v>2.5125960238319097E-3</v>
      </c>
      <c r="AY468" s="5">
        <f t="shared" si="712"/>
        <v>5.6784670138601001E-3</v>
      </c>
      <c r="AZ468" s="5">
        <f t="shared" si="713"/>
        <v>6.4166677256618978E-3</v>
      </c>
      <c r="BA468" s="5">
        <f t="shared" si="714"/>
        <v>4.8338896866652829E-3</v>
      </c>
      <c r="BB468" s="5">
        <f t="shared" si="715"/>
        <v>2.7311476729658776E-3</v>
      </c>
      <c r="BC468" s="5">
        <f t="shared" si="716"/>
        <v>1.2344787481805739E-3</v>
      </c>
      <c r="BD468" s="5">
        <f t="shared" si="717"/>
        <v>1.7518860433997972E-3</v>
      </c>
      <c r="BE468" s="5">
        <f t="shared" si="718"/>
        <v>4.2045265041595215E-3</v>
      </c>
      <c r="BF468" s="5">
        <f t="shared" si="719"/>
        <v>5.0454318049914368E-3</v>
      </c>
      <c r="BG468" s="5">
        <f t="shared" si="720"/>
        <v>4.0363454439931576E-3</v>
      </c>
      <c r="BH468" s="5">
        <f t="shared" si="721"/>
        <v>2.4218072663958986E-3</v>
      </c>
      <c r="BI468" s="5">
        <f t="shared" si="722"/>
        <v>1.162467487870034E-3</v>
      </c>
      <c r="BJ468" s="8">
        <f t="shared" si="723"/>
        <v>0.41849905741565152</v>
      </c>
      <c r="BK468" s="8">
        <f t="shared" si="724"/>
        <v>0.19538809463347229</v>
      </c>
      <c r="BL468" s="8">
        <f t="shared" si="725"/>
        <v>0.35305576988071768</v>
      </c>
      <c r="BM468" s="8">
        <f t="shared" si="726"/>
        <v>0.8235764828522123</v>
      </c>
      <c r="BN468" s="8">
        <f t="shared" si="727"/>
        <v>0.15636513265897095</v>
      </c>
    </row>
    <row r="469" spans="1:66" x14ac:dyDescent="0.25">
      <c r="A469" t="s">
        <v>304</v>
      </c>
      <c r="B469" t="s">
        <v>305</v>
      </c>
      <c r="C469" t="s">
        <v>310</v>
      </c>
      <c r="D469" s="17"/>
      <c r="E469">
        <f>VLOOKUP(A469,home!$A$2:$E$405,3,FALSE)</f>
        <v>1.32</v>
      </c>
      <c r="F469">
        <f>VLOOKUP(B469,home!$B$2:$E$405,3,FALSE)</f>
        <v>1.01</v>
      </c>
      <c r="G469">
        <f>VLOOKUP(C469,away!$B$2:$E$405,4,FALSE)</f>
        <v>0.25</v>
      </c>
      <c r="H469">
        <f>VLOOKUP(A469,away!$A$2:$E$405,3,FALSE)</f>
        <v>1.32</v>
      </c>
      <c r="I469">
        <f>VLOOKUP(C469,away!$B$2:$E$405,3,FALSE)</f>
        <v>1.77</v>
      </c>
      <c r="J469">
        <f>VLOOKUP(B469,home!$B$2:$E$405,4,FALSE)</f>
        <v>0.76</v>
      </c>
      <c r="K469" s="3">
        <f t="shared" si="672"/>
        <v>0.33330000000000004</v>
      </c>
      <c r="L469" s="3">
        <f t="shared" si="673"/>
        <v>1.7756640000000001</v>
      </c>
      <c r="M469" s="5">
        <f t="shared" si="674"/>
        <v>0.12136363405119277</v>
      </c>
      <c r="N469" s="5">
        <f t="shared" si="675"/>
        <v>4.0450499229262554E-2</v>
      </c>
      <c r="O469" s="5">
        <f t="shared" si="676"/>
        <v>0.21550103589387717</v>
      </c>
      <c r="P469" s="5">
        <f t="shared" si="677"/>
        <v>7.1826495263429255E-2</v>
      </c>
      <c r="Q469" s="5">
        <f t="shared" si="678"/>
        <v>6.7410756965566041E-3</v>
      </c>
      <c r="R469" s="5">
        <f t="shared" si="679"/>
        <v>0.19132871569973284</v>
      </c>
      <c r="S469" s="5">
        <f t="shared" si="680"/>
        <v>1.0627247326104447E-2</v>
      </c>
      <c r="T469" s="5">
        <f t="shared" si="681"/>
        <v>1.1969885435650486E-2</v>
      </c>
      <c r="U469" s="5">
        <f t="shared" si="682"/>
        <v>6.3769860942720955E-2</v>
      </c>
      <c r="V469" s="5">
        <f t="shared" si="683"/>
        <v>6.9883457237075296E-4</v>
      </c>
      <c r="W469" s="5">
        <f t="shared" si="684"/>
        <v>7.4893350988743904E-4</v>
      </c>
      <c r="X469" s="5">
        <f t="shared" si="685"/>
        <v>1.3298542719007696E-3</v>
      </c>
      <c r="Y469" s="5">
        <f t="shared" si="686"/>
        <v>1.1806871779302046E-3</v>
      </c>
      <c r="Z469" s="5">
        <f t="shared" si="687"/>
        <v>0.11324517087808349</v>
      </c>
      <c r="AA469" s="5">
        <f t="shared" si="688"/>
        <v>3.7744615453665226E-2</v>
      </c>
      <c r="AB469" s="5">
        <f t="shared" si="689"/>
        <v>6.2901401653533097E-3</v>
      </c>
      <c r="AC469" s="5">
        <f t="shared" si="690"/>
        <v>2.5849402136977688E-5</v>
      </c>
      <c r="AD469" s="5">
        <f t="shared" si="691"/>
        <v>6.2404884711370835E-5</v>
      </c>
      <c r="AE469" s="5">
        <f t="shared" si="692"/>
        <v>1.1081010720613159E-4</v>
      </c>
      <c r="AF469" s="5">
        <f t="shared" si="693"/>
        <v>9.8380759101034259E-5</v>
      </c>
      <c r="AG469" s="5">
        <f t="shared" si="694"/>
        <v>5.8230390742792977E-5</v>
      </c>
      <c r="AH469" s="5">
        <f t="shared" si="695"/>
        <v>5.0271343275515308E-2</v>
      </c>
      <c r="AI469" s="5">
        <f t="shared" si="696"/>
        <v>1.6755438713729254E-2</v>
      </c>
      <c r="AJ469" s="5">
        <f t="shared" si="697"/>
        <v>2.7922938616429796E-3</v>
      </c>
      <c r="AK469" s="5">
        <f t="shared" si="698"/>
        <v>3.1022384802853519E-4</v>
      </c>
      <c r="AL469" s="5">
        <f t="shared" si="699"/>
        <v>6.1193683747832991E-7</v>
      </c>
      <c r="AM469" s="5">
        <f t="shared" si="700"/>
        <v>4.1599096148599808E-6</v>
      </c>
      <c r="AN469" s="5">
        <f t="shared" si="701"/>
        <v>7.3866017463607326E-6</v>
      </c>
      <c r="AO469" s="5">
        <f t="shared" si="702"/>
        <v>6.5580614016749447E-6</v>
      </c>
      <c r="AP469" s="5">
        <f t="shared" si="703"/>
        <v>3.8816378469145801E-6</v>
      </c>
      <c r="AQ469" s="5">
        <f t="shared" si="704"/>
        <v>1.7231211464509329E-6</v>
      </c>
      <c r="AR469" s="5">
        <f t="shared" si="705"/>
        <v>1.7853002897194926E-2</v>
      </c>
      <c r="AS469" s="5">
        <f t="shared" si="706"/>
        <v>5.9504058656350686E-3</v>
      </c>
      <c r="AT469" s="5">
        <f t="shared" si="707"/>
        <v>9.9163513750808417E-4</v>
      </c>
      <c r="AU469" s="5">
        <f t="shared" si="708"/>
        <v>1.1017066377714819E-4</v>
      </c>
      <c r="AV469" s="5">
        <f t="shared" si="709"/>
        <v>9.1799705592308705E-6</v>
      </c>
      <c r="AW469" s="5">
        <f t="shared" si="710"/>
        <v>1.0060051418174657E-8</v>
      </c>
      <c r="AX469" s="5">
        <f t="shared" si="711"/>
        <v>2.31082979105472E-7</v>
      </c>
      <c r="AY469" s="5">
        <f t="shared" si="712"/>
        <v>4.1032572701033884E-7</v>
      </c>
      <c r="AZ469" s="5">
        <f t="shared" si="713"/>
        <v>3.6430031086304331E-7</v>
      </c>
      <c r="BA469" s="5">
        <f t="shared" si="714"/>
        <v>2.1562498239610499E-7</v>
      </c>
      <c r="BB469" s="5">
        <f t="shared" si="715"/>
        <v>9.571937968534935E-8</v>
      </c>
      <c r="BC469" s="5">
        <f t="shared" si="716"/>
        <v>3.3993091321921236E-8</v>
      </c>
      <c r="BD469" s="5">
        <f t="shared" si="717"/>
        <v>5.2834890894074543E-3</v>
      </c>
      <c r="BE469" s="5">
        <f t="shared" si="718"/>
        <v>1.7609869134995045E-3</v>
      </c>
      <c r="BF469" s="5">
        <f t="shared" si="719"/>
        <v>2.9346846913469243E-4</v>
      </c>
      <c r="BG469" s="5">
        <f t="shared" si="720"/>
        <v>3.2604346920864338E-5</v>
      </c>
      <c r="BH469" s="5">
        <f t="shared" si="721"/>
        <v>2.7167572071810205E-6</v>
      </c>
      <c r="BI469" s="5">
        <f t="shared" si="722"/>
        <v>1.8109903543068684E-7</v>
      </c>
      <c r="BJ469" s="8">
        <f t="shared" si="723"/>
        <v>6.2775821841176027E-2</v>
      </c>
      <c r="BK469" s="8">
        <f t="shared" si="724"/>
        <v>0.20454308287779871</v>
      </c>
      <c r="BL469" s="8">
        <f t="shared" si="725"/>
        <v>0.6170515090641453</v>
      </c>
      <c r="BM469" s="8">
        <f t="shared" si="726"/>
        <v>0.35040372856147667</v>
      </c>
      <c r="BN469" s="8">
        <f t="shared" si="727"/>
        <v>0.64721145583405126</v>
      </c>
    </row>
    <row r="470" spans="1:66" x14ac:dyDescent="0.25">
      <c r="A470" t="s">
        <v>304</v>
      </c>
      <c r="B470" t="s">
        <v>335</v>
      </c>
      <c r="C470" t="s">
        <v>339</v>
      </c>
      <c r="D470" s="17"/>
      <c r="E470">
        <f>VLOOKUP(A470,home!$A$2:$E$405,3,FALSE)</f>
        <v>1.32</v>
      </c>
      <c r="F470">
        <f>VLOOKUP(B470,home!$B$2:$E$405,3,FALSE)</f>
        <v>1.26</v>
      </c>
      <c r="G470">
        <f>VLOOKUP(C470,away!$B$2:$E$405,4,FALSE)</f>
        <v>0.38</v>
      </c>
      <c r="H470">
        <f>VLOOKUP(A470,away!$A$2:$E$405,3,FALSE)</f>
        <v>1.32</v>
      </c>
      <c r="I470">
        <f>VLOOKUP(C470,away!$B$2:$E$405,3,FALSE)</f>
        <v>1.1399999999999999</v>
      </c>
      <c r="J470">
        <f>VLOOKUP(B470,home!$B$2:$E$405,4,FALSE)</f>
        <v>0.51</v>
      </c>
      <c r="K470" s="3">
        <f t="shared" si="672"/>
        <v>0.63201600000000002</v>
      </c>
      <c r="L470" s="3">
        <f t="shared" si="673"/>
        <v>0.76744800000000002</v>
      </c>
      <c r="M470" s="5">
        <f t="shared" si="674"/>
        <v>0.24672917534376965</v>
      </c>
      <c r="N470" s="5">
        <f t="shared" si="675"/>
        <v>0.15593678648406792</v>
      </c>
      <c r="O470" s="5">
        <f t="shared" si="676"/>
        <v>0.18935181215922531</v>
      </c>
      <c r="P470" s="5">
        <f t="shared" si="677"/>
        <v>0.11967337491362494</v>
      </c>
      <c r="Q470" s="5">
        <f t="shared" si="678"/>
        <v>4.9277272023257331E-2</v>
      </c>
      <c r="R470" s="5">
        <f t="shared" si="679"/>
        <v>7.2658834768986574E-2</v>
      </c>
      <c r="S470" s="5">
        <f t="shared" si="680"/>
        <v>1.4511575944821361E-2</v>
      </c>
      <c r="T470" s="5">
        <f t="shared" si="681"/>
        <v>3.7817743859704787E-2</v>
      </c>
      <c r="U470" s="5">
        <f t="shared" si="682"/>
        <v>4.5921546115355816E-2</v>
      </c>
      <c r="V470" s="5">
        <f t="shared" si="683"/>
        <v>7.8207625660468578E-4</v>
      </c>
      <c r="W470" s="5">
        <f t="shared" si="684"/>
        <v>1.0381341451683668E-2</v>
      </c>
      <c r="X470" s="5">
        <f t="shared" si="685"/>
        <v>7.9671397344117274E-3</v>
      </c>
      <c r="Y470" s="5">
        <f t="shared" si="686"/>
        <v>3.0571827274474056E-3</v>
      </c>
      <c r="Z470" s="5">
        <f t="shared" si="687"/>
        <v>1.8587292475263074E-2</v>
      </c>
      <c r="AA470" s="5">
        <f t="shared" si="688"/>
        <v>1.1747466241045867E-2</v>
      </c>
      <c r="AB470" s="5">
        <f t="shared" si="689"/>
        <v>3.7122933119004219E-3</v>
      </c>
      <c r="AC470" s="5">
        <f t="shared" si="690"/>
        <v>2.3708613132519708E-5</v>
      </c>
      <c r="AD470" s="5">
        <f t="shared" si="691"/>
        <v>1.6402934747318262E-3</v>
      </c>
      <c r="AE470" s="5">
        <f t="shared" si="692"/>
        <v>1.2588399465959905E-3</v>
      </c>
      <c r="AF470" s="5">
        <f t="shared" si="693"/>
        <v>4.8304709966759981E-4</v>
      </c>
      <c r="AG470" s="5">
        <f t="shared" si="694"/>
        <v>1.2357117684856674E-4</v>
      </c>
      <c r="AH470" s="5">
        <f t="shared" si="695"/>
        <v>3.5661951088889229E-3</v>
      </c>
      <c r="AI470" s="5">
        <f t="shared" si="696"/>
        <v>2.2538923679395416E-3</v>
      </c>
      <c r="AJ470" s="5">
        <f t="shared" si="697"/>
        <v>7.1224801940783858E-4</v>
      </c>
      <c r="AK470" s="5">
        <f t="shared" si="698"/>
        <v>1.5005071474468817E-4</v>
      </c>
      <c r="AL470" s="5">
        <f t="shared" si="699"/>
        <v>4.5998447392966905E-7</v>
      </c>
      <c r="AM470" s="5">
        <f t="shared" si="700"/>
        <v>2.0733834414522198E-4</v>
      </c>
      <c r="AN470" s="5">
        <f t="shared" si="701"/>
        <v>1.591213975375623E-4</v>
      </c>
      <c r="AO470" s="5">
        <f t="shared" si="702"/>
        <v>6.1058699148703555E-5</v>
      </c>
      <c r="AP470" s="5">
        <f t="shared" si="703"/>
        <v>1.5619792181424754E-5</v>
      </c>
      <c r="AQ470" s="5">
        <f t="shared" si="704"/>
        <v>2.9968445675125153E-6</v>
      </c>
      <c r="AR470" s="5">
        <f t="shared" si="705"/>
        <v>5.4737386078531735E-4</v>
      </c>
      <c r="AS470" s="5">
        <f t="shared" si="706"/>
        <v>3.4594903799809313E-4</v>
      </c>
      <c r="AT470" s="5">
        <f t="shared" si="707"/>
        <v>1.093226635997014E-4</v>
      </c>
      <c r="AU470" s="5">
        <f t="shared" si="708"/>
        <v>2.3031224185876294E-5</v>
      </c>
      <c r="AV470" s="5">
        <f t="shared" si="709"/>
        <v>3.6390255462651975E-6</v>
      </c>
      <c r="AW470" s="5">
        <f t="shared" si="710"/>
        <v>6.1975166728112963E-9</v>
      </c>
      <c r="AX470" s="5">
        <f t="shared" si="711"/>
        <v>2.1840191818881096E-5</v>
      </c>
      <c r="AY470" s="5">
        <f t="shared" si="712"/>
        <v>1.6761211531016659E-5</v>
      </c>
      <c r="AZ470" s="5">
        <f t="shared" si="713"/>
        <v>6.4316791335278364E-6</v>
      </c>
      <c r="BA470" s="5">
        <f t="shared" si="714"/>
        <v>1.6453264292225575E-6</v>
      </c>
      <c r="BB470" s="5">
        <f t="shared" si="715"/>
        <v>3.1567561936349823E-7</v>
      </c>
      <c r="BC470" s="5">
        <f t="shared" si="716"/>
        <v>4.8452924545855606E-8</v>
      </c>
      <c r="BD470" s="5">
        <f t="shared" si="717"/>
        <v>7.0013495785328341E-5</v>
      </c>
      <c r="BE470" s="5">
        <f t="shared" si="718"/>
        <v>4.4249649552260079E-5</v>
      </c>
      <c r="BF470" s="5">
        <f t="shared" si="719"/>
        <v>1.3983243255710603E-5</v>
      </c>
      <c r="BG470" s="5">
        <f t="shared" si="720"/>
        <v>2.9458778231670643E-6</v>
      </c>
      <c r="BH470" s="5">
        <f t="shared" si="721"/>
        <v>4.6546047957168872E-7</v>
      </c>
      <c r="BI470" s="5">
        <f t="shared" si="722"/>
        <v>5.8835694091396092E-8</v>
      </c>
      <c r="BJ470" s="8">
        <f t="shared" si="723"/>
        <v>0.26843639559345372</v>
      </c>
      <c r="BK470" s="8">
        <f t="shared" si="724"/>
        <v>0.38173713226795813</v>
      </c>
      <c r="BL470" s="8">
        <f t="shared" si="725"/>
        <v>0.33123537118220037</v>
      </c>
      <c r="BM470" s="8">
        <f t="shared" si="726"/>
        <v>0.16635218081192929</v>
      </c>
      <c r="BN470" s="8">
        <f t="shared" si="727"/>
        <v>0.83362725569293183</v>
      </c>
    </row>
    <row r="471" spans="1:66" x14ac:dyDescent="0.25">
      <c r="A471" t="s">
        <v>304</v>
      </c>
      <c r="B471" t="s">
        <v>459</v>
      </c>
      <c r="C471" t="s">
        <v>332</v>
      </c>
      <c r="D471" s="17"/>
      <c r="E471">
        <f>VLOOKUP(A471,home!$A$2:$E$405,3,FALSE)</f>
        <v>1.32</v>
      </c>
      <c r="F471">
        <f>VLOOKUP(B471,home!$B$2:$E$405,3,FALSE)</f>
        <v>1.1399999999999999</v>
      </c>
      <c r="G471">
        <f>VLOOKUP(C471,away!$B$2:$E$405,4,FALSE)</f>
        <v>1.26</v>
      </c>
      <c r="H471">
        <f>VLOOKUP(A471,away!$A$2:$E$405,3,FALSE)</f>
        <v>1.32</v>
      </c>
      <c r="I471">
        <f>VLOOKUP(C471,away!$B$2:$E$405,3,FALSE)</f>
        <v>0</v>
      </c>
      <c r="J471">
        <f>VLOOKUP(B471,home!$B$2:$E$405,4,FALSE)</f>
        <v>0</v>
      </c>
      <c r="K471" s="3">
        <f t="shared" si="672"/>
        <v>1.896048</v>
      </c>
      <c r="L471" s="3">
        <f t="shared" si="673"/>
        <v>0</v>
      </c>
      <c r="M471" s="5">
        <f t="shared" si="674"/>
        <v>0.15016088395005694</v>
      </c>
      <c r="N471" s="5">
        <f t="shared" si="675"/>
        <v>0.28471224369173759</v>
      </c>
      <c r="O471" s="5">
        <f t="shared" si="676"/>
        <v>0</v>
      </c>
      <c r="P471" s="5">
        <f t="shared" si="677"/>
        <v>0</v>
      </c>
      <c r="Q471" s="5">
        <f t="shared" si="678"/>
        <v>0.26991404011361586</v>
      </c>
      <c r="R471" s="5">
        <f t="shared" si="679"/>
        <v>0</v>
      </c>
      <c r="S471" s="5">
        <f t="shared" si="680"/>
        <v>0</v>
      </c>
      <c r="T471" s="5">
        <f t="shared" si="681"/>
        <v>0</v>
      </c>
      <c r="U471" s="5">
        <f t="shared" si="682"/>
        <v>0</v>
      </c>
      <c r="V471" s="5">
        <f t="shared" si="683"/>
        <v>0</v>
      </c>
      <c r="W471" s="5">
        <f t="shared" si="684"/>
        <v>0.170589991976447</v>
      </c>
      <c r="X471" s="5">
        <f t="shared" si="685"/>
        <v>0</v>
      </c>
      <c r="Y471" s="5">
        <f t="shared" si="686"/>
        <v>0</v>
      </c>
      <c r="Z471" s="5">
        <f t="shared" si="687"/>
        <v>0</v>
      </c>
      <c r="AA471" s="5">
        <f t="shared" si="688"/>
        <v>0</v>
      </c>
      <c r="AB471" s="5">
        <f t="shared" si="689"/>
        <v>0</v>
      </c>
      <c r="AC471" s="5">
        <f t="shared" si="690"/>
        <v>0</v>
      </c>
      <c r="AD471" s="5">
        <f t="shared" si="691"/>
        <v>8.0861703276739652E-2</v>
      </c>
      <c r="AE471" s="5">
        <f t="shared" si="692"/>
        <v>0</v>
      </c>
      <c r="AF471" s="5">
        <f t="shared" si="693"/>
        <v>0</v>
      </c>
      <c r="AG471" s="5">
        <f t="shared" si="694"/>
        <v>0</v>
      </c>
      <c r="AH471" s="5">
        <f t="shared" si="695"/>
        <v>0</v>
      </c>
      <c r="AI471" s="5">
        <f t="shared" si="696"/>
        <v>0</v>
      </c>
      <c r="AJ471" s="5">
        <f t="shared" si="697"/>
        <v>0</v>
      </c>
      <c r="AK471" s="5">
        <f t="shared" si="698"/>
        <v>0</v>
      </c>
      <c r="AL471" s="5">
        <f t="shared" si="699"/>
        <v>0</v>
      </c>
      <c r="AM471" s="5">
        <f t="shared" si="700"/>
        <v>3.0663534154891099E-2</v>
      </c>
      <c r="AN471" s="5">
        <f t="shared" si="701"/>
        <v>0</v>
      </c>
      <c r="AO471" s="5">
        <f t="shared" si="702"/>
        <v>0</v>
      </c>
      <c r="AP471" s="5">
        <f t="shared" si="703"/>
        <v>0</v>
      </c>
      <c r="AQ471" s="5">
        <f t="shared" si="704"/>
        <v>0</v>
      </c>
      <c r="AR471" s="5">
        <f t="shared" si="705"/>
        <v>0</v>
      </c>
      <c r="AS471" s="5">
        <f t="shared" si="706"/>
        <v>0</v>
      </c>
      <c r="AT471" s="5">
        <f t="shared" si="707"/>
        <v>0</v>
      </c>
      <c r="AU471" s="5">
        <f t="shared" si="708"/>
        <v>0</v>
      </c>
      <c r="AV471" s="5">
        <f t="shared" si="709"/>
        <v>0</v>
      </c>
      <c r="AW471" s="5">
        <f t="shared" si="710"/>
        <v>0</v>
      </c>
      <c r="AX471" s="5">
        <f t="shared" si="711"/>
        <v>9.6899221012188268E-3</v>
      </c>
      <c r="AY471" s="5">
        <f t="shared" si="712"/>
        <v>0</v>
      </c>
      <c r="AZ471" s="5">
        <f t="shared" si="713"/>
        <v>0</v>
      </c>
      <c r="BA471" s="5">
        <f t="shared" si="714"/>
        <v>0</v>
      </c>
      <c r="BB471" s="5">
        <f t="shared" si="715"/>
        <v>0</v>
      </c>
      <c r="BC471" s="5">
        <f t="shared" si="716"/>
        <v>0</v>
      </c>
      <c r="BD471" s="5">
        <f t="shared" si="717"/>
        <v>0</v>
      </c>
      <c r="BE471" s="5">
        <f t="shared" si="718"/>
        <v>0</v>
      </c>
      <c r="BF471" s="5">
        <f t="shared" si="719"/>
        <v>0</v>
      </c>
      <c r="BG471" s="5">
        <f t="shared" si="720"/>
        <v>0</v>
      </c>
      <c r="BH471" s="5">
        <f t="shared" si="721"/>
        <v>0</v>
      </c>
      <c r="BI471" s="5">
        <f t="shared" si="722"/>
        <v>0</v>
      </c>
      <c r="BJ471" s="8">
        <f t="shared" si="723"/>
        <v>0.84643143531465004</v>
      </c>
      <c r="BK471" s="8">
        <f t="shared" si="724"/>
        <v>0.15016088395005694</v>
      </c>
      <c r="BL471" s="8">
        <f t="shared" si="725"/>
        <v>0</v>
      </c>
      <c r="BM471" s="8">
        <f t="shared" si="726"/>
        <v>0.29180515150929659</v>
      </c>
      <c r="BN471" s="8">
        <f t="shared" si="727"/>
        <v>0.70478716775541039</v>
      </c>
    </row>
    <row r="472" spans="1:66" x14ac:dyDescent="0.25">
      <c r="A472" t="s">
        <v>304</v>
      </c>
      <c r="B472" t="s">
        <v>375</v>
      </c>
      <c r="C472" t="s">
        <v>327</v>
      </c>
      <c r="D472" s="17"/>
      <c r="E472">
        <f>VLOOKUP(A472,home!$A$2:$E$405,3,FALSE)</f>
        <v>1.32</v>
      </c>
      <c r="F472">
        <f>VLOOKUP(B472,home!$B$2:$E$405,3,FALSE)</f>
        <v>0.51</v>
      </c>
      <c r="G472">
        <f>VLOOKUP(C472,away!$B$2:$E$405,4,FALSE)</f>
        <v>1.1399999999999999</v>
      </c>
      <c r="H472">
        <f>VLOOKUP(A472,away!$A$2:$E$405,3,FALSE)</f>
        <v>1.32</v>
      </c>
      <c r="I472">
        <f>VLOOKUP(C472,away!$B$2:$E$405,3,FALSE)</f>
        <v>0.38</v>
      </c>
      <c r="J472">
        <f>VLOOKUP(B472,home!$B$2:$E$405,4,FALSE)</f>
        <v>1.52</v>
      </c>
      <c r="K472" s="3">
        <f t="shared" si="672"/>
        <v>0.76744799999999991</v>
      </c>
      <c r="L472" s="3">
        <f t="shared" si="673"/>
        <v>0.76243200000000011</v>
      </c>
      <c r="M472" s="5">
        <f t="shared" si="674"/>
        <v>0.21656165315520415</v>
      </c>
      <c r="N472" s="5">
        <f t="shared" si="675"/>
        <v>0.16619980759065509</v>
      </c>
      <c r="O472" s="5">
        <f t="shared" si="676"/>
        <v>0.16511353433842865</v>
      </c>
      <c r="P472" s="5">
        <f t="shared" si="677"/>
        <v>0.12671605170095837</v>
      </c>
      <c r="Q472" s="5">
        <f t="shared" si="678"/>
        <v>6.3774854967916517E-2</v>
      </c>
      <c r="R472" s="5">
        <f t="shared" si="679"/>
        <v>6.2943921106358422E-2</v>
      </c>
      <c r="S472" s="5">
        <f t="shared" si="680"/>
        <v>1.853624305681249E-2</v>
      </c>
      <c r="T472" s="5">
        <f t="shared" si="681"/>
        <v>4.8623990222898539E-2</v>
      </c>
      <c r="U472" s="5">
        <f t="shared" si="682"/>
        <v>4.8306186365232547E-2</v>
      </c>
      <c r="V472" s="5">
        <f t="shared" si="683"/>
        <v>1.2051171875984224E-3</v>
      </c>
      <c r="W472" s="5">
        <f t="shared" si="684"/>
        <v>1.6314628298472529E-2</v>
      </c>
      <c r="X472" s="5">
        <f t="shared" si="685"/>
        <v>1.243879468286101E-2</v>
      </c>
      <c r="Y472" s="5">
        <f t="shared" si="686"/>
        <v>4.7418675538215427E-3</v>
      </c>
      <c r="Z472" s="5">
        <f t="shared" si="687"/>
        <v>1.5996819885654358E-2</v>
      </c>
      <c r="AA472" s="5">
        <f t="shared" si="688"/>
        <v>1.2276727427605662E-2</v>
      </c>
      <c r="AB472" s="5">
        <f t="shared" si="689"/>
        <v>4.7108749554305544E-3</v>
      </c>
      <c r="AC472" s="5">
        <f t="shared" si="690"/>
        <v>4.4071656276790601E-5</v>
      </c>
      <c r="AD472" s="5">
        <f t="shared" si="691"/>
        <v>3.1301572146015359E-3</v>
      </c>
      <c r="AE472" s="5">
        <f t="shared" si="692"/>
        <v>2.3865320254430789E-3</v>
      </c>
      <c r="AF472" s="5">
        <f t="shared" si="693"/>
        <v>9.097841926113087E-4</v>
      </c>
      <c r="AG472" s="5">
        <f t="shared" si="694"/>
        <v>2.3121619384700848E-4</v>
      </c>
      <c r="AH472" s="5">
        <f t="shared" si="695"/>
        <v>3.049121844764806E-3</v>
      </c>
      <c r="AI472" s="5">
        <f t="shared" si="696"/>
        <v>2.3400424615210606E-3</v>
      </c>
      <c r="AJ472" s="5">
        <f t="shared" si="697"/>
        <v>8.9793045350470722E-4</v>
      </c>
      <c r="AK472" s="5">
        <f t="shared" si="698"/>
        <v>2.2970497689376015E-4</v>
      </c>
      <c r="AL472" s="5">
        <f t="shared" si="699"/>
        <v>1.0315004884663192E-6</v>
      </c>
      <c r="AM472" s="5">
        <f t="shared" si="700"/>
        <v>4.8044657880630409E-4</v>
      </c>
      <c r="AN472" s="5">
        <f t="shared" si="701"/>
        <v>3.6630784597244809E-4</v>
      </c>
      <c r="AO472" s="5">
        <f t="shared" si="702"/>
        <v>1.3964241181023277E-4</v>
      </c>
      <c r="AP472" s="5">
        <f t="shared" si="703"/>
        <v>3.5489281107099802E-5</v>
      </c>
      <c r="AQ472" s="5">
        <f t="shared" si="704"/>
        <v>6.7645408932620807E-6</v>
      </c>
      <c r="AR472" s="5">
        <f t="shared" si="705"/>
        <v>4.6494961326954423E-4</v>
      </c>
      <c r="AS472" s="5">
        <f t="shared" si="706"/>
        <v>3.5682465080448512E-4</v>
      </c>
      <c r="AT472" s="5">
        <f t="shared" si="707"/>
        <v>1.3692218230530021E-4</v>
      </c>
      <c r="AU472" s="5">
        <f t="shared" si="708"/>
        <v>3.5026884988612679E-5</v>
      </c>
      <c r="AV472" s="5">
        <f t="shared" si="709"/>
        <v>6.7203282076852041E-6</v>
      </c>
      <c r="AW472" s="5">
        <f t="shared" si="710"/>
        <v>1.6765519364643698E-8</v>
      </c>
      <c r="AX472" s="5">
        <f t="shared" si="711"/>
        <v>6.1452961001956689E-5</v>
      </c>
      <c r="AY472" s="5">
        <f t="shared" si="712"/>
        <v>4.6853703962643854E-5</v>
      </c>
      <c r="AZ472" s="5">
        <f t="shared" si="713"/>
        <v>1.786138160982324E-5</v>
      </c>
      <c r="BA472" s="5">
        <f t="shared" si="714"/>
        <v>4.5393629678469187E-6</v>
      </c>
      <c r="BB472" s="5">
        <f t="shared" si="715"/>
        <v>8.652388965753655E-7</v>
      </c>
      <c r="BC472" s="5">
        <f t="shared" si="716"/>
        <v>1.3193716447874986E-7</v>
      </c>
      <c r="BD472" s="5">
        <f t="shared" si="717"/>
        <v>5.9082077257387507E-5</v>
      </c>
      <c r="BE472" s="5">
        <f t="shared" si="718"/>
        <v>4.5342422027027522E-5</v>
      </c>
      <c r="BF472" s="5">
        <f t="shared" si="719"/>
        <v>1.7398975549899104E-5</v>
      </c>
      <c r="BG472" s="5">
        <f t="shared" si="720"/>
        <v>4.4509363292729885E-6</v>
      </c>
      <c r="BH472" s="5">
        <f t="shared" si="721"/>
        <v>8.53965546006974E-7</v>
      </c>
      <c r="BI472" s="5">
        <f t="shared" si="722"/>
        <v>1.3107483007039208E-7</v>
      </c>
      <c r="BJ472" s="8">
        <f t="shared" si="723"/>
        <v>0.31991198818732081</v>
      </c>
      <c r="BK472" s="8">
        <f t="shared" si="724"/>
        <v>0.36311102196130129</v>
      </c>
      <c r="BL472" s="8">
        <f t="shared" si="725"/>
        <v>0.30099574704085558</v>
      </c>
      <c r="BM472" s="8">
        <f t="shared" si="726"/>
        <v>0.1986589172771675</v>
      </c>
      <c r="BN472" s="8">
        <f t="shared" si="727"/>
        <v>0.80130982285952113</v>
      </c>
    </row>
    <row r="473" spans="1:66" x14ac:dyDescent="0.25">
      <c r="A473" t="s">
        <v>304</v>
      </c>
      <c r="B473" t="s">
        <v>378</v>
      </c>
      <c r="C473" t="s">
        <v>376</v>
      </c>
      <c r="D473" s="17"/>
      <c r="E473">
        <f>VLOOKUP(A473,home!$A$2:$E$405,3,FALSE)</f>
        <v>1.32</v>
      </c>
      <c r="F473">
        <f>VLOOKUP(B473,home!$B$2:$E$405,3,FALSE)</f>
        <v>0</v>
      </c>
      <c r="G473">
        <f>VLOOKUP(C473,away!$B$2:$E$405,4,FALSE)</f>
        <v>0.76</v>
      </c>
      <c r="H473">
        <f>VLOOKUP(A473,away!$A$2:$E$405,3,FALSE)</f>
        <v>1.32</v>
      </c>
      <c r="I473">
        <f>VLOOKUP(C473,away!$B$2:$E$405,3,FALSE)</f>
        <v>1.26</v>
      </c>
      <c r="J473">
        <f>VLOOKUP(B473,home!$B$2:$E$405,4,FALSE)</f>
        <v>2.27</v>
      </c>
      <c r="K473" s="3">
        <f t="shared" si="672"/>
        <v>0</v>
      </c>
      <c r="L473" s="3">
        <f t="shared" si="673"/>
        <v>3.7754639999999999</v>
      </c>
      <c r="M473" s="5">
        <f t="shared" si="674"/>
        <v>2.2926450300621161E-2</v>
      </c>
      <c r="N473" s="5">
        <f t="shared" si="675"/>
        <v>0</v>
      </c>
      <c r="O473" s="5">
        <f t="shared" si="676"/>
        <v>8.6557987757784366E-2</v>
      </c>
      <c r="P473" s="5">
        <f t="shared" si="677"/>
        <v>0</v>
      </c>
      <c r="Q473" s="5">
        <f t="shared" si="678"/>
        <v>0</v>
      </c>
      <c r="R473" s="5">
        <f t="shared" si="679"/>
        <v>0.16339828334597786</v>
      </c>
      <c r="S473" s="5">
        <f t="shared" si="680"/>
        <v>0</v>
      </c>
      <c r="T473" s="5">
        <f t="shared" si="681"/>
        <v>0</v>
      </c>
      <c r="U473" s="5">
        <f t="shared" si="682"/>
        <v>0</v>
      </c>
      <c r="V473" s="5">
        <f t="shared" si="683"/>
        <v>0</v>
      </c>
      <c r="W473" s="5">
        <f t="shared" si="684"/>
        <v>0</v>
      </c>
      <c r="X473" s="5">
        <f t="shared" si="685"/>
        <v>0</v>
      </c>
      <c r="Y473" s="5">
        <f t="shared" si="686"/>
        <v>0</v>
      </c>
      <c r="Z473" s="5">
        <f t="shared" si="687"/>
        <v>0.20563477881151293</v>
      </c>
      <c r="AA473" s="5">
        <f t="shared" si="688"/>
        <v>0</v>
      </c>
      <c r="AB473" s="5">
        <f t="shared" si="689"/>
        <v>0</v>
      </c>
      <c r="AC473" s="5">
        <f t="shared" si="690"/>
        <v>0</v>
      </c>
      <c r="AD473" s="5">
        <f t="shared" si="691"/>
        <v>0</v>
      </c>
      <c r="AE473" s="5">
        <f t="shared" si="692"/>
        <v>0</v>
      </c>
      <c r="AF473" s="5">
        <f t="shared" si="693"/>
        <v>0</v>
      </c>
      <c r="AG473" s="5">
        <f t="shared" si="694"/>
        <v>0</v>
      </c>
      <c r="AH473" s="5">
        <f t="shared" si="695"/>
        <v>0.19409167613770748</v>
      </c>
      <c r="AI473" s="5">
        <f t="shared" si="696"/>
        <v>0</v>
      </c>
      <c r="AJ473" s="5">
        <f t="shared" si="697"/>
        <v>0</v>
      </c>
      <c r="AK473" s="5">
        <f t="shared" si="698"/>
        <v>0</v>
      </c>
      <c r="AL473" s="5">
        <f t="shared" si="699"/>
        <v>0</v>
      </c>
      <c r="AM473" s="5">
        <f t="shared" si="700"/>
        <v>0</v>
      </c>
      <c r="AN473" s="5">
        <f t="shared" si="701"/>
        <v>0</v>
      </c>
      <c r="AO473" s="5">
        <f t="shared" si="702"/>
        <v>0</v>
      </c>
      <c r="AP473" s="5">
        <f t="shared" si="703"/>
        <v>0</v>
      </c>
      <c r="AQ473" s="5">
        <f t="shared" si="704"/>
        <v>0</v>
      </c>
      <c r="AR473" s="5">
        <f t="shared" si="705"/>
        <v>0.14655722719151468</v>
      </c>
      <c r="AS473" s="5">
        <f t="shared" si="706"/>
        <v>0</v>
      </c>
      <c r="AT473" s="5">
        <f t="shared" si="707"/>
        <v>0</v>
      </c>
      <c r="AU473" s="5">
        <f t="shared" si="708"/>
        <v>0</v>
      </c>
      <c r="AV473" s="5">
        <f t="shared" si="709"/>
        <v>0</v>
      </c>
      <c r="AW473" s="5">
        <f t="shared" si="710"/>
        <v>0</v>
      </c>
      <c r="AX473" s="5">
        <f t="shared" si="711"/>
        <v>0</v>
      </c>
      <c r="AY473" s="5">
        <f t="shared" si="712"/>
        <v>0</v>
      </c>
      <c r="AZ473" s="5">
        <f t="shared" si="713"/>
        <v>0</v>
      </c>
      <c r="BA473" s="5">
        <f t="shared" si="714"/>
        <v>0</v>
      </c>
      <c r="BB473" s="5">
        <f t="shared" si="715"/>
        <v>0</v>
      </c>
      <c r="BC473" s="5">
        <f t="shared" si="716"/>
        <v>0</v>
      </c>
      <c r="BD473" s="5">
        <f t="shared" si="717"/>
        <v>9.2220255866897416E-2</v>
      </c>
      <c r="BE473" s="5">
        <f t="shared" si="718"/>
        <v>0</v>
      </c>
      <c r="BF473" s="5">
        <f t="shared" si="719"/>
        <v>0</v>
      </c>
      <c r="BG473" s="5">
        <f t="shared" si="720"/>
        <v>0</v>
      </c>
      <c r="BH473" s="5">
        <f t="shared" si="721"/>
        <v>0</v>
      </c>
      <c r="BI473" s="5">
        <f t="shared" si="722"/>
        <v>0</v>
      </c>
      <c r="BJ473" s="8">
        <f t="shared" si="723"/>
        <v>0</v>
      </c>
      <c r="BK473" s="8">
        <f t="shared" si="724"/>
        <v>2.2926450300621161E-2</v>
      </c>
      <c r="BL473" s="8">
        <f t="shared" si="725"/>
        <v>0.68282543029988174</v>
      </c>
      <c r="BM473" s="8">
        <f t="shared" si="726"/>
        <v>0.6385039380076325</v>
      </c>
      <c r="BN473" s="8">
        <f t="shared" si="727"/>
        <v>0.27288272140438341</v>
      </c>
    </row>
    <row r="474" spans="1:66" x14ac:dyDescent="0.25">
      <c r="A474" t="s">
        <v>301</v>
      </c>
      <c r="B474" t="s">
        <v>302</v>
      </c>
      <c r="C474" t="s">
        <v>355</v>
      </c>
      <c r="D474" s="17"/>
      <c r="E474">
        <f>VLOOKUP(A474,home!$A$2:$E$405,3,FALSE)</f>
        <v>1.2</v>
      </c>
      <c r="F474">
        <f>VLOOKUP(B474,home!$B$2:$E$405,3,FALSE)</f>
        <v>0.42</v>
      </c>
      <c r="G474">
        <f>VLOOKUP(C474,away!$B$2:$E$405,4,FALSE)</f>
        <v>0</v>
      </c>
      <c r="H474">
        <f>VLOOKUP(A474,away!$A$2:$E$405,3,FALSE)</f>
        <v>0.9</v>
      </c>
      <c r="I474">
        <f>VLOOKUP(C474,away!$B$2:$E$405,3,FALSE)</f>
        <v>0.83</v>
      </c>
      <c r="J474">
        <f>VLOOKUP(B474,home!$B$2:$E$405,4,FALSE)</f>
        <v>2.78</v>
      </c>
      <c r="K474" s="3">
        <f t="shared" si="672"/>
        <v>0</v>
      </c>
      <c r="L474" s="3">
        <f t="shared" si="673"/>
        <v>2.07666</v>
      </c>
      <c r="M474" s="5">
        <f t="shared" si="674"/>
        <v>0.12534817671952198</v>
      </c>
      <c r="N474" s="5">
        <f t="shared" si="675"/>
        <v>0</v>
      </c>
      <c r="O474" s="5">
        <f t="shared" si="676"/>
        <v>0.26030554466636252</v>
      </c>
      <c r="P474" s="5">
        <f t="shared" si="677"/>
        <v>0</v>
      </c>
      <c r="Q474" s="5">
        <f t="shared" si="678"/>
        <v>0</v>
      </c>
      <c r="R474" s="5">
        <f t="shared" si="679"/>
        <v>0.27028305619342424</v>
      </c>
      <c r="S474" s="5">
        <f t="shared" si="680"/>
        <v>0</v>
      </c>
      <c r="T474" s="5">
        <f t="shared" si="681"/>
        <v>0</v>
      </c>
      <c r="U474" s="5">
        <f t="shared" si="682"/>
        <v>0</v>
      </c>
      <c r="V474" s="5">
        <f t="shared" si="683"/>
        <v>0</v>
      </c>
      <c r="W474" s="5">
        <f t="shared" si="684"/>
        <v>0</v>
      </c>
      <c r="X474" s="5">
        <f t="shared" si="685"/>
        <v>0</v>
      </c>
      <c r="Y474" s="5">
        <f t="shared" si="686"/>
        <v>0</v>
      </c>
      <c r="Z474" s="5">
        <f t="shared" si="687"/>
        <v>0.18709533715821211</v>
      </c>
      <c r="AA474" s="5">
        <f t="shared" si="688"/>
        <v>0</v>
      </c>
      <c r="AB474" s="5">
        <f t="shared" si="689"/>
        <v>0</v>
      </c>
      <c r="AC474" s="5">
        <f t="shared" si="690"/>
        <v>0</v>
      </c>
      <c r="AD474" s="5">
        <f t="shared" si="691"/>
        <v>0</v>
      </c>
      <c r="AE474" s="5">
        <f t="shared" si="692"/>
        <v>0</v>
      </c>
      <c r="AF474" s="5">
        <f t="shared" si="693"/>
        <v>0</v>
      </c>
      <c r="AG474" s="5">
        <f t="shared" si="694"/>
        <v>0</v>
      </c>
      <c r="AH474" s="5">
        <f t="shared" si="695"/>
        <v>9.7133350715743194E-2</v>
      </c>
      <c r="AI474" s="5">
        <f t="shared" si="696"/>
        <v>0</v>
      </c>
      <c r="AJ474" s="5">
        <f t="shared" si="697"/>
        <v>0</v>
      </c>
      <c r="AK474" s="5">
        <f t="shared" si="698"/>
        <v>0</v>
      </c>
      <c r="AL474" s="5">
        <f t="shared" si="699"/>
        <v>0</v>
      </c>
      <c r="AM474" s="5">
        <f t="shared" si="700"/>
        <v>0</v>
      </c>
      <c r="AN474" s="5">
        <f t="shared" si="701"/>
        <v>0</v>
      </c>
      <c r="AO474" s="5">
        <f t="shared" si="702"/>
        <v>0</v>
      </c>
      <c r="AP474" s="5">
        <f t="shared" si="703"/>
        <v>0</v>
      </c>
      <c r="AQ474" s="5">
        <f t="shared" si="704"/>
        <v>0</v>
      </c>
      <c r="AR474" s="5">
        <f t="shared" si="705"/>
        <v>4.0342588819471038E-2</v>
      </c>
      <c r="AS474" s="5">
        <f t="shared" si="706"/>
        <v>0</v>
      </c>
      <c r="AT474" s="5">
        <f t="shared" si="707"/>
        <v>0</v>
      </c>
      <c r="AU474" s="5">
        <f t="shared" si="708"/>
        <v>0</v>
      </c>
      <c r="AV474" s="5">
        <f t="shared" si="709"/>
        <v>0</v>
      </c>
      <c r="AW474" s="5">
        <f t="shared" si="710"/>
        <v>0</v>
      </c>
      <c r="AX474" s="5">
        <f t="shared" si="711"/>
        <v>0</v>
      </c>
      <c r="AY474" s="5">
        <f t="shared" si="712"/>
        <v>0</v>
      </c>
      <c r="AZ474" s="5">
        <f t="shared" si="713"/>
        <v>0</v>
      </c>
      <c r="BA474" s="5">
        <f t="shared" si="714"/>
        <v>0</v>
      </c>
      <c r="BB474" s="5">
        <f t="shared" si="715"/>
        <v>0</v>
      </c>
      <c r="BC474" s="5">
        <f t="shared" si="716"/>
        <v>0</v>
      </c>
      <c r="BD474" s="5">
        <f t="shared" si="717"/>
        <v>1.3962973416307117E-2</v>
      </c>
      <c r="BE474" s="5">
        <f t="shared" si="718"/>
        <v>0</v>
      </c>
      <c r="BF474" s="5">
        <f t="shared" si="719"/>
        <v>0</v>
      </c>
      <c r="BG474" s="5">
        <f t="shared" si="720"/>
        <v>0</v>
      </c>
      <c r="BH474" s="5">
        <f t="shared" si="721"/>
        <v>0</v>
      </c>
      <c r="BI474" s="5">
        <f t="shared" si="722"/>
        <v>0</v>
      </c>
      <c r="BJ474" s="8">
        <f t="shared" si="723"/>
        <v>0</v>
      </c>
      <c r="BK474" s="8">
        <f t="shared" si="724"/>
        <v>0.12534817671952198</v>
      </c>
      <c r="BL474" s="8">
        <f t="shared" si="725"/>
        <v>0.68202751381130811</v>
      </c>
      <c r="BM474" s="8">
        <f t="shared" si="726"/>
        <v>0.33853425010973348</v>
      </c>
      <c r="BN474" s="8">
        <f t="shared" si="727"/>
        <v>0.65593677757930879</v>
      </c>
    </row>
    <row r="475" spans="1:66" x14ac:dyDescent="0.25">
      <c r="A475" t="s">
        <v>301</v>
      </c>
      <c r="B475" t="s">
        <v>336</v>
      </c>
      <c r="C475" t="s">
        <v>385</v>
      </c>
      <c r="D475" s="17"/>
      <c r="E475">
        <f>VLOOKUP(A475,home!$A$2:$E$405,3,FALSE)</f>
        <v>1.2</v>
      </c>
      <c r="F475">
        <f>VLOOKUP(B475,home!$B$2:$E$405,3,FALSE)</f>
        <v>0</v>
      </c>
      <c r="G475">
        <f>VLOOKUP(C475,away!$B$2:$E$405,4,FALSE)</f>
        <v>0.83</v>
      </c>
      <c r="H475">
        <f>VLOOKUP(A475,away!$A$2:$E$405,3,FALSE)</f>
        <v>0.9</v>
      </c>
      <c r="I475">
        <f>VLOOKUP(C475,away!$B$2:$E$405,3,FALSE)</f>
        <v>0.83</v>
      </c>
      <c r="J475">
        <f>VLOOKUP(B475,home!$B$2:$E$405,4,FALSE)</f>
        <v>0</v>
      </c>
      <c r="K475" s="3">
        <f t="shared" si="672"/>
        <v>0</v>
      </c>
      <c r="L475" s="3">
        <f t="shared" si="673"/>
        <v>0</v>
      </c>
      <c r="M475" s="5">
        <f t="shared" si="674"/>
        <v>1</v>
      </c>
      <c r="N475" s="5">
        <f t="shared" si="675"/>
        <v>0</v>
      </c>
      <c r="O475" s="5">
        <f t="shared" si="676"/>
        <v>0</v>
      </c>
      <c r="P475" s="5">
        <f t="shared" si="677"/>
        <v>0</v>
      </c>
      <c r="Q475" s="5">
        <f t="shared" si="678"/>
        <v>0</v>
      </c>
      <c r="R475" s="5">
        <f t="shared" si="679"/>
        <v>0</v>
      </c>
      <c r="S475" s="5">
        <f t="shared" si="680"/>
        <v>0</v>
      </c>
      <c r="T475" s="5">
        <f t="shared" si="681"/>
        <v>0</v>
      </c>
      <c r="U475" s="5">
        <f t="shared" si="682"/>
        <v>0</v>
      </c>
      <c r="V475" s="5">
        <f t="shared" si="683"/>
        <v>0</v>
      </c>
      <c r="W475" s="5">
        <f t="shared" si="684"/>
        <v>0</v>
      </c>
      <c r="X475" s="5">
        <f t="shared" si="685"/>
        <v>0</v>
      </c>
      <c r="Y475" s="5">
        <f t="shared" si="686"/>
        <v>0</v>
      </c>
      <c r="Z475" s="5">
        <f t="shared" si="687"/>
        <v>0</v>
      </c>
      <c r="AA475" s="5">
        <f t="shared" si="688"/>
        <v>0</v>
      </c>
      <c r="AB475" s="5">
        <f t="shared" si="689"/>
        <v>0</v>
      </c>
      <c r="AC475" s="5">
        <f t="shared" si="690"/>
        <v>0</v>
      </c>
      <c r="AD475" s="5">
        <f t="shared" si="691"/>
        <v>0</v>
      </c>
      <c r="AE475" s="5">
        <f t="shared" si="692"/>
        <v>0</v>
      </c>
      <c r="AF475" s="5">
        <f t="shared" si="693"/>
        <v>0</v>
      </c>
      <c r="AG475" s="5">
        <f t="shared" si="694"/>
        <v>0</v>
      </c>
      <c r="AH475" s="5">
        <f t="shared" si="695"/>
        <v>0</v>
      </c>
      <c r="AI475" s="5">
        <f t="shared" si="696"/>
        <v>0</v>
      </c>
      <c r="AJ475" s="5">
        <f t="shared" si="697"/>
        <v>0</v>
      </c>
      <c r="AK475" s="5">
        <f t="shared" si="698"/>
        <v>0</v>
      </c>
      <c r="AL475" s="5">
        <f t="shared" si="699"/>
        <v>0</v>
      </c>
      <c r="AM475" s="5">
        <f t="shared" si="700"/>
        <v>0</v>
      </c>
      <c r="AN475" s="5">
        <f t="shared" si="701"/>
        <v>0</v>
      </c>
      <c r="AO475" s="5">
        <f t="shared" si="702"/>
        <v>0</v>
      </c>
      <c r="AP475" s="5">
        <f t="shared" si="703"/>
        <v>0</v>
      </c>
      <c r="AQ475" s="5">
        <f t="shared" si="704"/>
        <v>0</v>
      </c>
      <c r="AR475" s="5">
        <f t="shared" si="705"/>
        <v>0</v>
      </c>
      <c r="AS475" s="5">
        <f t="shared" si="706"/>
        <v>0</v>
      </c>
      <c r="AT475" s="5">
        <f t="shared" si="707"/>
        <v>0</v>
      </c>
      <c r="AU475" s="5">
        <f t="shared" si="708"/>
        <v>0</v>
      </c>
      <c r="AV475" s="5">
        <f t="shared" si="709"/>
        <v>0</v>
      </c>
      <c r="AW475" s="5">
        <f t="shared" si="710"/>
        <v>0</v>
      </c>
      <c r="AX475" s="5">
        <f t="shared" si="711"/>
        <v>0</v>
      </c>
      <c r="AY475" s="5">
        <f t="shared" si="712"/>
        <v>0</v>
      </c>
      <c r="AZ475" s="5">
        <f t="shared" si="713"/>
        <v>0</v>
      </c>
      <c r="BA475" s="5">
        <f t="shared" si="714"/>
        <v>0</v>
      </c>
      <c r="BB475" s="5">
        <f t="shared" si="715"/>
        <v>0</v>
      </c>
      <c r="BC475" s="5">
        <f t="shared" si="716"/>
        <v>0</v>
      </c>
      <c r="BD475" s="5">
        <f t="shared" si="717"/>
        <v>0</v>
      </c>
      <c r="BE475" s="5">
        <f t="shared" si="718"/>
        <v>0</v>
      </c>
      <c r="BF475" s="5">
        <f t="shared" si="719"/>
        <v>0</v>
      </c>
      <c r="BG475" s="5">
        <f t="shared" si="720"/>
        <v>0</v>
      </c>
      <c r="BH475" s="5">
        <f t="shared" si="721"/>
        <v>0</v>
      </c>
      <c r="BI475" s="5">
        <f t="shared" si="722"/>
        <v>0</v>
      </c>
      <c r="BJ475" s="8">
        <f t="shared" si="723"/>
        <v>0</v>
      </c>
      <c r="BK475" s="8">
        <f t="shared" si="724"/>
        <v>1</v>
      </c>
      <c r="BL475" s="8">
        <f t="shared" si="725"/>
        <v>0</v>
      </c>
      <c r="BM475" s="8">
        <f t="shared" si="726"/>
        <v>0</v>
      </c>
      <c r="BN475" s="8">
        <f t="shared" si="727"/>
        <v>1</v>
      </c>
    </row>
    <row r="476" spans="1:66" x14ac:dyDescent="0.25">
      <c r="A476" t="s">
        <v>301</v>
      </c>
      <c r="B476" t="s">
        <v>343</v>
      </c>
      <c r="C476" t="s">
        <v>382</v>
      </c>
      <c r="D476" s="17"/>
      <c r="E476">
        <f>VLOOKUP(A476,home!$A$2:$E$405,3,FALSE)</f>
        <v>1.2</v>
      </c>
      <c r="F476">
        <f>VLOOKUP(B476,home!$B$2:$E$405,3,FALSE)</f>
        <v>0.83</v>
      </c>
      <c r="G476">
        <f>VLOOKUP(C476,away!$B$2:$E$405,4,FALSE)</f>
        <v>0.83</v>
      </c>
      <c r="H476">
        <f>VLOOKUP(A476,away!$A$2:$E$405,3,FALSE)</f>
        <v>0.9</v>
      </c>
      <c r="I476">
        <f>VLOOKUP(C476,away!$B$2:$E$405,3,FALSE)</f>
        <v>0.83</v>
      </c>
      <c r="J476">
        <f>VLOOKUP(B476,home!$B$2:$E$405,4,FALSE)</f>
        <v>1.1100000000000001</v>
      </c>
      <c r="K476" s="3">
        <f t="shared" si="672"/>
        <v>0.82667999999999986</v>
      </c>
      <c r="L476" s="3">
        <f t="shared" si="673"/>
        <v>0.82917000000000007</v>
      </c>
      <c r="M476" s="5">
        <f t="shared" si="674"/>
        <v>0.19092969647056524</v>
      </c>
      <c r="N476" s="5">
        <f t="shared" si="675"/>
        <v>0.15783776147828685</v>
      </c>
      <c r="O476" s="5">
        <f t="shared" si="676"/>
        <v>0.15831317642249856</v>
      </c>
      <c r="P476" s="5">
        <f t="shared" si="677"/>
        <v>0.1308743366849511</v>
      </c>
      <c r="Q476" s="5">
        <f t="shared" si="678"/>
        <v>6.5240660329435068E-2</v>
      </c>
      <c r="R476" s="5">
        <f t="shared" si="679"/>
        <v>6.5634268247121569E-2</v>
      </c>
      <c r="S476" s="5">
        <f t="shared" si="680"/>
        <v>2.2427223631718413E-2</v>
      </c>
      <c r="T476" s="5">
        <f t="shared" si="681"/>
        <v>5.409559832535768E-2</v>
      </c>
      <c r="U476" s="5">
        <f t="shared" si="682"/>
        <v>5.4258536874530444E-2</v>
      </c>
      <c r="V476" s="5">
        <f t="shared" si="683"/>
        <v>1.708102843172089E-3</v>
      </c>
      <c r="W476" s="5">
        <f t="shared" si="684"/>
        <v>1.7977716360379127E-2</v>
      </c>
      <c r="X476" s="5">
        <f t="shared" si="685"/>
        <v>1.4906583074535559E-2</v>
      </c>
      <c r="Y476" s="5">
        <f t="shared" si="686"/>
        <v>6.180045743956324E-3</v>
      </c>
      <c r="Z476" s="5">
        <f t="shared" si="687"/>
        <v>1.8140655400821933E-2</v>
      </c>
      <c r="AA476" s="5">
        <f t="shared" si="688"/>
        <v>1.4996517006751474E-2</v>
      </c>
      <c r="AB476" s="5">
        <f t="shared" si="689"/>
        <v>6.1986603395706536E-3</v>
      </c>
      <c r="AC476" s="5">
        <f t="shared" si="690"/>
        <v>7.3177074704133756E-5</v>
      </c>
      <c r="AD476" s="5">
        <f t="shared" si="691"/>
        <v>3.7154546401995526E-3</v>
      </c>
      <c r="AE476" s="5">
        <f t="shared" si="692"/>
        <v>3.0807435240142629E-3</v>
      </c>
      <c r="AF476" s="5">
        <f t="shared" si="693"/>
        <v>1.2772300539034532E-3</v>
      </c>
      <c r="AG476" s="5">
        <f t="shared" si="694"/>
        <v>3.530136145983755E-4</v>
      </c>
      <c r="AH476" s="5">
        <f t="shared" si="695"/>
        <v>3.7604218096748804E-3</v>
      </c>
      <c r="AI476" s="5">
        <f t="shared" si="696"/>
        <v>3.1086655016220295E-3</v>
      </c>
      <c r="AJ476" s="5">
        <f t="shared" si="697"/>
        <v>1.2849357984404497E-3</v>
      </c>
      <c r="AK476" s="5">
        <f t="shared" si="698"/>
        <v>3.5407690861825024E-4</v>
      </c>
      <c r="AL476" s="5">
        <f t="shared" si="699"/>
        <v>2.0063931990642572E-6</v>
      </c>
      <c r="AM476" s="5">
        <f t="shared" si="700"/>
        <v>6.1429840839203329E-4</v>
      </c>
      <c r="AN476" s="5">
        <f t="shared" si="701"/>
        <v>5.0935781128642226E-4</v>
      </c>
      <c r="AO476" s="5">
        <f t="shared" si="702"/>
        <v>2.1117210819218135E-4</v>
      </c>
      <c r="AP476" s="5">
        <f t="shared" si="703"/>
        <v>5.8365858983237019E-5</v>
      </c>
      <c r="AQ476" s="5">
        <f t="shared" si="704"/>
        <v>1.2098804823282659E-5</v>
      </c>
      <c r="AR476" s="5">
        <f t="shared" si="705"/>
        <v>6.2360579038562441E-4</v>
      </c>
      <c r="AS476" s="5">
        <f t="shared" si="706"/>
        <v>5.1552243479598787E-4</v>
      </c>
      <c r="AT476" s="5">
        <f t="shared" si="707"/>
        <v>2.1308604319857362E-4</v>
      </c>
      <c r="AU476" s="5">
        <f t="shared" si="708"/>
        <v>5.8717990063798937E-5</v>
      </c>
      <c r="AV476" s="5">
        <f t="shared" si="709"/>
        <v>1.2135247006485322E-5</v>
      </c>
      <c r="AW476" s="5">
        <f t="shared" si="710"/>
        <v>3.8202743952174673E-8</v>
      </c>
      <c r="AX476" s="5">
        <f t="shared" si="711"/>
        <v>8.4638034708254308E-5</v>
      </c>
      <c r="AY476" s="5">
        <f t="shared" si="712"/>
        <v>7.0179319239043221E-5</v>
      </c>
      <c r="AZ476" s="5">
        <f t="shared" si="713"/>
        <v>2.9095293066718732E-5</v>
      </c>
      <c r="BA476" s="5">
        <f t="shared" si="714"/>
        <v>8.0416480507103928E-6</v>
      </c>
      <c r="BB476" s="5">
        <f t="shared" si="715"/>
        <v>1.6669733285518838E-6</v>
      </c>
      <c r="BC476" s="5">
        <f t="shared" si="716"/>
        <v>2.7644085496707322E-7</v>
      </c>
      <c r="BD476" s="5">
        <f t="shared" si="717"/>
        <v>8.617920220234134E-5</v>
      </c>
      <c r="BE476" s="5">
        <f t="shared" si="718"/>
        <v>7.1242622876631532E-5</v>
      </c>
      <c r="BF476" s="5">
        <f t="shared" si="719"/>
        <v>2.9447425739826874E-5</v>
      </c>
      <c r="BG476" s="5">
        <f t="shared" si="720"/>
        <v>8.1145326368666911E-6</v>
      </c>
      <c r="BH476" s="5">
        <f t="shared" si="721"/>
        <v>1.6770304600612385E-6</v>
      </c>
      <c r="BI476" s="5">
        <f t="shared" si="722"/>
        <v>2.7727350814468499E-7</v>
      </c>
      <c r="BJ476" s="8">
        <f t="shared" si="723"/>
        <v>0.32626399784559162</v>
      </c>
      <c r="BK476" s="8">
        <f t="shared" si="724"/>
        <v>0.34608472241754901</v>
      </c>
      <c r="BL476" s="8">
        <f t="shared" si="725"/>
        <v>0.30952926450170271</v>
      </c>
      <c r="BM476" s="8">
        <f t="shared" si="726"/>
        <v>0.23111859941631177</v>
      </c>
      <c r="BN476" s="8">
        <f t="shared" si="727"/>
        <v>0.76882989963285842</v>
      </c>
    </row>
    <row r="477" spans="1:66" x14ac:dyDescent="0.25">
      <c r="A477" t="s">
        <v>301</v>
      </c>
      <c r="B477" t="s">
        <v>312</v>
      </c>
      <c r="C477" t="s">
        <v>314</v>
      </c>
      <c r="D477" s="17"/>
      <c r="E477">
        <f>VLOOKUP(A477,home!$A$2:$E$405,3,FALSE)</f>
        <v>1.2</v>
      </c>
      <c r="F477">
        <f>VLOOKUP(B477,home!$B$2:$E$405,3,FALSE)</f>
        <v>0.83</v>
      </c>
      <c r="G477">
        <f>VLOOKUP(C477,away!$B$2:$E$405,4,FALSE)</f>
        <v>0.83</v>
      </c>
      <c r="H477">
        <f>VLOOKUP(A477,away!$A$2:$E$405,3,FALSE)</f>
        <v>0.9</v>
      </c>
      <c r="I477">
        <f>VLOOKUP(C477,away!$B$2:$E$405,3,FALSE)</f>
        <v>0.83</v>
      </c>
      <c r="J477">
        <f>VLOOKUP(B477,home!$B$2:$E$405,4,FALSE)</f>
        <v>1.1100000000000001</v>
      </c>
      <c r="K477" s="3">
        <f t="shared" si="672"/>
        <v>0.82667999999999986</v>
      </c>
      <c r="L477" s="3">
        <f t="shared" si="673"/>
        <v>0.82917000000000007</v>
      </c>
      <c r="M477" s="5">
        <f t="shared" si="674"/>
        <v>0.19092969647056524</v>
      </c>
      <c r="N477" s="5">
        <f t="shared" si="675"/>
        <v>0.15783776147828685</v>
      </c>
      <c r="O477" s="5">
        <f t="shared" si="676"/>
        <v>0.15831317642249856</v>
      </c>
      <c r="P477" s="5">
        <f t="shared" si="677"/>
        <v>0.1308743366849511</v>
      </c>
      <c r="Q477" s="5">
        <f t="shared" si="678"/>
        <v>6.5240660329435068E-2</v>
      </c>
      <c r="R477" s="5">
        <f t="shared" si="679"/>
        <v>6.5634268247121569E-2</v>
      </c>
      <c r="S477" s="5">
        <f t="shared" si="680"/>
        <v>2.2427223631718413E-2</v>
      </c>
      <c r="T477" s="5">
        <f t="shared" si="681"/>
        <v>5.409559832535768E-2</v>
      </c>
      <c r="U477" s="5">
        <f t="shared" si="682"/>
        <v>5.4258536874530444E-2</v>
      </c>
      <c r="V477" s="5">
        <f t="shared" si="683"/>
        <v>1.708102843172089E-3</v>
      </c>
      <c r="W477" s="5">
        <f t="shared" si="684"/>
        <v>1.7977716360379127E-2</v>
      </c>
      <c r="X477" s="5">
        <f t="shared" si="685"/>
        <v>1.4906583074535559E-2</v>
      </c>
      <c r="Y477" s="5">
        <f t="shared" si="686"/>
        <v>6.180045743956324E-3</v>
      </c>
      <c r="Z477" s="5">
        <f t="shared" si="687"/>
        <v>1.8140655400821933E-2</v>
      </c>
      <c r="AA477" s="5">
        <f t="shared" si="688"/>
        <v>1.4996517006751474E-2</v>
      </c>
      <c r="AB477" s="5">
        <f t="shared" si="689"/>
        <v>6.1986603395706536E-3</v>
      </c>
      <c r="AC477" s="5">
        <f t="shared" si="690"/>
        <v>7.3177074704133756E-5</v>
      </c>
      <c r="AD477" s="5">
        <f t="shared" si="691"/>
        <v>3.7154546401995526E-3</v>
      </c>
      <c r="AE477" s="5">
        <f t="shared" si="692"/>
        <v>3.0807435240142629E-3</v>
      </c>
      <c r="AF477" s="5">
        <f t="shared" si="693"/>
        <v>1.2772300539034532E-3</v>
      </c>
      <c r="AG477" s="5">
        <f t="shared" si="694"/>
        <v>3.530136145983755E-4</v>
      </c>
      <c r="AH477" s="5">
        <f t="shared" si="695"/>
        <v>3.7604218096748804E-3</v>
      </c>
      <c r="AI477" s="5">
        <f t="shared" si="696"/>
        <v>3.1086655016220295E-3</v>
      </c>
      <c r="AJ477" s="5">
        <f t="shared" si="697"/>
        <v>1.2849357984404497E-3</v>
      </c>
      <c r="AK477" s="5">
        <f t="shared" si="698"/>
        <v>3.5407690861825024E-4</v>
      </c>
      <c r="AL477" s="5">
        <f t="shared" si="699"/>
        <v>2.0063931990642572E-6</v>
      </c>
      <c r="AM477" s="5">
        <f t="shared" si="700"/>
        <v>6.1429840839203329E-4</v>
      </c>
      <c r="AN477" s="5">
        <f t="shared" si="701"/>
        <v>5.0935781128642226E-4</v>
      </c>
      <c r="AO477" s="5">
        <f t="shared" si="702"/>
        <v>2.1117210819218135E-4</v>
      </c>
      <c r="AP477" s="5">
        <f t="shared" si="703"/>
        <v>5.8365858983237019E-5</v>
      </c>
      <c r="AQ477" s="5">
        <f t="shared" si="704"/>
        <v>1.2098804823282659E-5</v>
      </c>
      <c r="AR477" s="5">
        <f t="shared" si="705"/>
        <v>6.2360579038562441E-4</v>
      </c>
      <c r="AS477" s="5">
        <f t="shared" si="706"/>
        <v>5.1552243479598787E-4</v>
      </c>
      <c r="AT477" s="5">
        <f t="shared" si="707"/>
        <v>2.1308604319857362E-4</v>
      </c>
      <c r="AU477" s="5">
        <f t="shared" si="708"/>
        <v>5.8717990063798937E-5</v>
      </c>
      <c r="AV477" s="5">
        <f t="shared" si="709"/>
        <v>1.2135247006485322E-5</v>
      </c>
      <c r="AW477" s="5">
        <f t="shared" si="710"/>
        <v>3.8202743952174673E-8</v>
      </c>
      <c r="AX477" s="5">
        <f t="shared" si="711"/>
        <v>8.4638034708254308E-5</v>
      </c>
      <c r="AY477" s="5">
        <f t="shared" si="712"/>
        <v>7.0179319239043221E-5</v>
      </c>
      <c r="AZ477" s="5">
        <f t="shared" si="713"/>
        <v>2.9095293066718732E-5</v>
      </c>
      <c r="BA477" s="5">
        <f t="shared" si="714"/>
        <v>8.0416480507103928E-6</v>
      </c>
      <c r="BB477" s="5">
        <f t="shared" si="715"/>
        <v>1.6669733285518838E-6</v>
      </c>
      <c r="BC477" s="5">
        <f t="shared" si="716"/>
        <v>2.7644085496707322E-7</v>
      </c>
      <c r="BD477" s="5">
        <f t="shared" si="717"/>
        <v>8.617920220234134E-5</v>
      </c>
      <c r="BE477" s="5">
        <f t="shared" si="718"/>
        <v>7.1242622876631532E-5</v>
      </c>
      <c r="BF477" s="5">
        <f t="shared" si="719"/>
        <v>2.9447425739826874E-5</v>
      </c>
      <c r="BG477" s="5">
        <f t="shared" si="720"/>
        <v>8.1145326368666911E-6</v>
      </c>
      <c r="BH477" s="5">
        <f t="shared" si="721"/>
        <v>1.6770304600612385E-6</v>
      </c>
      <c r="BI477" s="5">
        <f t="shared" si="722"/>
        <v>2.7727350814468499E-7</v>
      </c>
      <c r="BJ477" s="8">
        <f t="shared" si="723"/>
        <v>0.32626399784559162</v>
      </c>
      <c r="BK477" s="8">
        <f t="shared" si="724"/>
        <v>0.34608472241754901</v>
      </c>
      <c r="BL477" s="8">
        <f t="shared" si="725"/>
        <v>0.30952926450170271</v>
      </c>
      <c r="BM477" s="8">
        <f t="shared" si="726"/>
        <v>0.23111859941631177</v>
      </c>
      <c r="BN477" s="8">
        <f t="shared" si="727"/>
        <v>0.76882989963285842</v>
      </c>
    </row>
    <row r="478" spans="1:66" x14ac:dyDescent="0.25">
      <c r="A478" t="s">
        <v>303</v>
      </c>
      <c r="B478" t="s">
        <v>353</v>
      </c>
      <c r="C478" t="s">
        <v>469</v>
      </c>
      <c r="D478" s="17"/>
      <c r="E478">
        <f>VLOOKUP(A478,home!$A$2:$E$405,3,FALSE)</f>
        <v>1.13636363636364</v>
      </c>
      <c r="F478">
        <f>VLOOKUP(B478,home!$B$2:$E$405,3,FALSE)</f>
        <v>0</v>
      </c>
      <c r="G478">
        <f>VLOOKUP(C478,away!$B$2:$E$405,4,FALSE)</f>
        <v>0.44</v>
      </c>
      <c r="H478">
        <f>VLOOKUP(A478,away!$A$2:$E$405,3,FALSE)</f>
        <v>0.79545454545454497</v>
      </c>
      <c r="I478">
        <f>VLOOKUP(C478,away!$B$2:$E$405,3,FALSE)</f>
        <v>0</v>
      </c>
      <c r="J478">
        <f>VLOOKUP(B478,home!$B$2:$E$405,4,FALSE)</f>
        <v>1.26</v>
      </c>
      <c r="K478" s="3">
        <f t="shared" si="672"/>
        <v>0</v>
      </c>
      <c r="L478" s="3">
        <f t="shared" si="673"/>
        <v>0</v>
      </c>
      <c r="M478" s="5">
        <f t="shared" si="674"/>
        <v>1</v>
      </c>
      <c r="N478" s="5">
        <f t="shared" si="675"/>
        <v>0</v>
      </c>
      <c r="O478" s="5">
        <f t="shared" si="676"/>
        <v>0</v>
      </c>
      <c r="P478" s="5">
        <f t="shared" si="677"/>
        <v>0</v>
      </c>
      <c r="Q478" s="5">
        <f t="shared" si="678"/>
        <v>0</v>
      </c>
      <c r="R478" s="5">
        <f t="shared" si="679"/>
        <v>0</v>
      </c>
      <c r="S478" s="5">
        <f t="shared" si="680"/>
        <v>0</v>
      </c>
      <c r="T478" s="5">
        <f t="shared" si="681"/>
        <v>0</v>
      </c>
      <c r="U478" s="5">
        <f t="shared" si="682"/>
        <v>0</v>
      </c>
      <c r="V478" s="5">
        <f t="shared" si="683"/>
        <v>0</v>
      </c>
      <c r="W478" s="5">
        <f t="shared" si="684"/>
        <v>0</v>
      </c>
      <c r="X478" s="5">
        <f t="shared" si="685"/>
        <v>0</v>
      </c>
      <c r="Y478" s="5">
        <f t="shared" si="686"/>
        <v>0</v>
      </c>
      <c r="Z478" s="5">
        <f t="shared" si="687"/>
        <v>0</v>
      </c>
      <c r="AA478" s="5">
        <f t="shared" si="688"/>
        <v>0</v>
      </c>
      <c r="AB478" s="5">
        <f t="shared" si="689"/>
        <v>0</v>
      </c>
      <c r="AC478" s="5">
        <f t="shared" si="690"/>
        <v>0</v>
      </c>
      <c r="AD478" s="5">
        <f t="shared" si="691"/>
        <v>0</v>
      </c>
      <c r="AE478" s="5">
        <f t="shared" si="692"/>
        <v>0</v>
      </c>
      <c r="AF478" s="5">
        <f t="shared" si="693"/>
        <v>0</v>
      </c>
      <c r="AG478" s="5">
        <f t="shared" si="694"/>
        <v>0</v>
      </c>
      <c r="AH478" s="5">
        <f t="shared" si="695"/>
        <v>0</v>
      </c>
      <c r="AI478" s="5">
        <f t="shared" si="696"/>
        <v>0</v>
      </c>
      <c r="AJ478" s="5">
        <f t="shared" si="697"/>
        <v>0</v>
      </c>
      <c r="AK478" s="5">
        <f t="shared" si="698"/>
        <v>0</v>
      </c>
      <c r="AL478" s="5">
        <f t="shared" si="699"/>
        <v>0</v>
      </c>
      <c r="AM478" s="5">
        <f t="shared" si="700"/>
        <v>0</v>
      </c>
      <c r="AN478" s="5">
        <f t="shared" si="701"/>
        <v>0</v>
      </c>
      <c r="AO478" s="5">
        <f t="shared" si="702"/>
        <v>0</v>
      </c>
      <c r="AP478" s="5">
        <f t="shared" si="703"/>
        <v>0</v>
      </c>
      <c r="AQ478" s="5">
        <f t="shared" si="704"/>
        <v>0</v>
      </c>
      <c r="AR478" s="5">
        <f t="shared" si="705"/>
        <v>0</v>
      </c>
      <c r="AS478" s="5">
        <f t="shared" si="706"/>
        <v>0</v>
      </c>
      <c r="AT478" s="5">
        <f t="shared" si="707"/>
        <v>0</v>
      </c>
      <c r="AU478" s="5">
        <f t="shared" si="708"/>
        <v>0</v>
      </c>
      <c r="AV478" s="5">
        <f t="shared" si="709"/>
        <v>0</v>
      </c>
      <c r="AW478" s="5">
        <f t="shared" si="710"/>
        <v>0</v>
      </c>
      <c r="AX478" s="5">
        <f t="shared" si="711"/>
        <v>0</v>
      </c>
      <c r="AY478" s="5">
        <f t="shared" si="712"/>
        <v>0</v>
      </c>
      <c r="AZ478" s="5">
        <f t="shared" si="713"/>
        <v>0</v>
      </c>
      <c r="BA478" s="5">
        <f t="shared" si="714"/>
        <v>0</v>
      </c>
      <c r="BB478" s="5">
        <f t="shared" si="715"/>
        <v>0</v>
      </c>
      <c r="BC478" s="5">
        <f t="shared" si="716"/>
        <v>0</v>
      </c>
      <c r="BD478" s="5">
        <f t="shared" si="717"/>
        <v>0</v>
      </c>
      <c r="BE478" s="5">
        <f t="shared" si="718"/>
        <v>0</v>
      </c>
      <c r="BF478" s="5">
        <f t="shared" si="719"/>
        <v>0</v>
      </c>
      <c r="BG478" s="5">
        <f t="shared" si="720"/>
        <v>0</v>
      </c>
      <c r="BH478" s="5">
        <f t="shared" si="721"/>
        <v>0</v>
      </c>
      <c r="BI478" s="5">
        <f t="shared" si="722"/>
        <v>0</v>
      </c>
      <c r="BJ478" s="8">
        <f t="shared" si="723"/>
        <v>0</v>
      </c>
      <c r="BK478" s="8">
        <f t="shared" si="724"/>
        <v>1</v>
      </c>
      <c r="BL478" s="8">
        <f t="shared" si="725"/>
        <v>0</v>
      </c>
      <c r="BM478" s="8">
        <f t="shared" si="726"/>
        <v>0</v>
      </c>
      <c r="BN478" s="8">
        <f t="shared" si="727"/>
        <v>1</v>
      </c>
    </row>
    <row r="479" spans="1:66" x14ac:dyDescent="0.25">
      <c r="A479" t="s">
        <v>303</v>
      </c>
      <c r="B479" t="s">
        <v>380</v>
      </c>
      <c r="C479" t="s">
        <v>374</v>
      </c>
      <c r="D479" s="17"/>
      <c r="E479">
        <f>VLOOKUP(A479,home!$A$2:$E$405,3,FALSE)</f>
        <v>1.13636363636364</v>
      </c>
      <c r="F479">
        <f>VLOOKUP(B479,home!$B$2:$E$405,3,FALSE)</f>
        <v>0.88</v>
      </c>
      <c r="G479">
        <f>VLOOKUP(C479,away!$B$2:$E$405,4,FALSE)</f>
        <v>0.44</v>
      </c>
      <c r="H479">
        <f>VLOOKUP(A479,away!$A$2:$E$405,3,FALSE)</f>
        <v>0.79545454545454497</v>
      </c>
      <c r="I479">
        <f>VLOOKUP(C479,away!$B$2:$E$405,3,FALSE)</f>
        <v>0.88</v>
      </c>
      <c r="J479">
        <f>VLOOKUP(B479,home!$B$2:$E$405,4,FALSE)</f>
        <v>0</v>
      </c>
      <c r="K479" s="3">
        <f t="shared" si="672"/>
        <v>0.44000000000000145</v>
      </c>
      <c r="L479" s="3">
        <f t="shared" si="673"/>
        <v>0</v>
      </c>
      <c r="M479" s="5">
        <f t="shared" si="674"/>
        <v>0.64403642108314041</v>
      </c>
      <c r="N479" s="5">
        <f t="shared" si="675"/>
        <v>0.28337602527658273</v>
      </c>
      <c r="O479" s="5">
        <f t="shared" si="676"/>
        <v>0</v>
      </c>
      <c r="P479" s="5">
        <f t="shared" si="677"/>
        <v>0</v>
      </c>
      <c r="Q479" s="5">
        <f t="shared" si="678"/>
        <v>6.2342725560848397E-2</v>
      </c>
      <c r="R479" s="5">
        <f t="shared" si="679"/>
        <v>0</v>
      </c>
      <c r="S479" s="5">
        <f t="shared" si="680"/>
        <v>0</v>
      </c>
      <c r="T479" s="5">
        <f t="shared" si="681"/>
        <v>0</v>
      </c>
      <c r="U479" s="5">
        <f t="shared" si="682"/>
        <v>0</v>
      </c>
      <c r="V479" s="5">
        <f t="shared" si="683"/>
        <v>0</v>
      </c>
      <c r="W479" s="5">
        <f t="shared" si="684"/>
        <v>9.1435997489244629E-3</v>
      </c>
      <c r="X479" s="5">
        <f t="shared" si="685"/>
        <v>0</v>
      </c>
      <c r="Y479" s="5">
        <f t="shared" si="686"/>
        <v>0</v>
      </c>
      <c r="Z479" s="5">
        <f t="shared" si="687"/>
        <v>0</v>
      </c>
      <c r="AA479" s="5">
        <f t="shared" si="688"/>
        <v>0</v>
      </c>
      <c r="AB479" s="5">
        <f t="shared" si="689"/>
        <v>0</v>
      </c>
      <c r="AC479" s="5">
        <f t="shared" si="690"/>
        <v>0</v>
      </c>
      <c r="AD479" s="5">
        <f t="shared" si="691"/>
        <v>1.0057959723816941E-3</v>
      </c>
      <c r="AE479" s="5">
        <f t="shared" si="692"/>
        <v>0</v>
      </c>
      <c r="AF479" s="5">
        <f t="shared" si="693"/>
        <v>0</v>
      </c>
      <c r="AG479" s="5">
        <f t="shared" si="694"/>
        <v>0</v>
      </c>
      <c r="AH479" s="5">
        <f t="shared" si="695"/>
        <v>0</v>
      </c>
      <c r="AI479" s="5">
        <f t="shared" si="696"/>
        <v>0</v>
      </c>
      <c r="AJ479" s="5">
        <f t="shared" si="697"/>
        <v>0</v>
      </c>
      <c r="AK479" s="5">
        <f t="shared" si="698"/>
        <v>0</v>
      </c>
      <c r="AL479" s="5">
        <f t="shared" si="699"/>
        <v>0</v>
      </c>
      <c r="AM479" s="5">
        <f t="shared" si="700"/>
        <v>8.851004556958938E-5</v>
      </c>
      <c r="AN479" s="5">
        <f t="shared" si="701"/>
        <v>0</v>
      </c>
      <c r="AO479" s="5">
        <f t="shared" si="702"/>
        <v>0</v>
      </c>
      <c r="AP479" s="5">
        <f t="shared" si="703"/>
        <v>0</v>
      </c>
      <c r="AQ479" s="5">
        <f t="shared" si="704"/>
        <v>0</v>
      </c>
      <c r="AR479" s="5">
        <f t="shared" si="705"/>
        <v>0</v>
      </c>
      <c r="AS479" s="5">
        <f t="shared" si="706"/>
        <v>0</v>
      </c>
      <c r="AT479" s="5">
        <f t="shared" si="707"/>
        <v>0</v>
      </c>
      <c r="AU479" s="5">
        <f t="shared" si="708"/>
        <v>0</v>
      </c>
      <c r="AV479" s="5">
        <f t="shared" si="709"/>
        <v>0</v>
      </c>
      <c r="AW479" s="5">
        <f t="shared" si="710"/>
        <v>0</v>
      </c>
      <c r="AX479" s="5">
        <f t="shared" si="711"/>
        <v>6.4907366751032403E-6</v>
      </c>
      <c r="AY479" s="5">
        <f t="shared" si="712"/>
        <v>0</v>
      </c>
      <c r="AZ479" s="5">
        <f t="shared" si="713"/>
        <v>0</v>
      </c>
      <c r="BA479" s="5">
        <f t="shared" si="714"/>
        <v>0</v>
      </c>
      <c r="BB479" s="5">
        <f t="shared" si="715"/>
        <v>0</v>
      </c>
      <c r="BC479" s="5">
        <f t="shared" si="716"/>
        <v>0</v>
      </c>
      <c r="BD479" s="5">
        <f t="shared" si="717"/>
        <v>0</v>
      </c>
      <c r="BE479" s="5">
        <f t="shared" si="718"/>
        <v>0</v>
      </c>
      <c r="BF479" s="5">
        <f t="shared" si="719"/>
        <v>0</v>
      </c>
      <c r="BG479" s="5">
        <f t="shared" si="720"/>
        <v>0</v>
      </c>
      <c r="BH479" s="5">
        <f t="shared" si="721"/>
        <v>0</v>
      </c>
      <c r="BI479" s="5">
        <f t="shared" si="722"/>
        <v>0</v>
      </c>
      <c r="BJ479" s="8">
        <f t="shared" si="723"/>
        <v>0.355963147340982</v>
      </c>
      <c r="BK479" s="8">
        <f t="shared" si="724"/>
        <v>0.64403642108314041</v>
      </c>
      <c r="BL479" s="8">
        <f t="shared" si="725"/>
        <v>0</v>
      </c>
      <c r="BM479" s="8">
        <f t="shared" si="726"/>
        <v>1.024439650355085E-2</v>
      </c>
      <c r="BN479" s="8">
        <f t="shared" si="727"/>
        <v>0.9897551719205715</v>
      </c>
    </row>
    <row r="480" spans="1:66" x14ac:dyDescent="0.25">
      <c r="A480" t="s">
        <v>303</v>
      </c>
      <c r="B480" t="s">
        <v>306</v>
      </c>
      <c r="C480" t="s">
        <v>340</v>
      </c>
      <c r="D480" s="17"/>
      <c r="E480">
        <f>VLOOKUP(A480,home!$A$2:$E$405,3,FALSE)</f>
        <v>1.13636363636364</v>
      </c>
      <c r="F480">
        <f>VLOOKUP(B480,home!$B$2:$E$405,3,FALSE)</f>
        <v>0.44</v>
      </c>
      <c r="G480">
        <f>VLOOKUP(C480,away!$B$2:$E$405,4,FALSE)</f>
        <v>0</v>
      </c>
      <c r="H480">
        <f>VLOOKUP(A480,away!$A$2:$E$405,3,FALSE)</f>
        <v>0.79545454545454497</v>
      </c>
      <c r="I480">
        <f>VLOOKUP(C480,away!$B$2:$E$405,3,FALSE)</f>
        <v>0.88</v>
      </c>
      <c r="J480">
        <f>VLOOKUP(B480,home!$B$2:$E$405,4,FALSE)</f>
        <v>2.5099999999999998</v>
      </c>
      <c r="K480" s="3">
        <f t="shared" si="672"/>
        <v>0</v>
      </c>
      <c r="L480" s="3">
        <f t="shared" si="673"/>
        <v>1.756999999999999</v>
      </c>
      <c r="M480" s="5">
        <f t="shared" si="674"/>
        <v>0.17256177339118994</v>
      </c>
      <c r="N480" s="5">
        <f t="shared" si="675"/>
        <v>0</v>
      </c>
      <c r="O480" s="5">
        <f t="shared" si="676"/>
        <v>0.30319103584832052</v>
      </c>
      <c r="P480" s="5">
        <f t="shared" si="677"/>
        <v>0</v>
      </c>
      <c r="Q480" s="5">
        <f t="shared" si="678"/>
        <v>0</v>
      </c>
      <c r="R480" s="5">
        <f t="shared" si="679"/>
        <v>0.2663533249927495</v>
      </c>
      <c r="S480" s="5">
        <f t="shared" si="680"/>
        <v>0</v>
      </c>
      <c r="T480" s="5">
        <f t="shared" si="681"/>
        <v>0</v>
      </c>
      <c r="U480" s="5">
        <f t="shared" si="682"/>
        <v>0</v>
      </c>
      <c r="V480" s="5">
        <f t="shared" si="683"/>
        <v>0</v>
      </c>
      <c r="W480" s="5">
        <f t="shared" si="684"/>
        <v>0</v>
      </c>
      <c r="X480" s="5">
        <f t="shared" si="685"/>
        <v>0</v>
      </c>
      <c r="Y480" s="5">
        <f t="shared" si="686"/>
        <v>0</v>
      </c>
      <c r="Z480" s="5">
        <f t="shared" si="687"/>
        <v>0.15599426400408686</v>
      </c>
      <c r="AA480" s="5">
        <f t="shared" si="688"/>
        <v>0</v>
      </c>
      <c r="AB480" s="5">
        <f t="shared" si="689"/>
        <v>0</v>
      </c>
      <c r="AC480" s="5">
        <f t="shared" si="690"/>
        <v>0</v>
      </c>
      <c r="AD480" s="5">
        <f t="shared" si="691"/>
        <v>0</v>
      </c>
      <c r="AE480" s="5">
        <f t="shared" si="692"/>
        <v>0</v>
      </c>
      <c r="AF480" s="5">
        <f t="shared" si="693"/>
        <v>0</v>
      </c>
      <c r="AG480" s="5">
        <f t="shared" si="694"/>
        <v>0</v>
      </c>
      <c r="AH480" s="5">
        <f t="shared" si="695"/>
        <v>6.8520480463795122E-2</v>
      </c>
      <c r="AI480" s="5">
        <f t="shared" si="696"/>
        <v>0</v>
      </c>
      <c r="AJ480" s="5">
        <f t="shared" si="697"/>
        <v>0</v>
      </c>
      <c r="AK480" s="5">
        <f t="shared" si="698"/>
        <v>0</v>
      </c>
      <c r="AL480" s="5">
        <f t="shared" si="699"/>
        <v>0</v>
      </c>
      <c r="AM480" s="5">
        <f t="shared" si="700"/>
        <v>0</v>
      </c>
      <c r="AN480" s="5">
        <f t="shared" si="701"/>
        <v>0</v>
      </c>
      <c r="AO480" s="5">
        <f t="shared" si="702"/>
        <v>0</v>
      </c>
      <c r="AP480" s="5">
        <f t="shared" si="703"/>
        <v>0</v>
      </c>
      <c r="AQ480" s="5">
        <f t="shared" si="704"/>
        <v>0</v>
      </c>
      <c r="AR480" s="5">
        <f t="shared" si="705"/>
        <v>2.4078096834977577E-2</v>
      </c>
      <c r="AS480" s="5">
        <f t="shared" si="706"/>
        <v>0</v>
      </c>
      <c r="AT480" s="5">
        <f t="shared" si="707"/>
        <v>0</v>
      </c>
      <c r="AU480" s="5">
        <f t="shared" si="708"/>
        <v>0</v>
      </c>
      <c r="AV480" s="5">
        <f t="shared" si="709"/>
        <v>0</v>
      </c>
      <c r="AW480" s="5">
        <f t="shared" si="710"/>
        <v>0</v>
      </c>
      <c r="AX480" s="5">
        <f t="shared" si="711"/>
        <v>0</v>
      </c>
      <c r="AY480" s="5">
        <f t="shared" si="712"/>
        <v>0</v>
      </c>
      <c r="AZ480" s="5">
        <f t="shared" si="713"/>
        <v>0</v>
      </c>
      <c r="BA480" s="5">
        <f t="shared" si="714"/>
        <v>0</v>
      </c>
      <c r="BB480" s="5">
        <f t="shared" si="715"/>
        <v>0</v>
      </c>
      <c r="BC480" s="5">
        <f t="shared" si="716"/>
        <v>0</v>
      </c>
      <c r="BD480" s="5">
        <f t="shared" si="717"/>
        <v>7.0508693565092739E-3</v>
      </c>
      <c r="BE480" s="5">
        <f t="shared" si="718"/>
        <v>0</v>
      </c>
      <c r="BF480" s="5">
        <f t="shared" si="719"/>
        <v>0</v>
      </c>
      <c r="BG480" s="5">
        <f t="shared" si="720"/>
        <v>0</v>
      </c>
      <c r="BH480" s="5">
        <f t="shared" si="721"/>
        <v>0</v>
      </c>
      <c r="BI480" s="5">
        <f t="shared" si="722"/>
        <v>0</v>
      </c>
      <c r="BJ480" s="8">
        <f t="shared" si="723"/>
        <v>0</v>
      </c>
      <c r="BK480" s="8">
        <f t="shared" si="724"/>
        <v>0.17256177339118994</v>
      </c>
      <c r="BL480" s="8">
        <f t="shared" si="725"/>
        <v>0.66919380749635182</v>
      </c>
      <c r="BM480" s="8">
        <f t="shared" si="726"/>
        <v>0.25564371065936886</v>
      </c>
      <c r="BN480" s="8">
        <f t="shared" si="727"/>
        <v>0.74210613423225991</v>
      </c>
    </row>
    <row r="481" spans="1:66" x14ac:dyDescent="0.25">
      <c r="A481" t="s">
        <v>35</v>
      </c>
      <c r="B481" t="s">
        <v>296</v>
      </c>
      <c r="C481" t="s">
        <v>475</v>
      </c>
      <c r="D481" s="17"/>
      <c r="E481">
        <f>VLOOKUP(A481,home!$A$2:$E$405,3,FALSE)</f>
        <v>1.3333333333333299</v>
      </c>
      <c r="F481">
        <f>VLOOKUP(B481,home!$B$2:$E$405,3,FALSE)</f>
        <v>1.5</v>
      </c>
      <c r="G481">
        <f>VLOOKUP(C481,away!$B$2:$E$405,4,FALSE)</f>
        <v>1.5</v>
      </c>
      <c r="H481">
        <f>VLOOKUP(A481,away!$A$2:$E$405,3,FALSE)</f>
        <v>1.13333333333333</v>
      </c>
      <c r="I481">
        <f>VLOOKUP(C481,away!$B$2:$E$405,3,FALSE)</f>
        <v>0</v>
      </c>
      <c r="J481">
        <f>VLOOKUP(B481,home!$B$2:$E$405,4,FALSE)</f>
        <v>0.88</v>
      </c>
      <c r="K481" s="3">
        <f t="shared" si="672"/>
        <v>2.9999999999999925</v>
      </c>
      <c r="L481" s="3">
        <f t="shared" si="673"/>
        <v>0</v>
      </c>
      <c r="M481" s="5">
        <f t="shared" si="674"/>
        <v>4.9787068367864319E-2</v>
      </c>
      <c r="N481" s="5">
        <f t="shared" si="675"/>
        <v>0.14936120510359258</v>
      </c>
      <c r="O481" s="5">
        <f t="shared" si="676"/>
        <v>0</v>
      </c>
      <c r="P481" s="5">
        <f t="shared" si="677"/>
        <v>0</v>
      </c>
      <c r="Q481" s="5">
        <f t="shared" si="678"/>
        <v>0.22404180765538834</v>
      </c>
      <c r="R481" s="5">
        <f t="shared" si="679"/>
        <v>0</v>
      </c>
      <c r="S481" s="5">
        <f t="shared" si="680"/>
        <v>0</v>
      </c>
      <c r="T481" s="5">
        <f t="shared" si="681"/>
        <v>0</v>
      </c>
      <c r="U481" s="5">
        <f t="shared" si="682"/>
        <v>0</v>
      </c>
      <c r="V481" s="5">
        <f t="shared" si="683"/>
        <v>0</v>
      </c>
      <c r="W481" s="5">
        <f t="shared" si="684"/>
        <v>0.22404180765538778</v>
      </c>
      <c r="X481" s="5">
        <f t="shared" si="685"/>
        <v>0</v>
      </c>
      <c r="Y481" s="5">
        <f t="shared" si="686"/>
        <v>0</v>
      </c>
      <c r="Z481" s="5">
        <f t="shared" si="687"/>
        <v>0</v>
      </c>
      <c r="AA481" s="5">
        <f t="shared" si="688"/>
        <v>0</v>
      </c>
      <c r="AB481" s="5">
        <f t="shared" si="689"/>
        <v>0</v>
      </c>
      <c r="AC481" s="5">
        <f t="shared" si="690"/>
        <v>0</v>
      </c>
      <c r="AD481" s="5">
        <f t="shared" si="691"/>
        <v>0.16803135574154041</v>
      </c>
      <c r="AE481" s="5">
        <f t="shared" si="692"/>
        <v>0</v>
      </c>
      <c r="AF481" s="5">
        <f t="shared" si="693"/>
        <v>0</v>
      </c>
      <c r="AG481" s="5">
        <f t="shared" si="694"/>
        <v>0</v>
      </c>
      <c r="AH481" s="5">
        <f t="shared" si="695"/>
        <v>0</v>
      </c>
      <c r="AI481" s="5">
        <f t="shared" si="696"/>
        <v>0</v>
      </c>
      <c r="AJ481" s="5">
        <f t="shared" si="697"/>
        <v>0</v>
      </c>
      <c r="AK481" s="5">
        <f t="shared" si="698"/>
        <v>0</v>
      </c>
      <c r="AL481" s="5">
        <f t="shared" si="699"/>
        <v>0</v>
      </c>
      <c r="AM481" s="5">
        <f t="shared" si="700"/>
        <v>0.10081881344492397</v>
      </c>
      <c r="AN481" s="5">
        <f t="shared" si="701"/>
        <v>0</v>
      </c>
      <c r="AO481" s="5">
        <f t="shared" si="702"/>
        <v>0</v>
      </c>
      <c r="AP481" s="5">
        <f t="shared" si="703"/>
        <v>0</v>
      </c>
      <c r="AQ481" s="5">
        <f t="shared" si="704"/>
        <v>0</v>
      </c>
      <c r="AR481" s="5">
        <f t="shared" si="705"/>
        <v>0</v>
      </c>
      <c r="AS481" s="5">
        <f t="shared" si="706"/>
        <v>0</v>
      </c>
      <c r="AT481" s="5">
        <f t="shared" si="707"/>
        <v>0</v>
      </c>
      <c r="AU481" s="5">
        <f t="shared" si="708"/>
        <v>0</v>
      </c>
      <c r="AV481" s="5">
        <f t="shared" si="709"/>
        <v>0</v>
      </c>
      <c r="AW481" s="5">
        <f t="shared" si="710"/>
        <v>0</v>
      </c>
      <c r="AX481" s="5">
        <f t="shared" si="711"/>
        <v>5.0409406722461886E-2</v>
      </c>
      <c r="AY481" s="5">
        <f t="shared" si="712"/>
        <v>0</v>
      </c>
      <c r="AZ481" s="5">
        <f t="shared" si="713"/>
        <v>0</v>
      </c>
      <c r="BA481" s="5">
        <f t="shared" si="714"/>
        <v>0</v>
      </c>
      <c r="BB481" s="5">
        <f t="shared" si="715"/>
        <v>0</v>
      </c>
      <c r="BC481" s="5">
        <f t="shared" si="716"/>
        <v>0</v>
      </c>
      <c r="BD481" s="5">
        <f t="shared" si="717"/>
        <v>0</v>
      </c>
      <c r="BE481" s="5">
        <f t="shared" si="718"/>
        <v>0</v>
      </c>
      <c r="BF481" s="5">
        <f t="shared" si="719"/>
        <v>0</v>
      </c>
      <c r="BG481" s="5">
        <f t="shared" si="720"/>
        <v>0</v>
      </c>
      <c r="BH481" s="5">
        <f t="shared" si="721"/>
        <v>0</v>
      </c>
      <c r="BI481" s="5">
        <f t="shared" si="722"/>
        <v>0</v>
      </c>
      <c r="BJ481" s="8">
        <f t="shared" si="723"/>
        <v>0.91670439632329492</v>
      </c>
      <c r="BK481" s="8">
        <f t="shared" si="724"/>
        <v>4.9787068367864319E-2</v>
      </c>
      <c r="BL481" s="8">
        <f t="shared" si="725"/>
        <v>0</v>
      </c>
      <c r="BM481" s="8">
        <f t="shared" si="726"/>
        <v>0.54330138356431401</v>
      </c>
      <c r="BN481" s="8">
        <f t="shared" si="727"/>
        <v>0.4231900811268452</v>
      </c>
    </row>
    <row r="482" spans="1:66" x14ac:dyDescent="0.25">
      <c r="A482" t="s">
        <v>35</v>
      </c>
      <c r="B482" t="s">
        <v>284</v>
      </c>
      <c r="C482" t="s">
        <v>36</v>
      </c>
      <c r="D482" s="17"/>
      <c r="E482">
        <f>VLOOKUP(A482,home!$A$2:$E$405,3,FALSE)</f>
        <v>1.3333333333333299</v>
      </c>
      <c r="F482">
        <f>VLOOKUP(B482,home!$B$2:$E$405,3,FALSE)</f>
        <v>0</v>
      </c>
      <c r="G482">
        <f>VLOOKUP(C482,away!$B$2:$E$405,4,FALSE)</f>
        <v>0.38</v>
      </c>
      <c r="H482">
        <f>VLOOKUP(A482,away!$A$2:$E$405,3,FALSE)</f>
        <v>1.13333333333333</v>
      </c>
      <c r="I482">
        <f>VLOOKUP(C482,away!$B$2:$E$405,3,FALSE)</f>
        <v>0</v>
      </c>
      <c r="J482">
        <f>VLOOKUP(B482,home!$B$2:$E$405,4,FALSE)</f>
        <v>0</v>
      </c>
      <c r="K482" s="3">
        <f t="shared" si="672"/>
        <v>0</v>
      </c>
      <c r="L482" s="3">
        <f t="shared" si="673"/>
        <v>0</v>
      </c>
      <c r="M482" s="5">
        <f t="shared" si="674"/>
        <v>1</v>
      </c>
      <c r="N482" s="5">
        <f t="shared" si="675"/>
        <v>0</v>
      </c>
      <c r="O482" s="5">
        <f t="shared" si="676"/>
        <v>0</v>
      </c>
      <c r="P482" s="5">
        <f t="shared" si="677"/>
        <v>0</v>
      </c>
      <c r="Q482" s="5">
        <f t="shared" si="678"/>
        <v>0</v>
      </c>
      <c r="R482" s="5">
        <f t="shared" si="679"/>
        <v>0</v>
      </c>
      <c r="S482" s="5">
        <f t="shared" si="680"/>
        <v>0</v>
      </c>
      <c r="T482" s="5">
        <f t="shared" si="681"/>
        <v>0</v>
      </c>
      <c r="U482" s="5">
        <f t="shared" si="682"/>
        <v>0</v>
      </c>
      <c r="V482" s="5">
        <f t="shared" si="683"/>
        <v>0</v>
      </c>
      <c r="W482" s="5">
        <f t="shared" si="684"/>
        <v>0</v>
      </c>
      <c r="X482" s="5">
        <f t="shared" si="685"/>
        <v>0</v>
      </c>
      <c r="Y482" s="5">
        <f t="shared" si="686"/>
        <v>0</v>
      </c>
      <c r="Z482" s="5">
        <f t="shared" si="687"/>
        <v>0</v>
      </c>
      <c r="AA482" s="5">
        <f t="shared" si="688"/>
        <v>0</v>
      </c>
      <c r="AB482" s="5">
        <f t="shared" si="689"/>
        <v>0</v>
      </c>
      <c r="AC482" s="5">
        <f t="shared" si="690"/>
        <v>0</v>
      </c>
      <c r="AD482" s="5">
        <f t="shared" si="691"/>
        <v>0</v>
      </c>
      <c r="AE482" s="5">
        <f t="shared" si="692"/>
        <v>0</v>
      </c>
      <c r="AF482" s="5">
        <f t="shared" si="693"/>
        <v>0</v>
      </c>
      <c r="AG482" s="5">
        <f t="shared" si="694"/>
        <v>0</v>
      </c>
      <c r="AH482" s="5">
        <f t="shared" si="695"/>
        <v>0</v>
      </c>
      <c r="AI482" s="5">
        <f t="shared" si="696"/>
        <v>0</v>
      </c>
      <c r="AJ482" s="5">
        <f t="shared" si="697"/>
        <v>0</v>
      </c>
      <c r="AK482" s="5">
        <f t="shared" si="698"/>
        <v>0</v>
      </c>
      <c r="AL482" s="5">
        <f t="shared" si="699"/>
        <v>0</v>
      </c>
      <c r="AM482" s="5">
        <f t="shared" si="700"/>
        <v>0</v>
      </c>
      <c r="AN482" s="5">
        <f t="shared" si="701"/>
        <v>0</v>
      </c>
      <c r="AO482" s="5">
        <f t="shared" si="702"/>
        <v>0</v>
      </c>
      <c r="AP482" s="5">
        <f t="shared" si="703"/>
        <v>0</v>
      </c>
      <c r="AQ482" s="5">
        <f t="shared" si="704"/>
        <v>0</v>
      </c>
      <c r="AR482" s="5">
        <f t="shared" si="705"/>
        <v>0</v>
      </c>
      <c r="AS482" s="5">
        <f t="shared" si="706"/>
        <v>0</v>
      </c>
      <c r="AT482" s="5">
        <f t="shared" si="707"/>
        <v>0</v>
      </c>
      <c r="AU482" s="5">
        <f t="shared" si="708"/>
        <v>0</v>
      </c>
      <c r="AV482" s="5">
        <f t="shared" si="709"/>
        <v>0</v>
      </c>
      <c r="AW482" s="5">
        <f t="shared" si="710"/>
        <v>0</v>
      </c>
      <c r="AX482" s="5">
        <f t="shared" si="711"/>
        <v>0</v>
      </c>
      <c r="AY482" s="5">
        <f t="shared" si="712"/>
        <v>0</v>
      </c>
      <c r="AZ482" s="5">
        <f t="shared" si="713"/>
        <v>0</v>
      </c>
      <c r="BA482" s="5">
        <f t="shared" si="714"/>
        <v>0</v>
      </c>
      <c r="BB482" s="5">
        <f t="shared" si="715"/>
        <v>0</v>
      </c>
      <c r="BC482" s="5">
        <f t="shared" si="716"/>
        <v>0</v>
      </c>
      <c r="BD482" s="5">
        <f t="shared" si="717"/>
        <v>0</v>
      </c>
      <c r="BE482" s="5">
        <f t="shared" si="718"/>
        <v>0</v>
      </c>
      <c r="BF482" s="5">
        <f t="shared" si="719"/>
        <v>0</v>
      </c>
      <c r="BG482" s="5">
        <f t="shared" si="720"/>
        <v>0</v>
      </c>
      <c r="BH482" s="5">
        <f t="shared" si="721"/>
        <v>0</v>
      </c>
      <c r="BI482" s="5">
        <f t="shared" si="722"/>
        <v>0</v>
      </c>
      <c r="BJ482" s="8">
        <f t="shared" si="723"/>
        <v>0</v>
      </c>
      <c r="BK482" s="8">
        <f t="shared" si="724"/>
        <v>1</v>
      </c>
      <c r="BL482" s="8">
        <f t="shared" si="725"/>
        <v>0</v>
      </c>
      <c r="BM482" s="8">
        <f t="shared" si="726"/>
        <v>0</v>
      </c>
      <c r="BN482" s="8">
        <f t="shared" si="727"/>
        <v>1</v>
      </c>
    </row>
    <row r="483" spans="1:66" x14ac:dyDescent="0.25">
      <c r="A483" t="s">
        <v>35</v>
      </c>
      <c r="B483" t="s">
        <v>300</v>
      </c>
      <c r="C483" t="s">
        <v>471</v>
      </c>
      <c r="D483" s="17"/>
      <c r="E483">
        <f>VLOOKUP(A483,home!$A$2:$E$405,3,FALSE)</f>
        <v>1.3333333333333299</v>
      </c>
      <c r="F483">
        <f>VLOOKUP(B483,home!$B$2:$E$405,3,FALSE)</f>
        <v>0.75</v>
      </c>
      <c r="G483">
        <f>VLOOKUP(C483,away!$B$2:$E$405,4,FALSE)</f>
        <v>0.75</v>
      </c>
      <c r="H483">
        <f>VLOOKUP(A483,away!$A$2:$E$405,3,FALSE)</f>
        <v>1.13333333333333</v>
      </c>
      <c r="I483">
        <f>VLOOKUP(C483,away!$B$2:$E$405,3,FALSE)</f>
        <v>3</v>
      </c>
      <c r="J483">
        <f>VLOOKUP(B483,home!$B$2:$E$405,4,FALSE)</f>
        <v>3.53</v>
      </c>
      <c r="K483" s="3">
        <f t="shared" si="672"/>
        <v>0.74999999999999811</v>
      </c>
      <c r="L483" s="3">
        <f t="shared" si="673"/>
        <v>12.001999999999963</v>
      </c>
      <c r="M483" s="5">
        <f t="shared" si="674"/>
        <v>2.8965215686062054E-6</v>
      </c>
      <c r="N483" s="5">
        <f t="shared" si="675"/>
        <v>2.1723911764546482E-6</v>
      </c>
      <c r="O483" s="5">
        <f t="shared" si="676"/>
        <v>3.4764051866411578E-5</v>
      </c>
      <c r="P483" s="5">
        <f t="shared" si="677"/>
        <v>2.6073038899808616E-5</v>
      </c>
      <c r="Q483" s="5">
        <f t="shared" si="678"/>
        <v>8.1464669117049097E-7</v>
      </c>
      <c r="R483" s="5">
        <f t="shared" si="679"/>
        <v>2.0861907525033534E-4</v>
      </c>
      <c r="S483" s="5">
        <f t="shared" si="680"/>
        <v>5.8674114914156506E-5</v>
      </c>
      <c r="T483" s="5">
        <f t="shared" si="681"/>
        <v>9.777389587428205E-6</v>
      </c>
      <c r="U483" s="5">
        <f t="shared" si="682"/>
        <v>1.5646430643775111E-4</v>
      </c>
      <c r="V483" s="5">
        <f t="shared" si="683"/>
        <v>5.8683893933308494E-5</v>
      </c>
      <c r="W483" s="5">
        <f t="shared" si="684"/>
        <v>2.0366167279262224E-7</v>
      </c>
      <c r="X483" s="5">
        <f t="shared" si="685"/>
        <v>2.4443473968570453E-6</v>
      </c>
      <c r="Y483" s="5">
        <f t="shared" si="686"/>
        <v>1.4668528728539091E-5</v>
      </c>
      <c r="Z483" s="5">
        <f t="shared" si="687"/>
        <v>8.3461538038483835E-4</v>
      </c>
      <c r="AA483" s="5">
        <f t="shared" si="688"/>
        <v>6.2596153528862708E-4</v>
      </c>
      <c r="AB483" s="5">
        <f t="shared" si="689"/>
        <v>2.3473557573323455E-4</v>
      </c>
      <c r="AC483" s="5">
        <f t="shared" si="690"/>
        <v>3.3015191952542099E-5</v>
      </c>
      <c r="AD483" s="5">
        <f t="shared" si="691"/>
        <v>3.8186563648616571E-8</v>
      </c>
      <c r="AE483" s="5">
        <f t="shared" si="692"/>
        <v>4.5831513691069475E-7</v>
      </c>
      <c r="AF483" s="5">
        <f t="shared" si="693"/>
        <v>2.7503491366010725E-6</v>
      </c>
      <c r="AG483" s="5">
        <f t="shared" si="694"/>
        <v>1.1003230112495313E-5</v>
      </c>
      <c r="AH483" s="5">
        <f t="shared" si="695"/>
        <v>2.5042634488447006E-3</v>
      </c>
      <c r="AI483" s="5">
        <f t="shared" si="696"/>
        <v>1.8781975866335205E-3</v>
      </c>
      <c r="AJ483" s="5">
        <f t="shared" si="697"/>
        <v>7.0432409498756836E-4</v>
      </c>
      <c r="AK483" s="5">
        <f t="shared" si="698"/>
        <v>1.7608102374689163E-4</v>
      </c>
      <c r="AL483" s="5">
        <f t="shared" si="699"/>
        <v>1.1887450014432236E-5</v>
      </c>
      <c r="AM483" s="5">
        <f t="shared" si="700"/>
        <v>5.7279845472924725E-9</v>
      </c>
      <c r="AN483" s="5">
        <f t="shared" si="701"/>
        <v>6.8747270536604054E-8</v>
      </c>
      <c r="AO483" s="5">
        <f t="shared" si="702"/>
        <v>4.1255237049015991E-7</v>
      </c>
      <c r="AP483" s="5">
        <f t="shared" si="703"/>
        <v>1.6504845168742933E-6</v>
      </c>
      <c r="AQ483" s="5">
        <f t="shared" si="704"/>
        <v>4.9522787928813032E-6</v>
      </c>
      <c r="AR483" s="5">
        <f t="shared" si="705"/>
        <v>6.0112339826067967E-3</v>
      </c>
      <c r="AS483" s="5">
        <f t="shared" si="706"/>
        <v>4.5084254869550856E-3</v>
      </c>
      <c r="AT483" s="5">
        <f t="shared" si="707"/>
        <v>1.6906595576081527E-3</v>
      </c>
      <c r="AU483" s="5">
        <f t="shared" si="708"/>
        <v>4.2266488940203716E-4</v>
      </c>
      <c r="AV483" s="5">
        <f t="shared" si="709"/>
        <v>7.9249666762881764E-5</v>
      </c>
      <c r="AW483" s="5">
        <f t="shared" si="710"/>
        <v>2.9723578140253091E-6</v>
      </c>
      <c r="AX483" s="5">
        <f t="shared" si="711"/>
        <v>7.15998068411557E-10</v>
      </c>
      <c r="AY483" s="5">
        <f t="shared" si="712"/>
        <v>8.593408817075482E-9</v>
      </c>
      <c r="AZ483" s="5">
        <f t="shared" si="713"/>
        <v>5.1569046311269843E-8</v>
      </c>
      <c r="BA483" s="5">
        <f t="shared" si="714"/>
        <v>2.0631056460928605E-7</v>
      </c>
      <c r="BB483" s="5">
        <f t="shared" si="715"/>
        <v>6.190348491101611E-7</v>
      </c>
      <c r="BC483" s="5">
        <f t="shared" si="716"/>
        <v>1.4859312518040253E-6</v>
      </c>
      <c r="BD483" s="5">
        <f t="shared" si="717"/>
        <v>1.2024471709874423E-2</v>
      </c>
      <c r="BE483" s="5">
        <f t="shared" si="718"/>
        <v>9.0183537824057945E-3</v>
      </c>
      <c r="BF483" s="5">
        <f t="shared" si="719"/>
        <v>3.381882668402164E-3</v>
      </c>
      <c r="BG483" s="5">
        <f t="shared" si="720"/>
        <v>8.4547066710053884E-4</v>
      </c>
      <c r="BH483" s="5">
        <f t="shared" si="721"/>
        <v>1.5852575008135065E-4</v>
      </c>
      <c r="BI483" s="5">
        <f t="shared" si="722"/>
        <v>2.3778862512202541E-5</v>
      </c>
      <c r="BJ483" s="8">
        <f t="shared" si="723"/>
        <v>5.3792992256947671E-5</v>
      </c>
      <c r="BK483" s="8">
        <f t="shared" si="724"/>
        <v>1.9123880469167125E-4</v>
      </c>
      <c r="BL483" s="8">
        <f t="shared" si="725"/>
        <v>4.4688127722500463E-2</v>
      </c>
      <c r="BM483" s="8">
        <f t="shared" si="726"/>
        <v>4.549539893878634E-2</v>
      </c>
      <c r="BN483" s="8">
        <f t="shared" si="727"/>
        <v>2.7533972545278686E-4</v>
      </c>
    </row>
    <row r="484" spans="1:66" x14ac:dyDescent="0.25">
      <c r="A484" t="s">
        <v>35</v>
      </c>
      <c r="B484" t="s">
        <v>215</v>
      </c>
      <c r="C484" t="s">
        <v>285</v>
      </c>
      <c r="D484" s="17"/>
      <c r="E484">
        <f>VLOOKUP(A484,home!$A$2:$E$405,3,FALSE)</f>
        <v>1.3333333333333299</v>
      </c>
      <c r="F484">
        <f>VLOOKUP(B484,home!$B$2:$E$405,3,FALSE)</f>
        <v>0</v>
      </c>
      <c r="G484">
        <f>VLOOKUP(C484,away!$B$2:$E$405,4,FALSE)</f>
        <v>0</v>
      </c>
      <c r="H484">
        <f>VLOOKUP(A484,away!$A$2:$E$405,3,FALSE)</f>
        <v>1.13333333333333</v>
      </c>
      <c r="I484">
        <f>VLOOKUP(C484,away!$B$2:$E$405,3,FALSE)</f>
        <v>0</v>
      </c>
      <c r="J484">
        <f>VLOOKUP(B484,home!$B$2:$E$405,4,FALSE)</f>
        <v>0</v>
      </c>
      <c r="K484" s="3">
        <f t="shared" si="672"/>
        <v>0</v>
      </c>
      <c r="L484" s="3">
        <f t="shared" si="673"/>
        <v>0</v>
      </c>
      <c r="M484" s="5">
        <f t="shared" si="674"/>
        <v>1</v>
      </c>
      <c r="N484" s="5">
        <f t="shared" si="675"/>
        <v>0</v>
      </c>
      <c r="O484" s="5">
        <f t="shared" si="676"/>
        <v>0</v>
      </c>
      <c r="P484" s="5">
        <f t="shared" si="677"/>
        <v>0</v>
      </c>
      <c r="Q484" s="5">
        <f t="shared" si="678"/>
        <v>0</v>
      </c>
      <c r="R484" s="5">
        <f t="shared" si="679"/>
        <v>0</v>
      </c>
      <c r="S484" s="5">
        <f t="shared" si="680"/>
        <v>0</v>
      </c>
      <c r="T484" s="5">
        <f t="shared" si="681"/>
        <v>0</v>
      </c>
      <c r="U484" s="5">
        <f t="shared" si="682"/>
        <v>0</v>
      </c>
      <c r="V484" s="5">
        <f t="shared" si="683"/>
        <v>0</v>
      </c>
      <c r="W484" s="5">
        <f t="shared" si="684"/>
        <v>0</v>
      </c>
      <c r="X484" s="5">
        <f t="shared" si="685"/>
        <v>0</v>
      </c>
      <c r="Y484" s="5">
        <f t="shared" si="686"/>
        <v>0</v>
      </c>
      <c r="Z484" s="5">
        <f t="shared" si="687"/>
        <v>0</v>
      </c>
      <c r="AA484" s="5">
        <f t="shared" si="688"/>
        <v>0</v>
      </c>
      <c r="AB484" s="5">
        <f t="shared" si="689"/>
        <v>0</v>
      </c>
      <c r="AC484" s="5">
        <f t="shared" si="690"/>
        <v>0</v>
      </c>
      <c r="AD484" s="5">
        <f t="shared" si="691"/>
        <v>0</v>
      </c>
      <c r="AE484" s="5">
        <f t="shared" si="692"/>
        <v>0</v>
      </c>
      <c r="AF484" s="5">
        <f t="shared" si="693"/>
        <v>0</v>
      </c>
      <c r="AG484" s="5">
        <f t="shared" si="694"/>
        <v>0</v>
      </c>
      <c r="AH484" s="5">
        <f t="shared" si="695"/>
        <v>0</v>
      </c>
      <c r="AI484" s="5">
        <f t="shared" si="696"/>
        <v>0</v>
      </c>
      <c r="AJ484" s="5">
        <f t="shared" si="697"/>
        <v>0</v>
      </c>
      <c r="AK484" s="5">
        <f t="shared" si="698"/>
        <v>0</v>
      </c>
      <c r="AL484" s="5">
        <f t="shared" si="699"/>
        <v>0</v>
      </c>
      <c r="AM484" s="5">
        <f t="shared" si="700"/>
        <v>0</v>
      </c>
      <c r="AN484" s="5">
        <f t="shared" si="701"/>
        <v>0</v>
      </c>
      <c r="AO484" s="5">
        <f t="shared" si="702"/>
        <v>0</v>
      </c>
      <c r="AP484" s="5">
        <f t="shared" si="703"/>
        <v>0</v>
      </c>
      <c r="AQ484" s="5">
        <f t="shared" si="704"/>
        <v>0</v>
      </c>
      <c r="AR484" s="5">
        <f t="shared" si="705"/>
        <v>0</v>
      </c>
      <c r="AS484" s="5">
        <f t="shared" si="706"/>
        <v>0</v>
      </c>
      <c r="AT484" s="5">
        <f t="shared" si="707"/>
        <v>0</v>
      </c>
      <c r="AU484" s="5">
        <f t="shared" si="708"/>
        <v>0</v>
      </c>
      <c r="AV484" s="5">
        <f t="shared" si="709"/>
        <v>0</v>
      </c>
      <c r="AW484" s="5">
        <f t="shared" si="710"/>
        <v>0</v>
      </c>
      <c r="AX484" s="5">
        <f t="shared" si="711"/>
        <v>0</v>
      </c>
      <c r="AY484" s="5">
        <f t="shared" si="712"/>
        <v>0</v>
      </c>
      <c r="AZ484" s="5">
        <f t="shared" si="713"/>
        <v>0</v>
      </c>
      <c r="BA484" s="5">
        <f t="shared" si="714"/>
        <v>0</v>
      </c>
      <c r="BB484" s="5">
        <f t="shared" si="715"/>
        <v>0</v>
      </c>
      <c r="BC484" s="5">
        <f t="shared" si="716"/>
        <v>0</v>
      </c>
      <c r="BD484" s="5">
        <f t="shared" si="717"/>
        <v>0</v>
      </c>
      <c r="BE484" s="5">
        <f t="shared" si="718"/>
        <v>0</v>
      </c>
      <c r="BF484" s="5">
        <f t="shared" si="719"/>
        <v>0</v>
      </c>
      <c r="BG484" s="5">
        <f t="shared" si="720"/>
        <v>0</v>
      </c>
      <c r="BH484" s="5">
        <f t="shared" si="721"/>
        <v>0</v>
      </c>
      <c r="BI484" s="5">
        <f t="shared" si="722"/>
        <v>0</v>
      </c>
      <c r="BJ484" s="8">
        <f t="shared" si="723"/>
        <v>0</v>
      </c>
      <c r="BK484" s="8">
        <f t="shared" si="724"/>
        <v>1</v>
      </c>
      <c r="BL484" s="8">
        <f t="shared" si="725"/>
        <v>0</v>
      </c>
      <c r="BM484" s="8">
        <f t="shared" si="726"/>
        <v>0</v>
      </c>
      <c r="BN484" s="8">
        <f t="shared" si="727"/>
        <v>1</v>
      </c>
    </row>
    <row r="485" spans="1:66" s="10" customFormat="1" x14ac:dyDescent="0.25">
      <c r="A485" t="s">
        <v>10</v>
      </c>
      <c r="B485" t="s">
        <v>40</v>
      </c>
      <c r="C485" t="s">
        <v>41</v>
      </c>
      <c r="D485" s="17"/>
      <c r="E485">
        <f>VLOOKUP(A485,home!$A$2:$E$405,3,FALSE)</f>
        <v>1.5192307692307701</v>
      </c>
      <c r="F485">
        <f>VLOOKUP(B485,home!$B$2:$E$405,3,FALSE)</f>
        <v>0.66</v>
      </c>
      <c r="G485">
        <f>VLOOKUP(C485,away!$B$2:$E$405,4,FALSE)</f>
        <v>0.66</v>
      </c>
      <c r="H485">
        <f>VLOOKUP(A485,away!$A$2:$E$405,3,FALSE)</f>
        <v>1.5384615384615401</v>
      </c>
      <c r="I485">
        <f>VLOOKUP(C485,away!$B$2:$E$405,3,FALSE)</f>
        <v>1.32</v>
      </c>
      <c r="J485">
        <f>VLOOKUP(B485,home!$B$2:$E$405,4,FALSE)</f>
        <v>1.73</v>
      </c>
      <c r="K485" s="3">
        <f t="shared" si="672"/>
        <v>0.66177692307692348</v>
      </c>
      <c r="L485" s="3">
        <f t="shared" si="673"/>
        <v>3.5132307692307729</v>
      </c>
      <c r="M485" s="5">
        <f t="shared" si="674"/>
        <v>1.5375073384771214E-2</v>
      </c>
      <c r="N485" s="5">
        <f t="shared" si="675"/>
        <v>1.0174868756655795E-2</v>
      </c>
      <c r="O485" s="5">
        <f t="shared" si="676"/>
        <v>5.4016180894559354E-2</v>
      </c>
      <c r="P485" s="5">
        <f t="shared" si="677"/>
        <v>3.574666198876799E-2</v>
      </c>
      <c r="Q485" s="5">
        <f t="shared" si="678"/>
        <v>3.3667466692455963E-3</v>
      </c>
      <c r="R485" s="5">
        <f t="shared" si="679"/>
        <v>9.4885654377550699E-2</v>
      </c>
      <c r="S485" s="5">
        <f t="shared" si="680"/>
        <v>2.077752429794736E-2</v>
      </c>
      <c r="T485" s="5">
        <f t="shared" si="681"/>
        <v>1.1828157990598848E-2</v>
      </c>
      <c r="U485" s="5">
        <f t="shared" si="682"/>
        <v>6.2793136398115915E-2</v>
      </c>
      <c r="V485" s="5">
        <f t="shared" si="683"/>
        <v>5.3674695069733866E-3</v>
      </c>
      <c r="W485" s="5">
        <f t="shared" si="684"/>
        <v>7.4267841718427734E-4</v>
      </c>
      <c r="X485" s="5">
        <f t="shared" si="685"/>
        <v>2.6092006668954112E-3</v>
      </c>
      <c r="Y485" s="5">
        <f t="shared" si="686"/>
        <v>4.5833620330172067E-3</v>
      </c>
      <c r="Z485" s="5">
        <f t="shared" si="687"/>
        <v>0.11111840017260256</v>
      </c>
      <c r="AA485" s="5">
        <f t="shared" si="688"/>
        <v>7.3535592963455215E-2</v>
      </c>
      <c r="AB485" s="5">
        <f t="shared" si="689"/>
        <v>2.4332079223996224E-2</v>
      </c>
      <c r="AC485" s="5">
        <f t="shared" si="690"/>
        <v>7.7995204233805634E-4</v>
      </c>
      <c r="AD485" s="5">
        <f t="shared" si="691"/>
        <v>1.2287185943996267E-4</v>
      </c>
      <c r="AE485" s="5">
        <f t="shared" si="692"/>
        <v>4.3167719725707547E-4</v>
      </c>
      <c r="AF485" s="5">
        <f t="shared" si="693"/>
        <v>7.5829080588942985E-4</v>
      </c>
      <c r="AG485" s="5">
        <f t="shared" si="694"/>
        <v>8.8801686375851474E-4</v>
      </c>
      <c r="AH485" s="5">
        <f t="shared" si="695"/>
        <v>9.7596145628521341E-2</v>
      </c>
      <c r="AI485" s="5">
        <f t="shared" si="696"/>
        <v>6.4586876958210193E-2</v>
      </c>
      <c r="AJ485" s="5">
        <f t="shared" si="697"/>
        <v>2.1371052352276092E-2</v>
      </c>
      <c r="AK485" s="5">
        <f t="shared" si="698"/>
        <v>4.7142897562017071E-3</v>
      </c>
      <c r="AL485" s="5">
        <f t="shared" si="699"/>
        <v>7.2534761499150108E-5</v>
      </c>
      <c r="AM485" s="5">
        <f t="shared" si="700"/>
        <v>1.6262752214583751E-5</v>
      </c>
      <c r="AN485" s="5">
        <f t="shared" si="701"/>
        <v>5.7134801472651523E-5</v>
      </c>
      <c r="AO485" s="5">
        <f t="shared" si="702"/>
        <v>1.0036387126380553E-4</v>
      </c>
      <c r="AP485" s="5">
        <f t="shared" si="703"/>
        <v>1.1753381354770593E-4</v>
      </c>
      <c r="AQ485" s="5">
        <f t="shared" si="704"/>
        <v>1.0323085254520828E-4</v>
      </c>
      <c r="AR485" s="5">
        <f t="shared" si="705"/>
        <v>6.8575556356089709E-2</v>
      </c>
      <c r="AS485" s="5">
        <f t="shared" si="706"/>
        <v>4.5381720683621216E-2</v>
      </c>
      <c r="AT485" s="5">
        <f t="shared" si="707"/>
        <v>1.5016287738971609E-2</v>
      </c>
      <c r="AU485" s="5">
        <f t="shared" si="708"/>
        <v>3.3124775653114551E-3</v>
      </c>
      <c r="AV485" s="5">
        <f t="shared" si="709"/>
        <v>5.4803030273328833E-4</v>
      </c>
      <c r="AW485" s="5">
        <f t="shared" si="710"/>
        <v>4.6844864065534689E-6</v>
      </c>
      <c r="AX485" s="5">
        <f t="shared" si="711"/>
        <v>1.7937190202216088E-6</v>
      </c>
      <c r="AY485" s="5">
        <f t="shared" si="712"/>
        <v>6.3017488531970303E-6</v>
      </c>
      <c r="AZ485" s="5">
        <f t="shared" si="713"/>
        <v>1.1069748985508275E-5</v>
      </c>
      <c r="BA485" s="5">
        <f t="shared" si="714"/>
        <v>1.2963527581182935E-5</v>
      </c>
      <c r="BB485" s="5">
        <f t="shared" si="715"/>
        <v>1.1385965993995916E-5</v>
      </c>
      <c r="BC485" s="5">
        <f t="shared" si="716"/>
        <v>8.0003052135043383E-6</v>
      </c>
      <c r="BD485" s="5">
        <f t="shared" si="717"/>
        <v>4.0153625767888883E-2</v>
      </c>
      <c r="BE485" s="5">
        <f t="shared" si="718"/>
        <v>2.6572742911055776E-2</v>
      </c>
      <c r="BF485" s="5">
        <f t="shared" si="719"/>
        <v>8.7926140206963099E-3</v>
      </c>
      <c r="BG485" s="5">
        <f t="shared" si="720"/>
        <v>1.9395830174731405E-3</v>
      </c>
      <c r="BH485" s="5">
        <f t="shared" si="721"/>
        <v>3.208928203389074E-4</v>
      </c>
      <c r="BI485" s="5">
        <f t="shared" si="722"/>
        <v>4.2471892656271641E-5</v>
      </c>
      <c r="BJ485" s="8">
        <f t="shared" si="723"/>
        <v>3.5951912366633677E-2</v>
      </c>
      <c r="BK485" s="8">
        <f t="shared" si="724"/>
        <v>7.8125517731150354E-2</v>
      </c>
      <c r="BL485" s="8">
        <f t="shared" si="725"/>
        <v>0.70848701162972316</v>
      </c>
      <c r="BM485" s="8">
        <f t="shared" si="726"/>
        <v>0.72011603856611239</v>
      </c>
      <c r="BN485" s="8">
        <f t="shared" si="727"/>
        <v>0.21356518607155067</v>
      </c>
    </row>
    <row r="486" spans="1:66" x14ac:dyDescent="0.25">
      <c r="A486" t="s">
        <v>10</v>
      </c>
      <c r="B486" t="s">
        <v>224</v>
      </c>
      <c r="C486" t="s">
        <v>223</v>
      </c>
      <c r="D486" s="17"/>
      <c r="E486">
        <f>VLOOKUP(A486,home!$A$2:$E$405,3,FALSE)</f>
        <v>1.5192307692307701</v>
      </c>
      <c r="F486">
        <f>VLOOKUP(B486,home!$B$2:$E$405,3,FALSE)</f>
        <v>1.32</v>
      </c>
      <c r="G486">
        <f>VLOOKUP(C486,away!$B$2:$E$405,4,FALSE)</f>
        <v>2.19</v>
      </c>
      <c r="H486">
        <f>VLOOKUP(A486,away!$A$2:$E$405,3,FALSE)</f>
        <v>1.5384615384615401</v>
      </c>
      <c r="I486">
        <f>VLOOKUP(C486,away!$B$2:$E$405,3,FALSE)</f>
        <v>1.32</v>
      </c>
      <c r="J486">
        <f>VLOOKUP(B486,home!$B$2:$E$405,4,FALSE)</f>
        <v>1.08</v>
      </c>
      <c r="K486" s="3">
        <f t="shared" ref="K486:K545" si="728">E486*F486*G486</f>
        <v>4.3917923076923095</v>
      </c>
      <c r="L486" s="3">
        <f t="shared" ref="L486:L545" si="729">H486*I486*J486</f>
        <v>2.1932307692307718</v>
      </c>
      <c r="M486" s="5">
        <f t="shared" ref="M486:M545" si="730">_xlfn.POISSON.DIST(0,K486,FALSE) * _xlfn.POISSON.DIST(0,L486,FALSE)</f>
        <v>1.3808955004135704E-3</v>
      </c>
      <c r="N486" s="5">
        <f t="shared" ref="N486:N545" si="731">_xlfn.POISSON.DIST(1,K486,FALSE) * _xlfn.POISSON.DIST(0,L486,FALSE)</f>
        <v>6.0646062364432402E-3</v>
      </c>
      <c r="O486" s="5">
        <f t="shared" ref="O486:O545" si="732">_xlfn.POISSON.DIST(0,K486,FALSE) * _xlfn.POISSON.DIST(1,L486,FALSE)</f>
        <v>3.0286225005993666E-3</v>
      </c>
      <c r="P486" s="5">
        <f t="shared" ref="P486:P545" si="733">_xlfn.POISSON.DIST(1,K486,FALSE) * _xlfn.POISSON.DIST(1,L486,FALSE)</f>
        <v>1.3301081001036144E-2</v>
      </c>
      <c r="Q486" s="5">
        <f t="shared" ref="Q486:Q545" si="734">_xlfn.POISSON.DIST(2,K486,FALSE) * _xlfn.POISSON.DIST(0,L486,FALSE)</f>
        <v>1.3317245509197115E-2</v>
      </c>
      <c r="R486" s="5">
        <f t="shared" ref="R486:R545" si="735">_xlfn.POISSON.DIST(0,K486,FALSE) * _xlfn.POISSON.DIST(2,L486,FALSE)</f>
        <v>3.3212340283495863E-3</v>
      </c>
      <c r="S486" s="5">
        <f t="shared" ref="S486:S545" si="736">_xlfn.POISSON.DIST(2,K486,FALSE) * _xlfn.POISSON.DIST(2,L486,FALSE)</f>
        <v>3.20297147291628E-2</v>
      </c>
      <c r="T486" s="5">
        <f t="shared" ref="T486:T545" si="737">_xlfn.POISSON.DIST(2,K486,FALSE) * _xlfn.POISSON.DIST(1,L486,FALSE)</f>
        <v>2.9207792612171431E-2</v>
      </c>
      <c r="U486" s="5">
        <f t="shared" ref="U486:U545" si="738">_xlfn.POISSON.DIST(1,K486,FALSE) * _xlfn.POISSON.DIST(2,L486,FALSE)</f>
        <v>1.4586170057751653E-2</v>
      </c>
      <c r="V486" s="5">
        <f t="shared" ref="V486:V545" si="739">_xlfn.POISSON.DIST(3,K486,FALSE) * _xlfn.POISSON.DIST(3,L486,FALSE)</f>
        <v>3.4279674145837609E-2</v>
      </c>
      <c r="W486" s="5">
        <f t="shared" ref="W486:W545" si="740">_xlfn.POISSON.DIST(3,K486,FALSE) * _xlfn.POISSON.DIST(0,L486,FALSE)</f>
        <v>1.9495525462313954E-2</v>
      </c>
      <c r="X486" s="5">
        <f t="shared" ref="X486:X545" si="741">_xlfn.POISSON.DIST(3,K486,FALSE) * _xlfn.POISSON.DIST(1,L486,FALSE)</f>
        <v>4.275818630626893E-2</v>
      </c>
      <c r="Y486" s="5">
        <f t="shared" ref="Y486:Y545" si="742">_xlfn.POISSON.DIST(3,K486,FALSE) * _xlfn.POISSON.DIST(2,L486,FALSE)</f>
        <v>4.6889284921705431E-2</v>
      </c>
      <c r="Z486" s="5">
        <f t="shared" ref="Z486:Z545" si="743">_xlfn.POISSON.DIST(0,K486,FALSE) * _xlfn.POISSON.DIST(3,L486,FALSE)</f>
        <v>2.4280775542641925E-3</v>
      </c>
      <c r="AA486" s="5">
        <f t="shared" ref="AA486:AA545" si="744">_xlfn.POISSON.DIST(1,K486,FALSE) * _xlfn.POISSON.DIST(3,L486,FALSE)</f>
        <v>1.0663612325297837E-2</v>
      </c>
      <c r="AB486" s="5">
        <f t="shared" ref="AB486:AB545" si="745">_xlfn.POISSON.DIST(2,K486,FALSE) * _xlfn.POISSON.DIST(3,L486,FALSE)</f>
        <v>2.3416185291227971E-2</v>
      </c>
      <c r="AC486" s="5">
        <f t="shared" ref="AC486:AC545" si="746">_xlfn.POISSON.DIST(4,K486,FALSE) * _xlfn.POISSON.DIST(4,L486,FALSE)</f>
        <v>2.0636822372074603E-2</v>
      </c>
      <c r="AD486" s="5">
        <f t="shared" ref="AD486:AD545" si="747">_xlfn.POISSON.DIST(4,K486,FALSE) * _xlfn.POISSON.DIST(0,L486,FALSE)</f>
        <v>2.1405074689952494E-2</v>
      </c>
      <c r="AE486" s="5">
        <f t="shared" ref="AE486:AE545" si="748">_xlfn.POISSON.DIST(4,K486,FALSE) * _xlfn.POISSON.DIST(1,L486,FALSE)</f>
        <v>4.6946268427686635E-2</v>
      </c>
      <c r="AF486" s="5">
        <f t="shared" ref="AF486:AF545" si="749">_xlfn.POISSON.DIST(4,K486,FALSE) * _xlfn.POISSON.DIST(2,L486,FALSE)</f>
        <v>5.148200020808473E-2</v>
      </c>
      <c r="AG486" s="5">
        <f t="shared" ref="AG486:AG545" si="750">_xlfn.POISSON.DIST(4,K486,FALSE) * _xlfn.POISSON.DIST(3,L486,FALSE)</f>
        <v>3.7637302305972141E-2</v>
      </c>
      <c r="AH486" s="5">
        <f t="shared" ref="AH486:AH545" si="751">_xlfn.POISSON.DIST(0,K486,FALSE) * _xlfn.POISSON.DIST(4,L486,FALSE)</f>
        <v>1.3313336005227072E-3</v>
      </c>
      <c r="AI486" s="5">
        <f t="shared" ref="AI486:AI545" si="752">_xlfn.POISSON.DIST(1,K486,FALSE) * _xlfn.POISSON.DIST(4,L486,FALSE)</f>
        <v>5.8469406657479309E-3</v>
      </c>
      <c r="AJ486" s="5">
        <f t="shared" ref="AJ486:AJ545" si="753">_xlfn.POISSON.DIST(2,K486,FALSE) * _xlfn.POISSON.DIST(4,L486,FALSE)</f>
        <v>1.2839274519682559E-2</v>
      </c>
      <c r="AK486" s="5">
        <f t="shared" ref="AK486:AK545" si="754">_xlfn.POISSON.DIST(3,K486,FALSE) * _xlfn.POISSON.DIST(4,L486,FALSE)</f>
        <v>1.8795809023963914E-2</v>
      </c>
      <c r="AL486" s="5">
        <f t="shared" ref="AL486:AL545" si="755">_xlfn.POISSON.DIST(5,K486,FALSE) * _xlfn.POISSON.DIST(5,L486,FALSE)</f>
        <v>7.9511315922964534E-3</v>
      </c>
      <c r="AM486" s="5">
        <f t="shared" ref="AM486:AM545" si="756">_xlfn.POISSON.DIST(5,K486,FALSE) * _xlfn.POISSON.DIST(0,L486,FALSE)</f>
        <v>1.880132847378254E-2</v>
      </c>
      <c r="AN486" s="5">
        <f t="shared" ref="AN486:AN545" si="757">_xlfn.POISSON.DIST(5,K486,FALSE) * _xlfn.POISSON.DIST(1,L486,FALSE)</f>
        <v>4.1235652111114497E-2</v>
      </c>
      <c r="AO486" s="5">
        <f t="shared" ref="AO486:AO545" si="758">_xlfn.POISSON.DIST(5,K486,FALSE) * _xlfn.POISSON.DIST(2,L486,FALSE)</f>
        <v>4.5219650499696076E-2</v>
      </c>
      <c r="AP486" s="5">
        <f t="shared" ref="AP486:AP545" si="759">_xlfn.POISSON.DIST(5,K486,FALSE) * _xlfn.POISSON.DIST(3,L486,FALSE)</f>
        <v>3.3059042949931693E-2</v>
      </c>
      <c r="AQ486" s="5">
        <f t="shared" ref="AQ486:AQ545" si="760">_xlfn.POISSON.DIST(5,K486,FALSE) * _xlfn.POISSON.DIST(4,L486,FALSE)</f>
        <v>1.8126527549777959E-2</v>
      </c>
      <c r="AR486" s="5">
        <f t="shared" ref="AR486:AR545" si="761">_xlfn.POISSON.DIST(0,K486,FALSE) * _xlfn.POISSON.DIST(5,L486,FALSE)</f>
        <v>5.8398436335543771E-4</v>
      </c>
      <c r="AS486" s="5">
        <f t="shared" ref="AS486:AS545" si="762">_xlfn.POISSON.DIST(1,K486,FALSE) * _xlfn.POISSON.DIST(5,L486,FALSE)</f>
        <v>2.5647380347970017E-3</v>
      </c>
      <c r="AT486" s="5">
        <f t="shared" ref="AT486:AT545" si="763">_xlfn.POISSON.DIST(2,K486,FALSE) * _xlfn.POISSON.DIST(5,L486,FALSE)</f>
        <v>5.6318983862336811E-3</v>
      </c>
      <c r="AU486" s="5">
        <f t="shared" ref="AU486:AU545" si="764">_xlfn.POISSON.DIST(3,K486,FALSE) * _xlfn.POISSON.DIST(5,L486,FALSE)</f>
        <v>8.2447093367886068E-3</v>
      </c>
      <c r="AV486" s="5">
        <f t="shared" ref="AV486:AV545" si="765">_xlfn.POISSON.DIST(4,K486,FALSE) * _xlfn.POISSON.DIST(5,L486,FALSE)</f>
        <v>9.0522627611167913E-3</v>
      </c>
      <c r="AW486" s="5">
        <f t="shared" ref="AW486:AW545" si="766">_xlfn.POISSON.DIST(6,K486,FALSE) * _xlfn.POISSON.DIST(6,L486,FALSE)</f>
        <v>2.1274167002370433E-3</v>
      </c>
      <c r="AX486" s="5">
        <f t="shared" ref="AX486:AX545" si="767">_xlfn.POISSON.DIST(6,K486,FALSE) * _xlfn.POISSON.DIST(0,L486,FALSE)</f>
        <v>1.3761921627592424E-2</v>
      </c>
      <c r="AY486" s="5">
        <f t="shared" ref="AY486:AY545" si="768">_xlfn.POISSON.DIST(6,K486,FALSE) * _xlfn.POISSON.DIST(1,L486,FALSE)</f>
        <v>3.0183069957378128E-2</v>
      </c>
      <c r="AZ486" s="5">
        <f t="shared" ref="AZ486:AZ545" si="769">_xlfn.POISSON.DIST(6,K486,FALSE) * _xlfn.POISSON.DIST(2,L486,FALSE)</f>
        <v>3.3099218870183314E-2</v>
      </c>
      <c r="BA486" s="5">
        <f t="shared" ref="BA486:BA545" si="770">_xlfn.POISSON.DIST(6,K486,FALSE) * _xlfn.POISSON.DIST(3,L486,FALSE)</f>
        <v>2.4198075087863275E-2</v>
      </c>
      <c r="BB486" s="5">
        <f t="shared" ref="BB486:BB545" si="771">_xlfn.POISSON.DIST(6,K486,FALSE) * _xlfn.POISSON.DIST(4,L486,FALSE)</f>
        <v>1.3267990709714593E-2</v>
      </c>
      <c r="BC486" s="5">
        <f t="shared" ref="BC486:BC545" si="772">_xlfn.POISSON.DIST(6,K486,FALSE) * _xlfn.POISSON.DIST(5,L486,FALSE)</f>
        <v>5.8199530940828111E-3</v>
      </c>
      <c r="BD486" s="5">
        <f t="shared" ref="BD486:BD545" si="773">_xlfn.POISSON.DIST(0,K486,FALSE) * _xlfn.POISSON.DIST(6,L486,FALSE)</f>
        <v>2.1346874574346494E-4</v>
      </c>
      <c r="BE486" s="5">
        <f t="shared" ref="BE486:BE545" si="774">_xlfn.POISSON.DIST(1,K486,FALSE) * _xlfn.POISSON.DIST(6,L486,FALSE)</f>
        <v>9.3751039548887463E-4</v>
      </c>
      <c r="BF486" s="5">
        <f t="shared" ref="BF486:BF545" si="775">_xlfn.POISSON.DIST(2,K486,FALSE) * _xlfn.POISSON.DIST(6,L486,FALSE)</f>
        <v>2.0586754716448072E-3</v>
      </c>
      <c r="BG486" s="5">
        <f t="shared" ref="BG486:BG545" si="776">_xlfn.POISSON.DIST(3,K486,FALSE) * _xlfn.POISSON.DIST(6,L486,FALSE)</f>
        <v>3.0137583668015016E-3</v>
      </c>
      <c r="BH486" s="5">
        <f t="shared" ref="BH486:BH545" si="777">_xlfn.POISSON.DIST(4,K486,FALSE) * _xlfn.POISSON.DIST(6,L486,FALSE)</f>
        <v>3.3089502031405432E-3</v>
      </c>
      <c r="BI486" s="5">
        <f t="shared" ref="BI486:BI545" si="778">_xlfn.POISSON.DIST(5,K486,FALSE) * _xlfn.POISSON.DIST(6,L486,FALSE)</f>
        <v>2.9064444097379083E-3</v>
      </c>
      <c r="BJ486" s="8">
        <f t="shared" ref="BJ486:BJ545" si="779">SUM(N486,Q486,T486,W486,X486,Y486,AD486,AE486,AF486,AG486,AM486,AN486,AO486,AP486,AQ486,AX486,AY486,AZ486,BA486,BB486,BC486)</f>
        <v>0.59197571761091339</v>
      </c>
      <c r="BK486" s="8">
        <f t="shared" ref="BK486:BK545" si="780">SUM(M486,P486,S486,V486,AC486,AL486,AY486)</f>
        <v>0.13976238929819931</v>
      </c>
      <c r="BL486" s="8">
        <f t="shared" ref="BL486:BL545" si="781">SUM(O486,R486,U486,AA486,AB486,AH486,AI486,AJ486,AK486,AR486,AS486,AT486,AU486,AV486,BD486,BE486,BF486,BG486,BH486,BI486)</f>
        <v>0.13234558248799214</v>
      </c>
      <c r="BM486" s="8">
        <f t="shared" ref="BM486:BM545" si="782">SUM(S486:BI486)</f>
        <v>0.79804242891818888</v>
      </c>
      <c r="BN486" s="8">
        <f t="shared" ref="BN486:BN545" si="783">SUM(M486:R486)</f>
        <v>4.0413684776039023E-2</v>
      </c>
    </row>
    <row r="487" spans="1:66" x14ac:dyDescent="0.25">
      <c r="A487" t="s">
        <v>10</v>
      </c>
      <c r="B487" t="s">
        <v>42</v>
      </c>
      <c r="C487" t="s">
        <v>453</v>
      </c>
      <c r="D487" s="17"/>
      <c r="E487">
        <f>VLOOKUP(A487,home!$A$2:$E$405,3,FALSE)</f>
        <v>1.5192307692307701</v>
      </c>
      <c r="F487">
        <f>VLOOKUP(B487,home!$B$2:$E$405,3,FALSE)</f>
        <v>1.54</v>
      </c>
      <c r="G487">
        <f>VLOOKUP(C487,away!$B$2:$E$405,4,FALSE)</f>
        <v>0.88</v>
      </c>
      <c r="H487">
        <f>VLOOKUP(A487,away!$A$2:$E$405,3,FALSE)</f>
        <v>1.5384615384615401</v>
      </c>
      <c r="I487">
        <f>VLOOKUP(C487,away!$B$2:$E$405,3,FALSE)</f>
        <v>1.54</v>
      </c>
      <c r="J487">
        <f>VLOOKUP(B487,home!$B$2:$E$405,4,FALSE)</f>
        <v>1.3</v>
      </c>
      <c r="K487" s="3">
        <f t="shared" si="728"/>
        <v>2.0588615384615396</v>
      </c>
      <c r="L487" s="3">
        <f t="shared" si="729"/>
        <v>3.0800000000000036</v>
      </c>
      <c r="M487" s="5">
        <f t="shared" si="730"/>
        <v>5.8643622652796547E-3</v>
      </c>
      <c r="N487" s="5">
        <f t="shared" si="731"/>
        <v>1.207390991558947E-2</v>
      </c>
      <c r="O487" s="5">
        <f t="shared" si="732"/>
        <v>1.8062235777061356E-2</v>
      </c>
      <c r="P487" s="5">
        <f t="shared" si="733"/>
        <v>3.7187642540015609E-2</v>
      </c>
      <c r="Q487" s="5">
        <f t="shared" si="734"/>
        <v>1.2429254372028289E-2</v>
      </c>
      <c r="R487" s="5">
        <f t="shared" si="735"/>
        <v>2.7815843096674529E-2</v>
      </c>
      <c r="S487" s="5">
        <f t="shared" si="736"/>
        <v>5.8954439337404727E-2</v>
      </c>
      <c r="T487" s="5">
        <f t="shared" si="737"/>
        <v>3.8282103465847171E-2</v>
      </c>
      <c r="U487" s="5">
        <f t="shared" si="738"/>
        <v>5.7268969511624114E-2</v>
      </c>
      <c r="V487" s="5">
        <f t="shared" si="739"/>
        <v>4.1538600581545328E-2</v>
      </c>
      <c r="W487" s="5">
        <f t="shared" si="740"/>
        <v>8.5300379261079931E-3</v>
      </c>
      <c r="X487" s="5">
        <f t="shared" si="741"/>
        <v>2.627251681241265E-2</v>
      </c>
      <c r="Y487" s="5">
        <f t="shared" si="742"/>
        <v>4.0459675891115536E-2</v>
      </c>
      <c r="Z487" s="5">
        <f t="shared" si="743"/>
        <v>2.8557598912585878E-2</v>
      </c>
      <c r="AA487" s="5">
        <f t="shared" si="744"/>
        <v>5.8796142031934152E-2</v>
      </c>
      <c r="AB487" s="5">
        <f t="shared" si="745"/>
        <v>6.0526557719735578E-2</v>
      </c>
      <c r="AC487" s="5">
        <f t="shared" si="746"/>
        <v>1.6463028716530534E-2</v>
      </c>
      <c r="AD487" s="5">
        <f t="shared" si="747"/>
        <v>4.3905417519204959E-3</v>
      </c>
      <c r="AE487" s="5">
        <f t="shared" si="748"/>
        <v>1.3522868595915144E-2</v>
      </c>
      <c r="AF487" s="5">
        <f t="shared" si="749"/>
        <v>2.0825217637709347E-2</v>
      </c>
      <c r="AG487" s="5">
        <f t="shared" si="750"/>
        <v>2.1380556774714954E-2</v>
      </c>
      <c r="AH487" s="5">
        <f t="shared" si="751"/>
        <v>2.1989351162691153E-2</v>
      </c>
      <c r="AI487" s="5">
        <f t="shared" si="752"/>
        <v>4.5273029364589351E-2</v>
      </c>
      <c r="AJ487" s="5">
        <f t="shared" si="753"/>
        <v>4.6605449444196451E-2</v>
      </c>
      <c r="AK487" s="5">
        <f t="shared" si="754"/>
        <v>3.1984722447789944E-2</v>
      </c>
      <c r="AL487" s="5">
        <f t="shared" si="755"/>
        <v>4.1758759049456808E-3</v>
      </c>
      <c r="AM487" s="5">
        <f t="shared" si="756"/>
        <v>1.8079035092077309E-3</v>
      </c>
      <c r="AN487" s="5">
        <f t="shared" si="757"/>
        <v>5.568342808359817E-3</v>
      </c>
      <c r="AO487" s="5">
        <f t="shared" si="758"/>
        <v>8.5752479248741298E-3</v>
      </c>
      <c r="AP487" s="5">
        <f t="shared" si="759"/>
        <v>8.8039212028707837E-3</v>
      </c>
      <c r="AQ487" s="5">
        <f t="shared" si="760"/>
        <v>6.7790193262105116E-3</v>
      </c>
      <c r="AR487" s="5">
        <f t="shared" si="761"/>
        <v>1.3545440316217768E-2</v>
      </c>
      <c r="AS487" s="5">
        <f t="shared" si="762"/>
        <v>2.7888186088587077E-2</v>
      </c>
      <c r="AT487" s="5">
        <f t="shared" si="763"/>
        <v>2.8708956857625055E-2</v>
      </c>
      <c r="AU487" s="5">
        <f t="shared" si="764"/>
        <v>1.970258902783863E-2</v>
      </c>
      <c r="AV487" s="5">
        <f t="shared" si="765"/>
        <v>1.0141225689382822E-2</v>
      </c>
      <c r="AW487" s="5">
        <f t="shared" si="766"/>
        <v>7.3556819148470182E-4</v>
      </c>
      <c r="AX487" s="5">
        <f t="shared" si="767"/>
        <v>6.2037050005957336E-4</v>
      </c>
      <c r="AY487" s="5">
        <f t="shared" si="768"/>
        <v>1.9107411401834882E-3</v>
      </c>
      <c r="AZ487" s="5">
        <f t="shared" si="769"/>
        <v>2.9425413558825755E-3</v>
      </c>
      <c r="BA487" s="5">
        <f t="shared" si="770"/>
        <v>3.021009125372781E-3</v>
      </c>
      <c r="BB487" s="5">
        <f t="shared" si="771"/>
        <v>2.3261770265370443E-3</v>
      </c>
      <c r="BC487" s="5">
        <f t="shared" si="772"/>
        <v>1.4329250483468212E-3</v>
      </c>
      <c r="BD487" s="5">
        <f t="shared" si="773"/>
        <v>6.9533260289917909E-3</v>
      </c>
      <c r="BE487" s="5">
        <f t="shared" si="774"/>
        <v>1.4315935525474706E-2</v>
      </c>
      <c r="BF487" s="5">
        <f t="shared" si="775"/>
        <v>1.4737264520247534E-2</v>
      </c>
      <c r="BG487" s="5">
        <f t="shared" si="776"/>
        <v>1.0113995700957168E-2</v>
      </c>
      <c r="BH487" s="5">
        <f t="shared" si="777"/>
        <v>5.2058291872165178E-3</v>
      </c>
      <c r="BI487" s="5">
        <f t="shared" si="778"/>
        <v>2.1436162978721168E-3</v>
      </c>
      <c r="BJ487" s="8">
        <f t="shared" si="779"/>
        <v>0.24195488211126631</v>
      </c>
      <c r="BK487" s="8">
        <f t="shared" si="780"/>
        <v>0.166094690485905</v>
      </c>
      <c r="BL487" s="8">
        <f t="shared" si="781"/>
        <v>0.52177866579670784</v>
      </c>
      <c r="BM487" s="8">
        <f t="shared" si="782"/>
        <v>0.84377741639111703</v>
      </c>
      <c r="BN487" s="8">
        <f t="shared" si="783"/>
        <v>0.11343324796664889</v>
      </c>
    </row>
    <row r="488" spans="1:66" x14ac:dyDescent="0.25">
      <c r="A488" t="s">
        <v>13</v>
      </c>
      <c r="B488" t="s">
        <v>47</v>
      </c>
      <c r="C488" t="s">
        <v>14</v>
      </c>
      <c r="D488" s="17"/>
      <c r="E488">
        <f>VLOOKUP(A488,home!$A$2:$E$405,3,FALSE)</f>
        <v>2.07407407407407</v>
      </c>
      <c r="F488">
        <f>VLOOKUP(B488,home!$B$2:$E$405,3,FALSE)</f>
        <v>0.96</v>
      </c>
      <c r="G488">
        <f>VLOOKUP(C488,away!$B$2:$E$405,4,FALSE)</f>
        <v>0.96</v>
      </c>
      <c r="H488">
        <f>VLOOKUP(A488,away!$A$2:$E$405,3,FALSE)</f>
        <v>1.1111111111111101</v>
      </c>
      <c r="I488">
        <f>VLOOKUP(C488,away!$B$2:$E$405,3,FALSE)</f>
        <v>0.96</v>
      </c>
      <c r="J488">
        <f>VLOOKUP(B488,home!$B$2:$E$405,4,FALSE)</f>
        <v>1.8</v>
      </c>
      <c r="K488" s="3">
        <f t="shared" si="728"/>
        <v>1.9114666666666627</v>
      </c>
      <c r="L488" s="3">
        <f t="shared" si="729"/>
        <v>1.9199999999999979</v>
      </c>
      <c r="M488" s="5">
        <f t="shared" si="730"/>
        <v>2.1677798198744637E-2</v>
      </c>
      <c r="N488" s="5">
        <f t="shared" si="731"/>
        <v>4.1436388663626998E-2</v>
      </c>
      <c r="O488" s="5">
        <f t="shared" si="732"/>
        <v>4.1621372541589652E-2</v>
      </c>
      <c r="P488" s="5">
        <f t="shared" si="733"/>
        <v>7.9557866234163749E-2</v>
      </c>
      <c r="Q488" s="5">
        <f t="shared" si="734"/>
        <v>3.9602137858783699E-2</v>
      </c>
      <c r="R488" s="5">
        <f t="shared" si="735"/>
        <v>3.9956517639926033E-2</v>
      </c>
      <c r="S488" s="5">
        <f t="shared" si="736"/>
        <v>7.2994660501309969E-2</v>
      </c>
      <c r="T488" s="5">
        <f t="shared" si="737"/>
        <v>7.6036104688864611E-2</v>
      </c>
      <c r="U488" s="5">
        <f t="shared" si="738"/>
        <v>7.6375551584797127E-2</v>
      </c>
      <c r="V488" s="5">
        <f t="shared" si="739"/>
        <v>2.9765730217152748E-2</v>
      </c>
      <c r="W488" s="5">
        <f t="shared" si="740"/>
        <v>2.5232722148600974E-2</v>
      </c>
      <c r="X488" s="5">
        <f t="shared" si="741"/>
        <v>4.8446826525313812E-2</v>
      </c>
      <c r="Y488" s="5">
        <f t="shared" si="742"/>
        <v>4.6508953464301221E-2</v>
      </c>
      <c r="Z488" s="5">
        <f t="shared" si="743"/>
        <v>2.5572171289552633E-2</v>
      </c>
      <c r="AA488" s="5">
        <f t="shared" si="744"/>
        <v>4.8880353014270107E-2</v>
      </c>
      <c r="AB488" s="5">
        <f t="shared" si="745"/>
        <v>4.6716582720838333E-2</v>
      </c>
      <c r="AC488" s="5">
        <f t="shared" si="746"/>
        <v>6.8275441342896077E-3</v>
      </c>
      <c r="AD488" s="5">
        <f t="shared" si="747"/>
        <v>1.2057876824078096E-2</v>
      </c>
      <c r="AE488" s="5">
        <f t="shared" si="748"/>
        <v>2.3151123502229917E-2</v>
      </c>
      <c r="AF488" s="5">
        <f t="shared" si="749"/>
        <v>2.2225078562140701E-2</v>
      </c>
      <c r="AG488" s="5">
        <f t="shared" si="750"/>
        <v>1.4224050279770034E-2</v>
      </c>
      <c r="AH488" s="5">
        <f t="shared" si="751"/>
        <v>1.2274642218985249E-2</v>
      </c>
      <c r="AI488" s="5">
        <f t="shared" si="752"/>
        <v>2.3462569446849622E-2</v>
      </c>
      <c r="AJ488" s="5">
        <f t="shared" si="753"/>
        <v>2.2423959706002371E-2</v>
      </c>
      <c r="AK488" s="5">
        <f t="shared" si="754"/>
        <v>1.4287550504233302E-2</v>
      </c>
      <c r="AL488" s="5">
        <f t="shared" si="755"/>
        <v>1.0022878485419565E-3</v>
      </c>
      <c r="AM488" s="5">
        <f t="shared" si="756"/>
        <v>4.6096459239995504E-3</v>
      </c>
      <c r="AN488" s="5">
        <f t="shared" si="757"/>
        <v>8.8505201740791267E-3</v>
      </c>
      <c r="AO488" s="5">
        <f t="shared" si="758"/>
        <v>8.4964993671159533E-3</v>
      </c>
      <c r="AP488" s="5">
        <f t="shared" si="759"/>
        <v>5.4377595949542043E-3</v>
      </c>
      <c r="AQ488" s="5">
        <f t="shared" si="760"/>
        <v>2.6101246055780149E-3</v>
      </c>
      <c r="AR488" s="5">
        <f t="shared" si="761"/>
        <v>4.7134626120903288E-3</v>
      </c>
      <c r="AS488" s="5">
        <f t="shared" si="762"/>
        <v>9.0096266675902432E-3</v>
      </c>
      <c r="AT488" s="5">
        <f t="shared" si="763"/>
        <v>8.610800527104898E-3</v>
      </c>
      <c r="AU488" s="5">
        <f t="shared" si="764"/>
        <v>5.4864193936255802E-3</v>
      </c>
      <c r="AV488" s="5">
        <f t="shared" si="765"/>
        <v>2.6217769475672058E-3</v>
      </c>
      <c r="AW488" s="5">
        <f t="shared" si="766"/>
        <v>1.0217812335429295E-4</v>
      </c>
      <c r="AX488" s="5">
        <f t="shared" si="767"/>
        <v>1.4685307548101658E-3</v>
      </c>
      <c r="AY488" s="5">
        <f t="shared" si="768"/>
        <v>2.8195790492355154E-3</v>
      </c>
      <c r="AZ488" s="5">
        <f t="shared" si="769"/>
        <v>2.7067958872660923E-3</v>
      </c>
      <c r="BA488" s="5">
        <f t="shared" si="770"/>
        <v>1.7323493678502971E-3</v>
      </c>
      <c r="BB488" s="5">
        <f t="shared" si="771"/>
        <v>8.3152769656814158E-4</v>
      </c>
      <c r="BC488" s="5">
        <f t="shared" si="772"/>
        <v>3.1930663548216596E-4</v>
      </c>
      <c r="BD488" s="5">
        <f t="shared" si="773"/>
        <v>1.508308035868903E-3</v>
      </c>
      <c r="BE488" s="5">
        <f t="shared" si="774"/>
        <v>2.8830805336288734E-3</v>
      </c>
      <c r="BF488" s="5">
        <f t="shared" si="775"/>
        <v>2.7554561686735633E-3</v>
      </c>
      <c r="BG488" s="5">
        <f t="shared" si="776"/>
        <v>1.7556542059601831E-3</v>
      </c>
      <c r="BH488" s="5">
        <f t="shared" si="777"/>
        <v>8.3896862322150462E-4</v>
      </c>
      <c r="BI488" s="5">
        <f t="shared" si="778"/>
        <v>3.2073211153342557E-4</v>
      </c>
      <c r="BJ488" s="8">
        <f t="shared" si="779"/>
        <v>0.38880390157464922</v>
      </c>
      <c r="BK488" s="8">
        <f t="shared" si="780"/>
        <v>0.21464546618343819</v>
      </c>
      <c r="BL488" s="8">
        <f t="shared" si="781"/>
        <v>0.36650338520435655</v>
      </c>
      <c r="BM488" s="8">
        <f t="shared" si="782"/>
        <v>0.72895544218928043</v>
      </c>
      <c r="BN488" s="8">
        <f t="shared" si="783"/>
        <v>0.26385208113683478</v>
      </c>
    </row>
    <row r="489" spans="1:66" x14ac:dyDescent="0.25">
      <c r="A489" t="s">
        <v>13</v>
      </c>
      <c r="B489" t="s">
        <v>227</v>
      </c>
      <c r="C489" t="s">
        <v>45</v>
      </c>
      <c r="D489" s="17"/>
      <c r="E489">
        <f>VLOOKUP(A489,home!$A$2:$E$405,3,FALSE)</f>
        <v>2.07407407407407</v>
      </c>
      <c r="F489">
        <f>VLOOKUP(B489,home!$B$2:$E$405,3,FALSE)</f>
        <v>1.93</v>
      </c>
      <c r="G489">
        <f>VLOOKUP(C489,away!$B$2:$E$405,4,FALSE)</f>
        <v>1.45</v>
      </c>
      <c r="H489">
        <f>VLOOKUP(A489,away!$A$2:$E$405,3,FALSE)</f>
        <v>1.1111111111111101</v>
      </c>
      <c r="I489">
        <f>VLOOKUP(C489,away!$B$2:$E$405,3,FALSE)</f>
        <v>0.96</v>
      </c>
      <c r="J489">
        <f>VLOOKUP(B489,home!$B$2:$E$405,4,FALSE)</f>
        <v>0.9</v>
      </c>
      <c r="K489" s="3">
        <f t="shared" si="728"/>
        <v>5.8042962962962843</v>
      </c>
      <c r="L489" s="3">
        <f t="shared" si="729"/>
        <v>0.95999999999999897</v>
      </c>
      <c r="M489" s="5">
        <f t="shared" si="730"/>
        <v>1.1542594652130288E-3</v>
      </c>
      <c r="N489" s="5">
        <f t="shared" si="731"/>
        <v>6.6996639389009125E-3</v>
      </c>
      <c r="O489" s="5">
        <f t="shared" si="732"/>
        <v>1.1080890866045066E-3</v>
      </c>
      <c r="P489" s="5">
        <f t="shared" si="733"/>
        <v>6.4316773813448691E-3</v>
      </c>
      <c r="Q489" s="5">
        <f t="shared" si="734"/>
        <v>1.9443417293496176E-2</v>
      </c>
      <c r="R489" s="5">
        <f t="shared" si="735"/>
        <v>5.3188276157016252E-4</v>
      </c>
      <c r="S489" s="5">
        <f t="shared" si="736"/>
        <v>8.9595266888430197E-3</v>
      </c>
      <c r="T489" s="5">
        <f t="shared" si="737"/>
        <v>1.8665680601756308E-2</v>
      </c>
      <c r="U489" s="5">
        <f t="shared" si="738"/>
        <v>3.0872051430455342E-3</v>
      </c>
      <c r="V489" s="5">
        <f t="shared" si="739"/>
        <v>5.5470664081727133E-3</v>
      </c>
      <c r="W489" s="5">
        <f t="shared" si="740"/>
        <v>3.7618451661327656E-2</v>
      </c>
      <c r="X489" s="5">
        <f t="shared" si="741"/>
        <v>3.6113713594874509E-2</v>
      </c>
      <c r="Y489" s="5">
        <f t="shared" si="742"/>
        <v>1.7334582525539748E-2</v>
      </c>
      <c r="Z489" s="5">
        <f t="shared" si="743"/>
        <v>1.7020248370245187E-4</v>
      </c>
      <c r="AA489" s="5">
        <f t="shared" si="744"/>
        <v>9.8790564577456996E-4</v>
      </c>
      <c r="AB489" s="5">
        <f t="shared" si="745"/>
        <v>2.8670485404297631E-3</v>
      </c>
      <c r="AC489" s="5">
        <f t="shared" si="746"/>
        <v>1.9318090204959823E-3</v>
      </c>
      <c r="AD489" s="5">
        <f t="shared" si="747"/>
        <v>5.4587159912561231E-2</v>
      </c>
      <c r="AE489" s="5">
        <f t="shared" si="748"/>
        <v>5.2403673516058721E-2</v>
      </c>
      <c r="AF489" s="5">
        <f t="shared" si="749"/>
        <v>2.5153763287708162E-2</v>
      </c>
      <c r="AG489" s="5">
        <f t="shared" si="750"/>
        <v>8.0492042520666027E-3</v>
      </c>
      <c r="AH489" s="5">
        <f t="shared" si="751"/>
        <v>4.0848596088588394E-5</v>
      </c>
      <c r="AI489" s="5">
        <f t="shared" si="752"/>
        <v>2.3709735498589647E-4</v>
      </c>
      <c r="AJ489" s="5">
        <f t="shared" si="753"/>
        <v>6.8809164970314225E-4</v>
      </c>
      <c r="AK489" s="5">
        <f t="shared" si="754"/>
        <v>1.3312959379614495E-3</v>
      </c>
      <c r="AL489" s="5">
        <f t="shared" si="755"/>
        <v>4.3057121060415633E-4</v>
      </c>
      <c r="AM489" s="5">
        <f t="shared" si="756"/>
        <v>6.3368010021162408E-2</v>
      </c>
      <c r="AN489" s="5">
        <f t="shared" si="757"/>
        <v>6.0833289620315853E-2</v>
      </c>
      <c r="AO489" s="5">
        <f t="shared" si="758"/>
        <v>2.9199979017751579E-2</v>
      </c>
      <c r="AP489" s="5">
        <f t="shared" si="759"/>
        <v>9.343993285680495E-3</v>
      </c>
      <c r="AQ489" s="5">
        <f t="shared" si="760"/>
        <v>2.242558388563316E-3</v>
      </c>
      <c r="AR489" s="5">
        <f t="shared" si="761"/>
        <v>7.8429304490089647E-6</v>
      </c>
      <c r="AS489" s="5">
        <f t="shared" si="762"/>
        <v>4.5522692157292082E-5</v>
      </c>
      <c r="AT489" s="5">
        <f t="shared" si="763"/>
        <v>1.3211359674300321E-4</v>
      </c>
      <c r="AU489" s="5">
        <f t="shared" si="764"/>
        <v>2.556088200885981E-4</v>
      </c>
      <c r="AV489" s="5">
        <f t="shared" si="765"/>
        <v>3.7090733193522829E-4</v>
      </c>
      <c r="AW489" s="5">
        <f t="shared" si="766"/>
        <v>6.6644343546706905E-5</v>
      </c>
      <c r="AX489" s="5">
        <f t="shared" si="767"/>
        <v>6.1301117644916477E-2</v>
      </c>
      <c r="AY489" s="5">
        <f t="shared" si="768"/>
        <v>5.8849072939119756E-2</v>
      </c>
      <c r="AZ489" s="5">
        <f t="shared" si="769"/>
        <v>2.8247555010777452E-2</v>
      </c>
      <c r="BA489" s="5">
        <f t="shared" si="770"/>
        <v>9.0392176034487758E-3</v>
      </c>
      <c r="BB489" s="5">
        <f t="shared" si="771"/>
        <v>2.1694122248277032E-3</v>
      </c>
      <c r="BC489" s="5">
        <f t="shared" si="772"/>
        <v>4.1652714716691871E-4</v>
      </c>
      <c r="BD489" s="5">
        <f t="shared" si="773"/>
        <v>1.2548688718414327E-6</v>
      </c>
      <c r="BE489" s="5">
        <f t="shared" si="774"/>
        <v>7.2836307451667233E-6</v>
      </c>
      <c r="BF489" s="5">
        <f t="shared" si="775"/>
        <v>2.1138175478880484E-5</v>
      </c>
      <c r="BG489" s="5">
        <f t="shared" si="776"/>
        <v>4.0897411214175638E-5</v>
      </c>
      <c r="BH489" s="5">
        <f t="shared" si="777"/>
        <v>5.9345173109636443E-5</v>
      </c>
      <c r="BI489" s="5">
        <f t="shared" si="778"/>
        <v>6.8891393696664911E-5</v>
      </c>
      <c r="BJ489" s="8">
        <f t="shared" si="779"/>
        <v>0.6010800434880208</v>
      </c>
      <c r="BK489" s="8">
        <f t="shared" si="780"/>
        <v>8.3303983113793528E-2</v>
      </c>
      <c r="BL489" s="8">
        <f t="shared" si="781"/>
        <v>1.189027074065311E-2</v>
      </c>
      <c r="BM489" s="8">
        <f t="shared" si="782"/>
        <v>0.60229308130346715</v>
      </c>
      <c r="BN489" s="8">
        <f t="shared" si="783"/>
        <v>3.5368989927129654E-2</v>
      </c>
    </row>
    <row r="490" spans="1:66" x14ac:dyDescent="0.25">
      <c r="A490" t="s">
        <v>16</v>
      </c>
      <c r="B490" t="s">
        <v>57</v>
      </c>
      <c r="C490" t="s">
        <v>236</v>
      </c>
      <c r="D490" s="17"/>
      <c r="E490">
        <f>VLOOKUP(A490,home!$A$2:$E$405,3,FALSE)</f>
        <v>1.51111111111111</v>
      </c>
      <c r="F490">
        <f>VLOOKUP(B490,home!$B$2:$E$405,3,FALSE)</f>
        <v>0.33</v>
      </c>
      <c r="G490">
        <f>VLOOKUP(C490,away!$B$2:$E$405,4,FALSE)</f>
        <v>1.32</v>
      </c>
      <c r="H490">
        <f>VLOOKUP(A490,away!$A$2:$E$405,3,FALSE)</f>
        <v>1.24444444444444</v>
      </c>
      <c r="I490">
        <f>VLOOKUP(C490,away!$B$2:$E$405,3,FALSE)</f>
        <v>0.99</v>
      </c>
      <c r="J490">
        <f>VLOOKUP(B490,home!$B$2:$E$405,4,FALSE)</f>
        <v>1.21</v>
      </c>
      <c r="K490" s="3">
        <f t="shared" si="728"/>
        <v>0.6582399999999996</v>
      </c>
      <c r="L490" s="3">
        <f t="shared" si="729"/>
        <v>1.4907199999999945</v>
      </c>
      <c r="M490" s="5">
        <f t="shared" si="730"/>
        <v>0.11660536431405842</v>
      </c>
      <c r="N490" s="5">
        <f t="shared" si="731"/>
        <v>7.6754315006085774E-2</v>
      </c>
      <c r="O490" s="5">
        <f t="shared" si="732"/>
        <v>0.1738259486902525</v>
      </c>
      <c r="P490" s="5">
        <f t="shared" si="733"/>
        <v>0.11441919246587175</v>
      </c>
      <c r="Q490" s="5">
        <f t="shared" si="734"/>
        <v>2.5261380154802934E-2</v>
      </c>
      <c r="R490" s="5">
        <f t="shared" si="735"/>
        <v>0.12956290911576615</v>
      </c>
      <c r="S490" s="5">
        <f t="shared" si="736"/>
        <v>2.8068501997218599E-2</v>
      </c>
      <c r="T490" s="5">
        <f t="shared" si="737"/>
        <v>3.7657644624367687E-2</v>
      </c>
      <c r="U490" s="5">
        <f t="shared" si="738"/>
        <v>8.5283489296361856E-2</v>
      </c>
      <c r="V490" s="5">
        <f t="shared" si="739"/>
        <v>3.0602511786856097E-3</v>
      </c>
      <c r="W490" s="5">
        <f t="shared" si="740"/>
        <v>5.5426836243658243E-3</v>
      </c>
      <c r="X490" s="5">
        <f t="shared" si="741"/>
        <v>8.2625893325145895E-3</v>
      </c>
      <c r="Y490" s="5">
        <f t="shared" si="742"/>
        <v>6.1586035848830529E-3</v>
      </c>
      <c r="Z490" s="5">
        <f t="shared" si="743"/>
        <v>6.4380673292351392E-2</v>
      </c>
      <c r="AA490" s="5">
        <f t="shared" si="744"/>
        <v>4.2377934387957353E-2</v>
      </c>
      <c r="AB490" s="5">
        <f t="shared" si="745"/>
        <v>1.3947425765764515E-2</v>
      </c>
      <c r="AC490" s="5">
        <f t="shared" si="746"/>
        <v>1.8767975998989058E-4</v>
      </c>
      <c r="AD490" s="5">
        <f t="shared" si="747"/>
        <v>9.1210401722563927E-4</v>
      </c>
      <c r="AE490" s="5">
        <f t="shared" si="748"/>
        <v>1.3596917005586E-3</v>
      </c>
      <c r="AF490" s="5">
        <f t="shared" si="749"/>
        <v>1.0134598059283544E-3</v>
      </c>
      <c r="AG490" s="5">
        <f t="shared" si="750"/>
        <v>5.035949339645035E-4</v>
      </c>
      <c r="AH490" s="5">
        <f t="shared" si="751"/>
        <v>2.3993389322593435E-2</v>
      </c>
      <c r="AI490" s="5">
        <f t="shared" si="752"/>
        <v>1.5793408587703894E-2</v>
      </c>
      <c r="AJ490" s="5">
        <f t="shared" si="753"/>
        <v>5.1979266343851029E-3</v>
      </c>
      <c r="AK490" s="5">
        <f t="shared" si="754"/>
        <v>1.1404944092725492E-3</v>
      </c>
      <c r="AL490" s="5">
        <f t="shared" si="755"/>
        <v>7.3664420866246189E-6</v>
      </c>
      <c r="AM490" s="5">
        <f t="shared" si="756"/>
        <v>1.2007666965972095E-4</v>
      </c>
      <c r="AN490" s="5">
        <f t="shared" si="757"/>
        <v>1.7900069299513856E-4</v>
      </c>
      <c r="AO490" s="5">
        <f t="shared" si="758"/>
        <v>1.3341995653085598E-4</v>
      </c>
      <c r="AP490" s="5">
        <f t="shared" si="759"/>
        <v>6.6297265866558958E-5</v>
      </c>
      <c r="AQ490" s="5">
        <f t="shared" si="760"/>
        <v>2.470766504314911E-5</v>
      </c>
      <c r="AR490" s="5">
        <f t="shared" si="761"/>
        <v>7.1534850661952691E-3</v>
      </c>
      <c r="AS490" s="5">
        <f t="shared" si="762"/>
        <v>4.7087100099723715E-3</v>
      </c>
      <c r="AT490" s="5">
        <f t="shared" si="763"/>
        <v>1.549730638482106E-3</v>
      </c>
      <c r="AU490" s="5">
        <f t="shared" si="764"/>
        <v>3.4003156515815359E-4</v>
      </c>
      <c r="AV490" s="5">
        <f t="shared" si="765"/>
        <v>5.5955594362425713E-5</v>
      </c>
      <c r="AW490" s="5">
        <f t="shared" si="766"/>
        <v>2.0078701635507803E-7</v>
      </c>
      <c r="AX490" s="5">
        <f t="shared" si="767"/>
        <v>1.3173211172802436E-5</v>
      </c>
      <c r="AY490" s="5">
        <f t="shared" si="768"/>
        <v>1.9637569359519975E-5</v>
      </c>
      <c r="AZ490" s="5">
        <f t="shared" si="769"/>
        <v>1.4637058697811755E-5</v>
      </c>
      <c r="BA490" s="5">
        <f t="shared" si="770"/>
        <v>7.2732520473339517E-6</v>
      </c>
      <c r="BB490" s="5">
        <f t="shared" si="771"/>
        <v>2.7105955730004081E-6</v>
      </c>
      <c r="BC490" s="5">
        <f t="shared" si="772"/>
        <v>8.0814780651663052E-7</v>
      </c>
      <c r="BD490" s="5">
        <f t="shared" si="773"/>
        <v>1.7773072096464305E-3</v>
      </c>
      <c r="BE490" s="5">
        <f t="shared" si="774"/>
        <v>1.1698946976776657E-3</v>
      </c>
      <c r="BF490" s="5">
        <f t="shared" si="775"/>
        <v>3.8503574289967314E-4</v>
      </c>
      <c r="BG490" s="5">
        <f t="shared" si="776"/>
        <v>8.4481975802093553E-5</v>
      </c>
      <c r="BH490" s="5">
        <f t="shared" si="777"/>
        <v>1.3902353937992506E-5</v>
      </c>
      <c r="BI490" s="5">
        <f t="shared" si="778"/>
        <v>1.8302170912288371E-6</v>
      </c>
      <c r="BJ490" s="8">
        <f t="shared" si="779"/>
        <v>0.16400780886944935</v>
      </c>
      <c r="BK490" s="8">
        <f t="shared" si="780"/>
        <v>0.26236799372727043</v>
      </c>
      <c r="BL490" s="8">
        <f t="shared" si="781"/>
        <v>0.50836329128128288</v>
      </c>
      <c r="BM490" s="8">
        <f t="shared" si="782"/>
        <v>0.36267122064117324</v>
      </c>
      <c r="BN490" s="8">
        <f t="shared" si="783"/>
        <v>0.63642910974683753</v>
      </c>
    </row>
    <row r="491" spans="1:66" x14ac:dyDescent="0.25">
      <c r="A491" t="s">
        <v>16</v>
      </c>
      <c r="B491" t="s">
        <v>287</v>
      </c>
      <c r="C491" t="s">
        <v>232</v>
      </c>
      <c r="D491" s="17"/>
      <c r="E491">
        <f>VLOOKUP(A491,home!$A$2:$E$405,3,FALSE)</f>
        <v>1.51111111111111</v>
      </c>
      <c r="F491">
        <f>VLOOKUP(B491,home!$B$2:$E$405,3,FALSE)</f>
        <v>0.99</v>
      </c>
      <c r="G491">
        <f>VLOOKUP(C491,away!$B$2:$E$405,4,FALSE)</f>
        <v>1.65</v>
      </c>
      <c r="H491">
        <f>VLOOKUP(A491,away!$A$2:$E$405,3,FALSE)</f>
        <v>1.24444444444444</v>
      </c>
      <c r="I491">
        <f>VLOOKUP(C491,away!$B$2:$E$405,3,FALSE)</f>
        <v>0.66</v>
      </c>
      <c r="J491">
        <f>VLOOKUP(B491,home!$B$2:$E$405,4,FALSE)</f>
        <v>1.21</v>
      </c>
      <c r="K491" s="3">
        <f t="shared" si="728"/>
        <v>2.4683999999999982</v>
      </c>
      <c r="L491" s="3">
        <f t="shared" si="729"/>
        <v>0.99381333333332988</v>
      </c>
      <c r="M491" s="5">
        <f t="shared" si="730"/>
        <v>3.1360274406425186E-2</v>
      </c>
      <c r="N491" s="5">
        <f t="shared" si="731"/>
        <v>7.7409701344819878E-2</v>
      </c>
      <c r="O491" s="5">
        <f t="shared" si="732"/>
        <v>3.1166258842097325E-2</v>
      </c>
      <c r="P491" s="5">
        <f t="shared" si="733"/>
        <v>7.6930793325832983E-2</v>
      </c>
      <c r="Q491" s="5">
        <f t="shared" si="734"/>
        <v>9.5539053399776641E-2</v>
      </c>
      <c r="R491" s="5">
        <f t="shared" si="735"/>
        <v>1.5486721793697053E-2</v>
      </c>
      <c r="S491" s="5">
        <f t="shared" si="736"/>
        <v>4.7180286794058321E-2</v>
      </c>
      <c r="T491" s="5">
        <f t="shared" si="737"/>
        <v>9.4947985122743009E-2</v>
      </c>
      <c r="U491" s="5">
        <f t="shared" si="738"/>
        <v>3.8227424075561775E-2</v>
      </c>
      <c r="V491" s="5">
        <f t="shared" si="739"/>
        <v>1.2859924648503648E-2</v>
      </c>
      <c r="W491" s="5">
        <f t="shared" si="740"/>
        <v>7.8609533137336166E-2</v>
      </c>
      <c r="X491" s="5">
        <f t="shared" si="741"/>
        <v>7.8123202158992891E-2</v>
      </c>
      <c r="Y491" s="5">
        <f t="shared" si="742"/>
        <v>3.8819939974151153E-2</v>
      </c>
      <c r="Z491" s="5">
        <f t="shared" si="743"/>
        <v>5.130303536066666E-3</v>
      </c>
      <c r="AA491" s="5">
        <f t="shared" si="744"/>
        <v>1.2663641248426947E-2</v>
      </c>
      <c r="AB491" s="5">
        <f t="shared" si="745"/>
        <v>1.562946602880853E-2</v>
      </c>
      <c r="AC491" s="5">
        <f t="shared" si="746"/>
        <v>1.9716907457869768E-3</v>
      </c>
      <c r="AD491" s="5">
        <f t="shared" si="747"/>
        <v>4.8509942899050112E-2</v>
      </c>
      <c r="AE491" s="5">
        <f t="shared" si="748"/>
        <v>4.8209828052314482E-2</v>
      </c>
      <c r="AF491" s="5">
        <f t="shared" si="749"/>
        <v>2.3955784958048662E-2</v>
      </c>
      <c r="AG491" s="5">
        <f t="shared" si="750"/>
        <v>7.9358595005915977E-3</v>
      </c>
      <c r="AH491" s="5">
        <f t="shared" si="751"/>
        <v>1.2746410145475452E-3</v>
      </c>
      <c r="AI491" s="5">
        <f t="shared" si="752"/>
        <v>3.1463238803091584E-3</v>
      </c>
      <c r="AJ491" s="5">
        <f t="shared" si="753"/>
        <v>3.8831929330775611E-3</v>
      </c>
      <c r="AK491" s="5">
        <f t="shared" si="754"/>
        <v>3.195091145336215E-3</v>
      </c>
      <c r="AL491" s="5">
        <f t="shared" si="755"/>
        <v>1.934724566511039E-4</v>
      </c>
      <c r="AM491" s="5">
        <f t="shared" si="756"/>
        <v>2.3948388610403045E-2</v>
      </c>
      <c r="AN491" s="5">
        <f t="shared" si="757"/>
        <v>2.3800227912866598E-2</v>
      </c>
      <c r="AO491" s="5">
        <f t="shared" si="758"/>
        <v>1.1826491918089457E-2</v>
      </c>
      <c r="AP491" s="5">
        <f t="shared" si="759"/>
        <v>3.9177751182520567E-3</v>
      </c>
      <c r="AQ491" s="5">
        <f t="shared" si="760"/>
        <v>9.7338428738011416E-4</v>
      </c>
      <c r="AR491" s="5">
        <f t="shared" si="761"/>
        <v>2.5335104709417477E-4</v>
      </c>
      <c r="AS491" s="5">
        <f t="shared" si="762"/>
        <v>6.253717246472606E-4</v>
      </c>
      <c r="AT491" s="5">
        <f t="shared" si="763"/>
        <v>7.7183378255964857E-4</v>
      </c>
      <c r="AU491" s="5">
        <f t="shared" si="764"/>
        <v>6.3506483629007838E-4</v>
      </c>
      <c r="AV491" s="5">
        <f t="shared" si="765"/>
        <v>3.9189851047460715E-4</v>
      </c>
      <c r="AW491" s="5">
        <f t="shared" si="766"/>
        <v>1.3183690600241412E-5</v>
      </c>
      <c r="AX491" s="5">
        <f t="shared" si="767"/>
        <v>9.8523670743198011E-3</v>
      </c>
      <c r="AY491" s="5">
        <f t="shared" si="768"/>
        <v>9.7914137633533082E-3</v>
      </c>
      <c r="AZ491" s="5">
        <f t="shared" si="769"/>
        <v>4.8654187751019972E-3</v>
      </c>
      <c r="BA491" s="5">
        <f t="shared" si="770"/>
        <v>1.6117726836488945E-3</v>
      </c>
      <c r="BB491" s="5">
        <f t="shared" si="771"/>
        <v>4.0045029582817853E-4</v>
      </c>
      <c r="BC491" s="5">
        <f t="shared" si="772"/>
        <v>7.9594568666264059E-5</v>
      </c>
      <c r="BD491" s="5">
        <f t="shared" si="773"/>
        <v>4.1963941436025197E-5</v>
      </c>
      <c r="BE491" s="5">
        <f t="shared" si="774"/>
        <v>1.0358379304068451E-4</v>
      </c>
      <c r="BF491" s="5">
        <f t="shared" si="775"/>
        <v>1.2784311737081276E-4</v>
      </c>
      <c r="BG491" s="5">
        <f t="shared" si="776"/>
        <v>1.0518931697270466E-4</v>
      </c>
      <c r="BH491" s="5">
        <f t="shared" si="777"/>
        <v>6.4912327503856016E-5</v>
      </c>
      <c r="BI491" s="5">
        <f t="shared" si="778"/>
        <v>3.2045917842103613E-5</v>
      </c>
      <c r="BJ491" s="8">
        <f t="shared" si="779"/>
        <v>0.68312811555573438</v>
      </c>
      <c r="BK491" s="8">
        <f t="shared" si="780"/>
        <v>0.18028785614061155</v>
      </c>
      <c r="BL491" s="8">
        <f t="shared" si="781"/>
        <v>0.1278258192770941</v>
      </c>
      <c r="BM491" s="8">
        <f t="shared" si="782"/>
        <v>0.65870106132410455</v>
      </c>
      <c r="BN491" s="8">
        <f t="shared" si="783"/>
        <v>0.32789280311264901</v>
      </c>
    </row>
    <row r="492" spans="1:66" x14ac:dyDescent="0.25">
      <c r="A492" t="s">
        <v>16</v>
      </c>
      <c r="B492" t="s">
        <v>449</v>
      </c>
      <c r="C492" t="s">
        <v>56</v>
      </c>
      <c r="D492" s="17"/>
      <c r="E492">
        <f>VLOOKUP(A492,home!$A$2:$E$405,3,FALSE)</f>
        <v>1.51111111111111</v>
      </c>
      <c r="F492">
        <f>VLOOKUP(B492,home!$B$2:$E$405,3,FALSE)</f>
        <v>0.33</v>
      </c>
      <c r="G492">
        <f>VLOOKUP(C492,away!$B$2:$E$405,4,FALSE)</f>
        <v>0.66</v>
      </c>
      <c r="H492">
        <f>VLOOKUP(A492,away!$A$2:$E$405,3,FALSE)</f>
        <v>1.24444444444444</v>
      </c>
      <c r="I492">
        <f>VLOOKUP(C492,away!$B$2:$E$405,3,FALSE)</f>
        <v>0.66</v>
      </c>
      <c r="J492">
        <f>VLOOKUP(B492,home!$B$2:$E$405,4,FALSE)</f>
        <v>0.8</v>
      </c>
      <c r="K492" s="3">
        <f t="shared" si="728"/>
        <v>0.3291199999999998</v>
      </c>
      <c r="L492" s="3">
        <f t="shared" si="729"/>
        <v>0.65706666666666447</v>
      </c>
      <c r="M492" s="5">
        <f t="shared" si="730"/>
        <v>0.37299634188446629</v>
      </c>
      <c r="N492" s="5">
        <f t="shared" si="731"/>
        <v>0.12276055604101548</v>
      </c>
      <c r="O492" s="5">
        <f t="shared" si="732"/>
        <v>0.24508346304088585</v>
      </c>
      <c r="P492" s="5">
        <f t="shared" si="733"/>
        <v>8.0661869356016311E-2</v>
      </c>
      <c r="Q492" s="5">
        <f t="shared" si="734"/>
        <v>2.0201477102109493E-2</v>
      </c>
      <c r="R492" s="5">
        <f t="shared" si="735"/>
        <v>8.0518087057698751E-2</v>
      </c>
      <c r="S492" s="5">
        <f t="shared" si="736"/>
        <v>4.3608585644134444E-3</v>
      </c>
      <c r="T492" s="5">
        <f t="shared" si="737"/>
        <v>1.3273717221226035E-2</v>
      </c>
      <c r="U492" s="5">
        <f t="shared" si="738"/>
        <v>2.6500112812429796E-2</v>
      </c>
      <c r="V492" s="5">
        <f t="shared" si="739"/>
        <v>1.0478357271269501E-4</v>
      </c>
      <c r="W492" s="5">
        <f t="shared" si="740"/>
        <v>2.216236714615424E-3</v>
      </c>
      <c r="X492" s="5">
        <f t="shared" si="741"/>
        <v>1.4562152706166364E-3</v>
      </c>
      <c r="Y492" s="5">
        <f t="shared" si="742"/>
        <v>4.7841525690658394E-4</v>
      </c>
      <c r="Z492" s="5">
        <f t="shared" si="743"/>
        <v>1.7635250356459471E-2</v>
      </c>
      <c r="AA492" s="5">
        <f t="shared" si="744"/>
        <v>5.8041135973179378E-3</v>
      </c>
      <c r="AB492" s="5">
        <f t="shared" si="745"/>
        <v>9.5512493357463916E-4</v>
      </c>
      <c r="AC492" s="5">
        <f t="shared" si="746"/>
        <v>1.4162402387960307E-6</v>
      </c>
      <c r="AD492" s="5">
        <f t="shared" si="747"/>
        <v>1.8235195687855697E-4</v>
      </c>
      <c r="AE492" s="5">
        <f t="shared" si="748"/>
        <v>1.1981739246633678E-4</v>
      </c>
      <c r="AF492" s="5">
        <f t="shared" si="749"/>
        <v>3.9364007338273704E-5</v>
      </c>
      <c r="AG492" s="5">
        <f t="shared" si="750"/>
        <v>8.6215923628005408E-6</v>
      </c>
      <c r="AH492" s="5">
        <f t="shared" si="751"/>
        <v>2.8968837918877327E-3</v>
      </c>
      <c r="AI492" s="5">
        <f t="shared" si="752"/>
        <v>9.5342239358609004E-4</v>
      </c>
      <c r="AJ492" s="5">
        <f t="shared" si="753"/>
        <v>1.5689518908852687E-4</v>
      </c>
      <c r="AK492" s="5">
        <f t="shared" si="754"/>
        <v>1.721244821093864E-5</v>
      </c>
      <c r="AL492" s="5">
        <f t="shared" si="755"/>
        <v>1.225069227664254E-8</v>
      </c>
      <c r="AM492" s="5">
        <f t="shared" si="756"/>
        <v>1.2003135209574131E-5</v>
      </c>
      <c r="AN492" s="5">
        <f t="shared" si="757"/>
        <v>7.8868600417041495E-6</v>
      </c>
      <c r="AO492" s="5">
        <f t="shared" si="758"/>
        <v>2.5910964190345275E-6</v>
      </c>
      <c r="AP492" s="5">
        <f t="shared" si="759"/>
        <v>5.6750769568898267E-7</v>
      </c>
      <c r="AQ492" s="5">
        <f t="shared" si="760"/>
        <v>9.3222597478509897E-8</v>
      </c>
      <c r="AR492" s="5">
        <f t="shared" si="761"/>
        <v>3.8068915537127197E-4</v>
      </c>
      <c r="AS492" s="5">
        <f t="shared" si="762"/>
        <v>1.2529241481579295E-4</v>
      </c>
      <c r="AT492" s="5">
        <f t="shared" si="763"/>
        <v>2.0618119782086876E-5</v>
      </c>
      <c r="AU492" s="5">
        <f t="shared" si="764"/>
        <v>2.2619451942268093E-6</v>
      </c>
      <c r="AV492" s="5">
        <f t="shared" si="765"/>
        <v>1.8611285058098176E-7</v>
      </c>
      <c r="AW492" s="5">
        <f t="shared" si="766"/>
        <v>7.3590514688194379E-11</v>
      </c>
      <c r="AX492" s="5">
        <f t="shared" si="767"/>
        <v>6.5841197669583868E-7</v>
      </c>
      <c r="AY492" s="5">
        <f t="shared" si="768"/>
        <v>4.3262056282094433E-7</v>
      </c>
      <c r="AZ492" s="5">
        <f t="shared" si="769"/>
        <v>1.4213027557210708E-7</v>
      </c>
      <c r="BA492" s="5">
        <f t="shared" si="770"/>
        <v>3.1129688800859614E-8</v>
      </c>
      <c r="BB492" s="5">
        <f t="shared" si="771"/>
        <v>5.1135702136878554E-9</v>
      </c>
      <c r="BC492" s="5">
        <f t="shared" si="772"/>
        <v>6.7199130701476443E-10</v>
      </c>
      <c r="BD492" s="5">
        <f t="shared" si="773"/>
        <v>4.1689692392658257E-5</v>
      </c>
      <c r="BE492" s="5">
        <f t="shared" si="774"/>
        <v>1.3720911560271677E-5</v>
      </c>
      <c r="BF492" s="5">
        <f t="shared" si="775"/>
        <v>2.2579132063583058E-6</v>
      </c>
      <c r="BG492" s="5">
        <f t="shared" si="776"/>
        <v>2.4770813149221501E-7</v>
      </c>
      <c r="BH492" s="5">
        <f t="shared" si="777"/>
        <v>2.0381425059179441E-8</v>
      </c>
      <c r="BI492" s="5">
        <f t="shared" si="778"/>
        <v>1.3415869230954269E-9</v>
      </c>
      <c r="BJ492" s="8">
        <f t="shared" si="779"/>
        <v>0.1607611844555645</v>
      </c>
      <c r="BK492" s="8">
        <f t="shared" si="780"/>
        <v>0.45812571448910266</v>
      </c>
      <c r="BL492" s="8">
        <f t="shared" si="781"/>
        <v>0.36347230096099692</v>
      </c>
      <c r="BM492" s="8">
        <f t="shared" si="782"/>
        <v>7.7772223232959112E-2</v>
      </c>
      <c r="BN492" s="8">
        <f t="shared" si="783"/>
        <v>0.92222179448219221</v>
      </c>
    </row>
    <row r="493" spans="1:66" x14ac:dyDescent="0.25">
      <c r="A493" t="s">
        <v>61</v>
      </c>
      <c r="B493" t="s">
        <v>71</v>
      </c>
      <c r="C493" t="s">
        <v>240</v>
      </c>
      <c r="D493" s="17"/>
      <c r="E493">
        <f>VLOOKUP(A493,home!$A$2:$E$405,3,FALSE)</f>
        <v>1.7666666666666699</v>
      </c>
      <c r="F493">
        <f>VLOOKUP(B493,home!$B$2:$E$405,3,FALSE)</f>
        <v>0.56999999999999995</v>
      </c>
      <c r="G493">
        <f>VLOOKUP(C493,away!$B$2:$E$405,4,FALSE)</f>
        <v>0.28000000000000003</v>
      </c>
      <c r="H493">
        <f>VLOOKUP(A493,away!$A$2:$E$405,3,FALSE)</f>
        <v>1.06666666666667</v>
      </c>
      <c r="I493">
        <f>VLOOKUP(C493,away!$B$2:$E$405,3,FALSE)</f>
        <v>0.56999999999999995</v>
      </c>
      <c r="J493">
        <f>VLOOKUP(B493,home!$B$2:$E$405,4,FALSE)</f>
        <v>0.94</v>
      </c>
      <c r="K493" s="3">
        <f t="shared" si="728"/>
        <v>0.28196000000000049</v>
      </c>
      <c r="L493" s="3">
        <f t="shared" si="729"/>
        <v>0.57152000000000169</v>
      </c>
      <c r="M493" s="5">
        <f t="shared" si="730"/>
        <v>0.42593011306887402</v>
      </c>
      <c r="N493" s="5">
        <f t="shared" si="731"/>
        <v>0.12009525468089995</v>
      </c>
      <c r="O493" s="5">
        <f t="shared" si="732"/>
        <v>0.24342757822112357</v>
      </c>
      <c r="P493" s="5">
        <f t="shared" si="733"/>
        <v>6.8636839955228138E-2</v>
      </c>
      <c r="Q493" s="5">
        <f t="shared" si="734"/>
        <v>1.6931029004913306E-2</v>
      </c>
      <c r="R493" s="5">
        <f t="shared" si="735"/>
        <v>6.9561864752468477E-2</v>
      </c>
      <c r="S493" s="5">
        <f t="shared" si="736"/>
        <v>2.7651342641027456E-3</v>
      </c>
      <c r="T493" s="5">
        <f t="shared" si="737"/>
        <v>9.6764216968880795E-3</v>
      </c>
      <c r="U493" s="5">
        <f t="shared" si="738"/>
        <v>1.961366338560605E-2</v>
      </c>
      <c r="V493" s="5">
        <f t="shared" si="739"/>
        <v>4.9509968397939756E-5</v>
      </c>
      <c r="W493" s="5">
        <f t="shared" si="740"/>
        <v>1.5912909794084551E-3</v>
      </c>
      <c r="X493" s="5">
        <f t="shared" si="741"/>
        <v>9.094546205515229E-4</v>
      </c>
      <c r="Y493" s="5">
        <f t="shared" si="742"/>
        <v>2.5988575236880393E-4</v>
      </c>
      <c r="Z493" s="5">
        <f t="shared" si="743"/>
        <v>1.32519989811103E-2</v>
      </c>
      <c r="AA493" s="5">
        <f t="shared" si="744"/>
        <v>3.7365336327138676E-3</v>
      </c>
      <c r="AB493" s="5">
        <f t="shared" si="745"/>
        <v>5.2677651154000194E-4</v>
      </c>
      <c r="AC493" s="5">
        <f t="shared" si="746"/>
        <v>4.9864515222833835E-7</v>
      </c>
      <c r="AD493" s="5">
        <f t="shared" si="747"/>
        <v>1.1217010113850217E-4</v>
      </c>
      <c r="AE493" s="5">
        <f t="shared" si="748"/>
        <v>6.4107456202676955E-5</v>
      </c>
      <c r="AF493" s="5">
        <f t="shared" si="749"/>
        <v>1.8319346684477016E-5</v>
      </c>
      <c r="AG493" s="5">
        <f t="shared" si="750"/>
        <v>3.4899576723707787E-6</v>
      </c>
      <c r="AH493" s="5">
        <f t="shared" si="751"/>
        <v>1.8934456144210452E-3</v>
      </c>
      <c r="AI493" s="5">
        <f t="shared" si="752"/>
        <v>5.3387592544215895E-4</v>
      </c>
      <c r="AJ493" s="5">
        <f t="shared" si="753"/>
        <v>7.5265827968835696E-5</v>
      </c>
      <c r="AK493" s="5">
        <f t="shared" si="754"/>
        <v>7.0739842846976524E-6</v>
      </c>
      <c r="AL493" s="5">
        <f t="shared" si="755"/>
        <v>3.2141824640055468E-9</v>
      </c>
      <c r="AM493" s="5">
        <f t="shared" si="756"/>
        <v>6.3254963434024311E-6</v>
      </c>
      <c r="AN493" s="5">
        <f t="shared" si="757"/>
        <v>3.6151476701813678E-6</v>
      </c>
      <c r="AO493" s="5">
        <f t="shared" si="758"/>
        <v>1.0330645982310306E-6</v>
      </c>
      <c r="AP493" s="5">
        <f t="shared" si="759"/>
        <v>1.9680569306033346E-7</v>
      </c>
      <c r="AQ493" s="5">
        <f t="shared" si="760"/>
        <v>2.8119597424460525E-8</v>
      </c>
      <c r="AR493" s="5">
        <f t="shared" si="761"/>
        <v>2.1642840751078389E-4</v>
      </c>
      <c r="AS493" s="5">
        <f t="shared" si="762"/>
        <v>6.1024153781740743E-5</v>
      </c>
      <c r="AT493" s="5">
        <f t="shared" si="763"/>
        <v>8.6031852001498246E-6</v>
      </c>
      <c r="AU493" s="5">
        <f t="shared" si="764"/>
        <v>8.0858469967808318E-7</v>
      </c>
      <c r="AV493" s="5">
        <f t="shared" si="765"/>
        <v>5.6997135480308177E-8</v>
      </c>
      <c r="AW493" s="5">
        <f t="shared" si="766"/>
        <v>1.438755382369865E-11</v>
      </c>
      <c r="AX493" s="5">
        <f t="shared" si="767"/>
        <v>2.9725615816429188E-7</v>
      </c>
      <c r="AY493" s="5">
        <f t="shared" si="768"/>
        <v>1.6988783951405658E-7</v>
      </c>
      <c r="AZ493" s="5">
        <f t="shared" si="769"/>
        <v>4.854714901953695E-8</v>
      </c>
      <c r="BA493" s="5">
        <f t="shared" si="770"/>
        <v>9.2485555358819464E-9</v>
      </c>
      <c r="BB493" s="5">
        <f t="shared" si="771"/>
        <v>1.3214336149668163E-9</v>
      </c>
      <c r="BC493" s="5">
        <f t="shared" si="772"/>
        <v>1.5104514792516748E-10</v>
      </c>
      <c r="BD493" s="5">
        <f t="shared" si="773"/>
        <v>2.0615527243427243E-5</v>
      </c>
      <c r="BE493" s="5">
        <f t="shared" si="774"/>
        <v>5.8127540615567571E-6</v>
      </c>
      <c r="BF493" s="5">
        <f t="shared" si="775"/>
        <v>8.1948206759827304E-7</v>
      </c>
      <c r="BG493" s="5">
        <f t="shared" si="776"/>
        <v>7.7020387926669845E-8</v>
      </c>
      <c r="BH493" s="5">
        <f t="shared" si="777"/>
        <v>5.4291671449509662E-9</v>
      </c>
      <c r="BI493" s="5">
        <f t="shared" si="778"/>
        <v>3.0616159363807569E-10</v>
      </c>
      <c r="BJ493" s="8">
        <f t="shared" si="779"/>
        <v>0.14967314864281148</v>
      </c>
      <c r="BK493" s="8">
        <f t="shared" si="780"/>
        <v>0.49738226900377702</v>
      </c>
      <c r="BL493" s="8">
        <f t="shared" si="781"/>
        <v>0.33969032970298574</v>
      </c>
      <c r="BM493" s="8">
        <f t="shared" si="782"/>
        <v>5.5414896773725145E-2</v>
      </c>
      <c r="BN493" s="8">
        <f t="shared" si="783"/>
        <v>0.94458267968350751</v>
      </c>
    </row>
    <row r="494" spans="1:66" x14ac:dyDescent="0.25">
      <c r="A494" t="s">
        <v>61</v>
      </c>
      <c r="B494" t="s">
        <v>62</v>
      </c>
      <c r="C494" t="s">
        <v>238</v>
      </c>
      <c r="D494" s="17"/>
      <c r="E494">
        <f>VLOOKUP(A494,home!$A$2:$E$405,3,FALSE)</f>
        <v>1.7666666666666699</v>
      </c>
      <c r="F494">
        <f>VLOOKUP(B494,home!$B$2:$E$405,3,FALSE)</f>
        <v>0</v>
      </c>
      <c r="G494">
        <f>VLOOKUP(C494,away!$B$2:$E$405,4,FALSE)</f>
        <v>0</v>
      </c>
      <c r="H494">
        <f>VLOOKUP(A494,away!$A$2:$E$405,3,FALSE)</f>
        <v>1.06666666666667</v>
      </c>
      <c r="I494">
        <f>VLOOKUP(C494,away!$B$2:$E$405,3,FALSE)</f>
        <v>0.56999999999999995</v>
      </c>
      <c r="J494">
        <f>VLOOKUP(B494,home!$B$2:$E$405,4,FALSE)</f>
        <v>0.94</v>
      </c>
      <c r="K494" s="3">
        <f t="shared" si="728"/>
        <v>0</v>
      </c>
      <c r="L494" s="3">
        <f t="shared" si="729"/>
        <v>0.57152000000000169</v>
      </c>
      <c r="M494" s="5">
        <f t="shared" si="730"/>
        <v>0.56466649299682259</v>
      </c>
      <c r="N494" s="5">
        <f t="shared" si="731"/>
        <v>0</v>
      </c>
      <c r="O494" s="5">
        <f t="shared" si="732"/>
        <v>0.32271819407754498</v>
      </c>
      <c r="P494" s="5">
        <f t="shared" si="733"/>
        <v>0</v>
      </c>
      <c r="Q494" s="5">
        <f t="shared" si="734"/>
        <v>0</v>
      </c>
      <c r="R494" s="5">
        <f t="shared" si="735"/>
        <v>9.2219951139599521E-2</v>
      </c>
      <c r="S494" s="5">
        <f t="shared" si="736"/>
        <v>0</v>
      </c>
      <c r="T494" s="5">
        <f t="shared" si="737"/>
        <v>0</v>
      </c>
      <c r="U494" s="5">
        <f t="shared" si="738"/>
        <v>0</v>
      </c>
      <c r="V494" s="5">
        <f t="shared" si="739"/>
        <v>0</v>
      </c>
      <c r="W494" s="5">
        <f t="shared" si="740"/>
        <v>0</v>
      </c>
      <c r="X494" s="5">
        <f t="shared" si="741"/>
        <v>0</v>
      </c>
      <c r="Y494" s="5">
        <f t="shared" si="742"/>
        <v>0</v>
      </c>
      <c r="Z494" s="5">
        <f t="shared" si="743"/>
        <v>1.7568515491768025E-2</v>
      </c>
      <c r="AA494" s="5">
        <f t="shared" si="744"/>
        <v>0</v>
      </c>
      <c r="AB494" s="5">
        <f t="shared" si="745"/>
        <v>0</v>
      </c>
      <c r="AC494" s="5">
        <f t="shared" si="746"/>
        <v>0</v>
      </c>
      <c r="AD494" s="5">
        <f t="shared" si="747"/>
        <v>0</v>
      </c>
      <c r="AE494" s="5">
        <f t="shared" si="748"/>
        <v>0</v>
      </c>
      <c r="AF494" s="5">
        <f t="shared" si="749"/>
        <v>0</v>
      </c>
      <c r="AG494" s="5">
        <f t="shared" si="750"/>
        <v>0</v>
      </c>
      <c r="AH494" s="5">
        <f t="shared" si="751"/>
        <v>2.5101894934638227E-3</v>
      </c>
      <c r="AI494" s="5">
        <f t="shared" si="752"/>
        <v>0</v>
      </c>
      <c r="AJ494" s="5">
        <f t="shared" si="753"/>
        <v>0</v>
      </c>
      <c r="AK494" s="5">
        <f t="shared" si="754"/>
        <v>0</v>
      </c>
      <c r="AL494" s="5">
        <f t="shared" si="755"/>
        <v>0</v>
      </c>
      <c r="AM494" s="5">
        <f t="shared" si="756"/>
        <v>0</v>
      </c>
      <c r="AN494" s="5">
        <f t="shared" si="757"/>
        <v>0</v>
      </c>
      <c r="AO494" s="5">
        <f t="shared" si="758"/>
        <v>0</v>
      </c>
      <c r="AP494" s="5">
        <f t="shared" si="759"/>
        <v>0</v>
      </c>
      <c r="AQ494" s="5">
        <f t="shared" si="760"/>
        <v>0</v>
      </c>
      <c r="AR494" s="5">
        <f t="shared" si="761"/>
        <v>2.8692469986088976E-4</v>
      </c>
      <c r="AS494" s="5">
        <f t="shared" si="762"/>
        <v>0</v>
      </c>
      <c r="AT494" s="5">
        <f t="shared" si="763"/>
        <v>0</v>
      </c>
      <c r="AU494" s="5">
        <f t="shared" si="764"/>
        <v>0</v>
      </c>
      <c r="AV494" s="5">
        <f t="shared" si="765"/>
        <v>0</v>
      </c>
      <c r="AW494" s="5">
        <f t="shared" si="766"/>
        <v>0</v>
      </c>
      <c r="AX494" s="5">
        <f t="shared" si="767"/>
        <v>0</v>
      </c>
      <c r="AY494" s="5">
        <f t="shared" si="768"/>
        <v>0</v>
      </c>
      <c r="AZ494" s="5">
        <f t="shared" si="769"/>
        <v>0</v>
      </c>
      <c r="BA494" s="5">
        <f t="shared" si="770"/>
        <v>0</v>
      </c>
      <c r="BB494" s="5">
        <f t="shared" si="771"/>
        <v>0</v>
      </c>
      <c r="BC494" s="5">
        <f t="shared" si="772"/>
        <v>0</v>
      </c>
      <c r="BD494" s="5">
        <f t="shared" si="773"/>
        <v>2.7330534077416011E-5</v>
      </c>
      <c r="BE494" s="5">
        <f t="shared" si="774"/>
        <v>0</v>
      </c>
      <c r="BF494" s="5">
        <f t="shared" si="775"/>
        <v>0</v>
      </c>
      <c r="BG494" s="5">
        <f t="shared" si="776"/>
        <v>0</v>
      </c>
      <c r="BH494" s="5">
        <f t="shared" si="777"/>
        <v>0</v>
      </c>
      <c r="BI494" s="5">
        <f t="shared" si="778"/>
        <v>0</v>
      </c>
      <c r="BJ494" s="8">
        <f t="shared" si="779"/>
        <v>0</v>
      </c>
      <c r="BK494" s="8">
        <f t="shared" si="780"/>
        <v>0.56466649299682259</v>
      </c>
      <c r="BL494" s="8">
        <f t="shared" si="781"/>
        <v>0.41776258994454668</v>
      </c>
      <c r="BM494" s="8">
        <f t="shared" si="782"/>
        <v>2.0392960219170152E-2</v>
      </c>
      <c r="BN494" s="8">
        <f t="shared" si="783"/>
        <v>0.97960463821396715</v>
      </c>
    </row>
    <row r="495" spans="1:66" x14ac:dyDescent="0.25">
      <c r="A495" t="s">
        <v>61</v>
      </c>
      <c r="B495" t="s">
        <v>288</v>
      </c>
      <c r="C495" t="s">
        <v>69</v>
      </c>
      <c r="D495" s="17"/>
      <c r="E495">
        <f>VLOOKUP(A495,home!$A$2:$E$405,3,FALSE)</f>
        <v>1.7666666666666699</v>
      </c>
      <c r="F495">
        <f>VLOOKUP(B495,home!$B$2:$E$405,3,FALSE)</f>
        <v>0</v>
      </c>
      <c r="G495">
        <f>VLOOKUP(C495,away!$B$2:$E$405,4,FALSE)</f>
        <v>0.28000000000000003</v>
      </c>
      <c r="H495">
        <f>VLOOKUP(A495,away!$A$2:$E$405,3,FALSE)</f>
        <v>1.06666666666667</v>
      </c>
      <c r="I495">
        <f>VLOOKUP(C495,away!$B$2:$E$405,3,FALSE)</f>
        <v>0.85</v>
      </c>
      <c r="J495">
        <f>VLOOKUP(B495,home!$B$2:$E$405,4,FALSE)</f>
        <v>1.88</v>
      </c>
      <c r="K495" s="3">
        <f t="shared" si="728"/>
        <v>0</v>
      </c>
      <c r="L495" s="3">
        <f t="shared" si="729"/>
        <v>1.7045333333333386</v>
      </c>
      <c r="M495" s="5">
        <f t="shared" si="730"/>
        <v>0.1818572330849875</v>
      </c>
      <c r="N495" s="5">
        <f t="shared" si="731"/>
        <v>0</v>
      </c>
      <c r="O495" s="5">
        <f t="shared" si="732"/>
        <v>0.30998171570113164</v>
      </c>
      <c r="P495" s="5">
        <f t="shared" si="733"/>
        <v>0</v>
      </c>
      <c r="Q495" s="5">
        <f t="shared" si="734"/>
        <v>0</v>
      </c>
      <c r="R495" s="5">
        <f t="shared" si="735"/>
        <v>0.26418708356821863</v>
      </c>
      <c r="S495" s="5">
        <f t="shared" si="736"/>
        <v>0</v>
      </c>
      <c r="T495" s="5">
        <f t="shared" si="737"/>
        <v>0</v>
      </c>
      <c r="U495" s="5">
        <f t="shared" si="738"/>
        <v>0</v>
      </c>
      <c r="V495" s="5">
        <f t="shared" si="739"/>
        <v>0</v>
      </c>
      <c r="W495" s="5">
        <f t="shared" si="740"/>
        <v>0</v>
      </c>
      <c r="X495" s="5">
        <f t="shared" si="741"/>
        <v>0</v>
      </c>
      <c r="Y495" s="5">
        <f t="shared" si="742"/>
        <v>0</v>
      </c>
      <c r="Z495" s="5">
        <f t="shared" si="743"/>
        <v>0.150105230059383</v>
      </c>
      <c r="AA495" s="5">
        <f t="shared" si="744"/>
        <v>0</v>
      </c>
      <c r="AB495" s="5">
        <f t="shared" si="745"/>
        <v>0</v>
      </c>
      <c r="AC495" s="5">
        <f t="shared" si="746"/>
        <v>0</v>
      </c>
      <c r="AD495" s="5">
        <f t="shared" si="747"/>
        <v>0</v>
      </c>
      <c r="AE495" s="5">
        <f t="shared" si="748"/>
        <v>0</v>
      </c>
      <c r="AF495" s="5">
        <f t="shared" si="749"/>
        <v>0</v>
      </c>
      <c r="AG495" s="5">
        <f t="shared" si="750"/>
        <v>0</v>
      </c>
      <c r="AH495" s="5">
        <f t="shared" si="751"/>
        <v>6.3964842035971928E-2</v>
      </c>
      <c r="AI495" s="5">
        <f t="shared" si="752"/>
        <v>0</v>
      </c>
      <c r="AJ495" s="5">
        <f t="shared" si="753"/>
        <v>0</v>
      </c>
      <c r="AK495" s="5">
        <f t="shared" si="754"/>
        <v>0</v>
      </c>
      <c r="AL495" s="5">
        <f t="shared" si="755"/>
        <v>0</v>
      </c>
      <c r="AM495" s="5">
        <f t="shared" si="756"/>
        <v>0</v>
      </c>
      <c r="AN495" s="5">
        <f t="shared" si="757"/>
        <v>0</v>
      </c>
      <c r="AO495" s="5">
        <f t="shared" si="758"/>
        <v>0</v>
      </c>
      <c r="AP495" s="5">
        <f t="shared" si="759"/>
        <v>0</v>
      </c>
      <c r="AQ495" s="5">
        <f t="shared" si="760"/>
        <v>0</v>
      </c>
      <c r="AR495" s="5">
        <f t="shared" si="761"/>
        <v>2.1806041082343137E-2</v>
      </c>
      <c r="AS495" s="5">
        <f t="shared" si="762"/>
        <v>0</v>
      </c>
      <c r="AT495" s="5">
        <f t="shared" si="763"/>
        <v>0</v>
      </c>
      <c r="AU495" s="5">
        <f t="shared" si="764"/>
        <v>0</v>
      </c>
      <c r="AV495" s="5">
        <f t="shared" si="765"/>
        <v>0</v>
      </c>
      <c r="AW495" s="5">
        <f t="shared" si="766"/>
        <v>0</v>
      </c>
      <c r="AX495" s="5">
        <f t="shared" si="767"/>
        <v>0</v>
      </c>
      <c r="AY495" s="5">
        <f t="shared" si="768"/>
        <v>0</v>
      </c>
      <c r="AZ495" s="5">
        <f t="shared" si="769"/>
        <v>0</v>
      </c>
      <c r="BA495" s="5">
        <f t="shared" si="770"/>
        <v>0</v>
      </c>
      <c r="BB495" s="5">
        <f t="shared" si="771"/>
        <v>0</v>
      </c>
      <c r="BC495" s="5">
        <f t="shared" si="772"/>
        <v>0</v>
      </c>
      <c r="BD495" s="5">
        <f t="shared" si="773"/>
        <v>6.1948539821483446E-3</v>
      </c>
      <c r="BE495" s="5">
        <f t="shared" si="774"/>
        <v>0</v>
      </c>
      <c r="BF495" s="5">
        <f t="shared" si="775"/>
        <v>0</v>
      </c>
      <c r="BG495" s="5">
        <f t="shared" si="776"/>
        <v>0</v>
      </c>
      <c r="BH495" s="5">
        <f t="shared" si="777"/>
        <v>0</v>
      </c>
      <c r="BI495" s="5">
        <f t="shared" si="778"/>
        <v>0</v>
      </c>
      <c r="BJ495" s="8">
        <f t="shared" si="779"/>
        <v>0</v>
      </c>
      <c r="BK495" s="8">
        <f t="shared" si="780"/>
        <v>0.1818572330849875</v>
      </c>
      <c r="BL495" s="8">
        <f t="shared" si="781"/>
        <v>0.66613453636981379</v>
      </c>
      <c r="BM495" s="8">
        <f t="shared" si="782"/>
        <v>0.24207096715984641</v>
      </c>
      <c r="BN495" s="8">
        <f t="shared" si="783"/>
        <v>0.75602603235433774</v>
      </c>
    </row>
    <row r="496" spans="1:66" x14ac:dyDescent="0.25">
      <c r="A496" t="s">
        <v>19</v>
      </c>
      <c r="B496" t="s">
        <v>253</v>
      </c>
      <c r="C496" t="s">
        <v>154</v>
      </c>
      <c r="D496" s="17"/>
      <c r="E496">
        <f>VLOOKUP(A496,home!$A$2:$E$405,3,FALSE)</f>
        <v>1.5897435897435901</v>
      </c>
      <c r="F496">
        <f>VLOOKUP(B496,home!$B$2:$E$405,3,FALSE)</f>
        <v>1.26</v>
      </c>
      <c r="G496">
        <f>VLOOKUP(C496,away!$B$2:$E$405,4,FALSE)</f>
        <v>0.94</v>
      </c>
      <c r="H496">
        <f>VLOOKUP(A496,away!$A$2:$E$405,3,FALSE)</f>
        <v>1.4358974358974399</v>
      </c>
      <c r="I496">
        <f>VLOOKUP(C496,away!$B$2:$E$405,3,FALSE)</f>
        <v>1.57</v>
      </c>
      <c r="J496">
        <f>VLOOKUP(B496,home!$B$2:$E$405,4,FALSE)</f>
        <v>1.39</v>
      </c>
      <c r="K496" s="3">
        <f t="shared" si="728"/>
        <v>1.8828923076923079</v>
      </c>
      <c r="L496" s="3">
        <f t="shared" si="729"/>
        <v>3.1335589743589831</v>
      </c>
      <c r="M496" s="5">
        <f t="shared" si="730"/>
        <v>6.6280059477480269E-3</v>
      </c>
      <c r="N496" s="5">
        <f t="shared" si="731"/>
        <v>1.2479821414353621E-2</v>
      </c>
      <c r="O496" s="5">
        <f t="shared" si="732"/>
        <v>2.0769247519670551E-2</v>
      </c>
      <c r="P496" s="5">
        <f t="shared" si="733"/>
        <v>3.9106256391345212E-2</v>
      </c>
      <c r="Q496" s="5">
        <f t="shared" si="734"/>
        <v>1.1749079871230091E-2</v>
      </c>
      <c r="R496" s="5">
        <f t="shared" si="735"/>
        <v>3.2540830977973355E-2</v>
      </c>
      <c r="S496" s="5">
        <f t="shared" si="736"/>
        <v>5.7683234633533843E-2</v>
      </c>
      <c r="T496" s="5">
        <f t="shared" si="737"/>
        <v>3.6816434670953538E-2</v>
      </c>
      <c r="U496" s="5">
        <f t="shared" si="738"/>
        <v>6.1270880334341568E-2</v>
      </c>
      <c r="V496" s="5">
        <f t="shared" si="739"/>
        <v>3.7815552518016118E-2</v>
      </c>
      <c r="W496" s="5">
        <f t="shared" si="740"/>
        <v>7.374084037333889E-3</v>
      </c>
      <c r="X496" s="5">
        <f t="shared" si="741"/>
        <v>2.3107127212864932E-2</v>
      </c>
      <c r="Y496" s="5">
        <f t="shared" si="742"/>
        <v>3.6203772924763795E-2</v>
      </c>
      <c r="Z496" s="5">
        <f t="shared" si="743"/>
        <v>3.3989537648042398E-2</v>
      </c>
      <c r="AA496" s="5">
        <f t="shared" si="744"/>
        <v>6.3998638979517117E-2</v>
      </c>
      <c r="AB496" s="5">
        <f t="shared" si="745"/>
        <v>6.0251272518654954E-2</v>
      </c>
      <c r="AC496" s="5">
        <f t="shared" si="746"/>
        <v>1.3944849174927698E-2</v>
      </c>
      <c r="AD496" s="5">
        <f t="shared" si="747"/>
        <v>3.4711515275431554E-3</v>
      </c>
      <c r="AE496" s="5">
        <f t="shared" si="748"/>
        <v>1.0877058020492748E-2</v>
      </c>
      <c r="AF496" s="5">
        <f t="shared" si="749"/>
        <v>1.7041951387369202E-2</v>
      </c>
      <c r="AG496" s="5">
        <f t="shared" si="750"/>
        <v>1.7800653236826763E-2</v>
      </c>
      <c r="AH496" s="5">
        <f t="shared" si="751"/>
        <v>2.662705518283395E-2</v>
      </c>
      <c r="AI496" s="5">
        <f t="shared" si="752"/>
        <v>5.0135877380256627E-2</v>
      </c>
      <c r="AJ496" s="5">
        <f t="shared" si="753"/>
        <v>4.7200228929345008E-2</v>
      </c>
      <c r="AK496" s="5">
        <f t="shared" si="754"/>
        <v>2.9624315990793213E-2</v>
      </c>
      <c r="AL496" s="5">
        <f t="shared" si="755"/>
        <v>3.2910703549301821E-3</v>
      </c>
      <c r="AM496" s="5">
        <f t="shared" si="756"/>
        <v>1.3071609020090824E-3</v>
      </c>
      <c r="AN496" s="5">
        <f t="shared" si="757"/>
        <v>4.0960657754217436E-3</v>
      </c>
      <c r="AO496" s="5">
        <f t="shared" si="758"/>
        <v>6.417631835068746E-3</v>
      </c>
      <c r="AP496" s="5">
        <f t="shared" si="759"/>
        <v>6.7033426103038597E-3</v>
      </c>
      <c r="AQ496" s="5">
        <f t="shared" si="760"/>
        <v>5.2513298486801582E-3</v>
      </c>
      <c r="AR496" s="5">
        <f t="shared" si="761"/>
        <v>1.6687489545784241E-2</v>
      </c>
      <c r="AS496" s="5">
        <f t="shared" si="762"/>
        <v>3.1420745700452939E-2</v>
      </c>
      <c r="AT496" s="5">
        <f t="shared" si="763"/>
        <v>2.9580940190669508E-2</v>
      </c>
      <c r="AU496" s="5">
        <f t="shared" si="764"/>
        <v>1.8565908246439281E-2</v>
      </c>
      <c r="AV496" s="5">
        <f t="shared" si="765"/>
        <v>8.7394014556354295E-3</v>
      </c>
      <c r="AW496" s="5">
        <f t="shared" si="766"/>
        <v>5.3938395028474049E-4</v>
      </c>
      <c r="AX496" s="5">
        <f t="shared" si="767"/>
        <v>4.1020720121817298E-4</v>
      </c>
      <c r="AY496" s="5">
        <f t="shared" si="768"/>
        <v>1.2854084567238873E-3</v>
      </c>
      <c r="AZ496" s="5">
        <f t="shared" si="769"/>
        <v>2.0139516026420339E-3</v>
      </c>
      <c r="BA496" s="5">
        <f t="shared" si="770"/>
        <v>2.1036120394612003E-3</v>
      </c>
      <c r="BB496" s="5">
        <f t="shared" si="771"/>
        <v>1.6479480962058122E-3</v>
      </c>
      <c r="BC496" s="5">
        <f t="shared" si="772"/>
        <v>1.0327885092287048E-3</v>
      </c>
      <c r="BD496" s="5">
        <f t="shared" si="773"/>
        <v>8.7152054376189846E-3</v>
      </c>
      <c r="BE496" s="5">
        <f t="shared" si="774"/>
        <v>1.6409793278450956E-2</v>
      </c>
      <c r="BF496" s="5">
        <f t="shared" si="775"/>
        <v>1.5448936767408127E-2</v>
      </c>
      <c r="BG496" s="5">
        <f t="shared" si="776"/>
        <v>9.6962280671258755E-3</v>
      </c>
      <c r="BH496" s="5">
        <f t="shared" si="777"/>
        <v>4.5642383103053933E-3</v>
      </c>
      <c r="BI496" s="5">
        <f t="shared" si="778"/>
        <v>1.7187938409897125E-3</v>
      </c>
      <c r="BJ496" s="8">
        <f t="shared" si="779"/>
        <v>0.20919058118069506</v>
      </c>
      <c r="BK496" s="8">
        <f t="shared" si="780"/>
        <v>0.15975437747722496</v>
      </c>
      <c r="BL496" s="8">
        <f t="shared" si="781"/>
        <v>0.55396602865426681</v>
      </c>
      <c r="BM496" s="8">
        <f t="shared" si="782"/>
        <v>0.83288125833146942</v>
      </c>
      <c r="BN496" s="8">
        <f t="shared" si="783"/>
        <v>0.12327324212232085</v>
      </c>
    </row>
    <row r="497" spans="1:66" x14ac:dyDescent="0.25">
      <c r="A497" t="s">
        <v>19</v>
      </c>
      <c r="B497" t="s">
        <v>248</v>
      </c>
      <c r="C497" t="s">
        <v>141</v>
      </c>
      <c r="D497" s="17"/>
      <c r="E497">
        <f>VLOOKUP(A497,home!$A$2:$E$405,3,FALSE)</f>
        <v>1.5897435897435901</v>
      </c>
      <c r="F497">
        <f>VLOOKUP(B497,home!$B$2:$E$405,3,FALSE)</f>
        <v>0.31</v>
      </c>
      <c r="G497">
        <f>VLOOKUP(C497,away!$B$2:$E$405,4,FALSE)</f>
        <v>0.31</v>
      </c>
      <c r="H497">
        <f>VLOOKUP(A497,away!$A$2:$E$405,3,FALSE)</f>
        <v>1.4358974358974399</v>
      </c>
      <c r="I497">
        <f>VLOOKUP(C497,away!$B$2:$E$405,3,FALSE)</f>
        <v>0.94</v>
      </c>
      <c r="J497">
        <f>VLOOKUP(B497,home!$B$2:$E$405,4,FALSE)</f>
        <v>1.04</v>
      </c>
      <c r="K497" s="3">
        <f t="shared" si="728"/>
        <v>0.15277435897435901</v>
      </c>
      <c r="L497" s="3">
        <f t="shared" si="729"/>
        <v>1.4037333333333373</v>
      </c>
      <c r="M497" s="5">
        <f t="shared" si="730"/>
        <v>0.21087121394381494</v>
      </c>
      <c r="N497" s="5">
        <f t="shared" si="731"/>
        <v>3.2215714536411241E-2</v>
      </c>
      <c r="O497" s="5">
        <f t="shared" si="732"/>
        <v>0.29600695205339861</v>
      </c>
      <c r="P497" s="5">
        <f t="shared" si="733"/>
        <v>4.5222272351911799E-2</v>
      </c>
      <c r="Q497" s="5">
        <f t="shared" si="734"/>
        <v>2.4608675686005831E-3</v>
      </c>
      <c r="R497" s="5">
        <f t="shared" si="735"/>
        <v>0.20775741274787934</v>
      </c>
      <c r="S497" s="5">
        <f t="shared" si="736"/>
        <v>2.424529501233127E-3</v>
      </c>
      <c r="T497" s="5">
        <f t="shared" si="737"/>
        <v>3.4544018349636015E-3</v>
      </c>
      <c r="U497" s="5">
        <f t="shared" si="738"/>
        <v>3.1740005554728591E-2</v>
      </c>
      <c r="V497" s="5">
        <f t="shared" si="739"/>
        <v>5.7772351706163428E-5</v>
      </c>
      <c r="W497" s="5">
        <f t="shared" si="740"/>
        <v>1.2531915510458121E-4</v>
      </c>
      <c r="X497" s="5">
        <f t="shared" si="741"/>
        <v>1.7591467532547127E-4</v>
      </c>
      <c r="Y497" s="5">
        <f t="shared" si="742"/>
        <v>1.2346864678843781E-4</v>
      </c>
      <c r="Z497" s="5">
        <f t="shared" si="743"/>
        <v>9.7212001840430232E-2</v>
      </c>
      <c r="AA497" s="5">
        <f t="shared" si="744"/>
        <v>1.4851501265785936E-2</v>
      </c>
      <c r="AB497" s="5">
        <f t="shared" si="745"/>
        <v>1.1344642928436638E-3</v>
      </c>
      <c r="AC497" s="5">
        <f t="shared" si="746"/>
        <v>7.743461561219381E-7</v>
      </c>
      <c r="AD497" s="5">
        <f t="shared" si="747"/>
        <v>4.7863883970776659E-6</v>
      </c>
      <c r="AE497" s="5">
        <f t="shared" si="748"/>
        <v>6.7188129392578406E-6</v>
      </c>
      <c r="AF497" s="5">
        <f t="shared" si="749"/>
        <v>4.7157108416337842E-6</v>
      </c>
      <c r="AG497" s="5">
        <f t="shared" si="750"/>
        <v>2.2065334995875834E-6</v>
      </c>
      <c r="AH497" s="5">
        <f t="shared" si="751"/>
        <v>3.4114931845868411E-2</v>
      </c>
      <c r="AI497" s="5">
        <f t="shared" si="752"/>
        <v>5.2118868442064927E-3</v>
      </c>
      <c r="AJ497" s="5">
        <f t="shared" si="753"/>
        <v>3.9812133583527087E-4</v>
      </c>
      <c r="AK497" s="5">
        <f t="shared" si="754"/>
        <v>2.0274243958749675E-5</v>
      </c>
      <c r="AL497" s="5">
        <f t="shared" si="755"/>
        <v>6.6424794758629407E-9</v>
      </c>
      <c r="AM497" s="5">
        <f t="shared" si="756"/>
        <v>1.4624748383317025E-7</v>
      </c>
      <c r="AN497" s="5">
        <f t="shared" si="757"/>
        <v>2.052924679727494E-7</v>
      </c>
      <c r="AO497" s="5">
        <f t="shared" si="758"/>
        <v>1.4408794018780749E-7</v>
      </c>
      <c r="AP497" s="5">
        <f t="shared" si="759"/>
        <v>6.7420348190988522E-8</v>
      </c>
      <c r="AQ497" s="5">
        <f t="shared" si="760"/>
        <v>2.3660047525157635E-8</v>
      </c>
      <c r="AR497" s="5">
        <f t="shared" si="761"/>
        <v>9.5776533992880959E-3</v>
      </c>
      <c r="AS497" s="5">
        <f t="shared" si="762"/>
        <v>1.4632198585548294E-3</v>
      </c>
      <c r="AT497" s="5">
        <f t="shared" si="763"/>
        <v>1.1177123796463316E-4</v>
      </c>
      <c r="AU497" s="5">
        <f t="shared" si="764"/>
        <v>5.6919264106057907E-6</v>
      </c>
      <c r="AV497" s="5">
        <f t="shared" si="765"/>
        <v>2.1739510217738095E-7</v>
      </c>
      <c r="AW497" s="5">
        <f t="shared" si="766"/>
        <v>3.9569704172020534E-11</v>
      </c>
      <c r="AX497" s="5">
        <f t="shared" si="767"/>
        <v>3.7238109323709147E-9</v>
      </c>
      <c r="AY497" s="5">
        <f t="shared" si="768"/>
        <v>5.2272375328001464E-9</v>
      </c>
      <c r="AZ497" s="5">
        <f t="shared" si="769"/>
        <v>3.6688237830213401E-9</v>
      </c>
      <c r="BA497" s="5">
        <f t="shared" si="770"/>
        <v>1.7166834127843904E-9</v>
      </c>
      <c r="BB497" s="5">
        <f t="shared" si="771"/>
        <v>6.0244143232647039E-10</v>
      </c>
      <c r="BC497" s="5">
        <f t="shared" si="772"/>
        <v>1.6913342398754928E-10</v>
      </c>
      <c r="BD497" s="5">
        <f t="shared" si="773"/>
        <v>2.2407452219490084E-3</v>
      </c>
      <c r="BE497" s="5">
        <f t="shared" si="774"/>
        <v>3.4232841490811761E-4</v>
      </c>
      <c r="BF497" s="5">
        <f t="shared" si="775"/>
        <v>2.6149502073148034E-5</v>
      </c>
      <c r="BG497" s="5">
        <f t="shared" si="776"/>
        <v>1.331657805574621E-6</v>
      </c>
      <c r="BH497" s="5">
        <f t="shared" si="777"/>
        <v>5.0860791904966087E-8</v>
      </c>
      <c r="BI497" s="5">
        <f t="shared" si="778"/>
        <v>1.5540449760418944E-9</v>
      </c>
      <c r="BJ497" s="8">
        <f t="shared" si="779"/>
        <v>3.8574715679289696E-2</v>
      </c>
      <c r="BK497" s="8">
        <f t="shared" si="780"/>
        <v>0.25857657436453918</v>
      </c>
      <c r="BL497" s="8">
        <f t="shared" si="781"/>
        <v>0.60500471121339827</v>
      </c>
      <c r="BM497" s="8">
        <f t="shared" si="782"/>
        <v>0.20483356470797287</v>
      </c>
      <c r="BN497" s="8">
        <f t="shared" si="783"/>
        <v>0.79453443320201633</v>
      </c>
    </row>
    <row r="498" spans="1:66" x14ac:dyDescent="0.25">
      <c r="A498" t="s">
        <v>19</v>
      </c>
      <c r="B498" t="s">
        <v>254</v>
      </c>
      <c r="C498" t="s">
        <v>252</v>
      </c>
      <c r="D498" s="17"/>
      <c r="E498">
        <f>VLOOKUP(A498,home!$A$2:$E$405,3,FALSE)</f>
        <v>1.5897435897435901</v>
      </c>
      <c r="F498">
        <f>VLOOKUP(B498,home!$B$2:$E$405,3,FALSE)</f>
        <v>1.26</v>
      </c>
      <c r="G498">
        <f>VLOOKUP(C498,away!$B$2:$E$405,4,FALSE)</f>
        <v>0.31</v>
      </c>
      <c r="H498">
        <f>VLOOKUP(A498,away!$A$2:$E$405,3,FALSE)</f>
        <v>1.4358974358974399</v>
      </c>
      <c r="I498">
        <f>VLOOKUP(C498,away!$B$2:$E$405,3,FALSE)</f>
        <v>0.31</v>
      </c>
      <c r="J498">
        <f>VLOOKUP(B498,home!$B$2:$E$405,4,FALSE)</f>
        <v>1.39</v>
      </c>
      <c r="K498" s="3">
        <f t="shared" si="728"/>
        <v>0.6209538461538463</v>
      </c>
      <c r="L498" s="3">
        <f t="shared" si="729"/>
        <v>0.61872820512820681</v>
      </c>
      <c r="M498" s="5">
        <f t="shared" si="730"/>
        <v>0.28947624190881482</v>
      </c>
      <c r="N498" s="5">
        <f t="shared" si="731"/>
        <v>0.1797513857834398</v>
      </c>
      <c r="O498" s="5">
        <f t="shared" si="732"/>
        <v>0.17910711558349957</v>
      </c>
      <c r="P498" s="5">
        <f t="shared" si="733"/>
        <v>0.11121725229509556</v>
      </c>
      <c r="Q498" s="5">
        <f t="shared" si="734"/>
        <v>5.5808657176855368E-2</v>
      </c>
      <c r="R498" s="5">
        <f t="shared" si="735"/>
        <v>5.5409312075334477E-2</v>
      </c>
      <c r="S498" s="5">
        <f t="shared" si="736"/>
        <v>1.0682463201908698E-2</v>
      </c>
      <c r="T498" s="5">
        <f t="shared" si="737"/>
        <v>3.4530390285651143E-2</v>
      </c>
      <c r="U498" s="5">
        <f t="shared" si="738"/>
        <v>3.4406625445917709E-2</v>
      </c>
      <c r="V498" s="5">
        <f t="shared" si="739"/>
        <v>4.5602445346178719E-4</v>
      </c>
      <c r="W498" s="5">
        <f t="shared" si="740"/>
        <v>1.1551533440883268E-2</v>
      </c>
      <c r="X498" s="5">
        <f t="shared" si="741"/>
        <v>7.147259552356163E-3</v>
      </c>
      <c r="Y498" s="5">
        <f t="shared" si="742"/>
        <v>2.2111055372073794E-3</v>
      </c>
      <c r="Z498" s="5">
        <f t="shared" si="743"/>
        <v>1.142776806925346E-2</v>
      </c>
      <c r="AA498" s="5">
        <f t="shared" si="744"/>
        <v>7.0961165355570505E-3</v>
      </c>
      <c r="AB498" s="5">
        <f t="shared" si="745"/>
        <v>2.2031804277550288E-3</v>
      </c>
      <c r="AC498" s="5">
        <f t="shared" si="746"/>
        <v>1.0950334464185658E-5</v>
      </c>
      <c r="AD498" s="5">
        <f t="shared" si="747"/>
        <v>1.7932422797728095E-3</v>
      </c>
      <c r="AE498" s="5">
        <f t="shared" si="748"/>
        <v>1.1095295771238441E-3</v>
      </c>
      <c r="AF498" s="5">
        <f t="shared" si="749"/>
        <v>3.4324862189524715E-4</v>
      </c>
      <c r="AG498" s="5">
        <f t="shared" si="750"/>
        <v>7.0792534579325599E-5</v>
      </c>
      <c r="AH498" s="5">
        <f t="shared" si="751"/>
        <v>1.7676706065276563E-3</v>
      </c>
      <c r="AI498" s="5">
        <f t="shared" si="752"/>
        <v>1.0976418618564505E-3</v>
      </c>
      <c r="AJ498" s="5">
        <f t="shared" si="753"/>
        <v>3.4079246790961586E-4</v>
      </c>
      <c r="AK498" s="5">
        <f t="shared" si="754"/>
        <v>7.0538797896245746E-5</v>
      </c>
      <c r="AL498" s="5">
        <f t="shared" si="755"/>
        <v>1.6828546657761932E-7</v>
      </c>
      <c r="AM498" s="5">
        <f t="shared" si="756"/>
        <v>2.2270413814212366E-4</v>
      </c>
      <c r="AN498" s="5">
        <f t="shared" si="757"/>
        <v>1.3779333166730038E-4</v>
      </c>
      <c r="AO498" s="5">
        <f t="shared" si="758"/>
        <v>4.2628310390572225E-5</v>
      </c>
      <c r="AP498" s="5">
        <f t="shared" si="759"/>
        <v>8.7917793252022813E-6</v>
      </c>
      <c r="AQ498" s="5">
        <f t="shared" si="760"/>
        <v>1.3599304604414209E-6</v>
      </c>
      <c r="AR498" s="5">
        <f t="shared" si="761"/>
        <v>2.187415323269492E-4</v>
      </c>
      <c r="AS498" s="5">
        <f t="shared" si="762"/>
        <v>1.3582839581200503E-4</v>
      </c>
      <c r="AT498" s="5">
        <f t="shared" si="763"/>
        <v>4.2171582398185749E-5</v>
      </c>
      <c r="AU498" s="5">
        <f t="shared" si="764"/>
        <v>8.7288687628490967E-6</v>
      </c>
      <c r="AV498" s="5">
        <f t="shared" si="765"/>
        <v>1.355056157715828E-6</v>
      </c>
      <c r="AW498" s="5">
        <f t="shared" si="766"/>
        <v>1.795987649831282E-9</v>
      </c>
      <c r="AX498" s="5">
        <f t="shared" si="767"/>
        <v>2.3048165188954854E-5</v>
      </c>
      <c r="AY498" s="5">
        <f t="shared" si="768"/>
        <v>1.4260549878860455E-5</v>
      </c>
      <c r="AZ498" s="5">
        <f t="shared" si="769"/>
        <v>4.4117022153442974E-6</v>
      </c>
      <c r="BA498" s="5">
        <f t="shared" si="770"/>
        <v>9.0988153108670376E-7</v>
      </c>
      <c r="BB498" s="5">
        <f t="shared" si="771"/>
        <v>1.4074234165214519E-7</v>
      </c>
      <c r="BC498" s="5">
        <f t="shared" si="772"/>
        <v>1.741625128719454E-8</v>
      </c>
      <c r="BD498" s="5">
        <f t="shared" si="773"/>
        <v>2.2556925947274471E-5</v>
      </c>
      <c r="BE498" s="5">
        <f t="shared" si="774"/>
        <v>1.4006809924367576E-5</v>
      </c>
      <c r="BF498" s="5">
        <f t="shared" si="775"/>
        <v>4.3487912474409551E-6</v>
      </c>
      <c r="BG498" s="5">
        <f t="shared" si="776"/>
        <v>9.001328837395482E-7</v>
      </c>
      <c r="BH498" s="5">
        <f t="shared" si="777"/>
        <v>1.3973524405190635E-7</v>
      </c>
      <c r="BI498" s="5">
        <f t="shared" si="778"/>
        <v>1.7353827447455529E-8</v>
      </c>
      <c r="BJ498" s="8">
        <f t="shared" si="779"/>
        <v>0.29477321073715718</v>
      </c>
      <c r="BK498" s="8">
        <f t="shared" si="780"/>
        <v>0.41185736102909043</v>
      </c>
      <c r="BL498" s="8">
        <f t="shared" si="781"/>
        <v>0.28194778898678574</v>
      </c>
      <c r="BM498" s="8">
        <f t="shared" si="782"/>
        <v>0.12922190524535612</v>
      </c>
      <c r="BN498" s="8">
        <f t="shared" si="783"/>
        <v>0.8707699648230397</v>
      </c>
    </row>
    <row r="499" spans="1:66" x14ac:dyDescent="0.25">
      <c r="A499" t="s">
        <v>19</v>
      </c>
      <c r="B499" t="s">
        <v>20</v>
      </c>
      <c r="C499" t="s">
        <v>352</v>
      </c>
      <c r="D499" s="17"/>
      <c r="E499">
        <f>VLOOKUP(A499,home!$A$2:$E$405,3,FALSE)</f>
        <v>1.5897435897435901</v>
      </c>
      <c r="F499">
        <f>VLOOKUP(B499,home!$B$2:$E$405,3,FALSE)</f>
        <v>1.57</v>
      </c>
      <c r="G499">
        <f>VLOOKUP(C499,away!$B$2:$E$405,4,FALSE)</f>
        <v>1.26</v>
      </c>
      <c r="H499">
        <f>VLOOKUP(A499,away!$A$2:$E$405,3,FALSE)</f>
        <v>1.4358974358974399</v>
      </c>
      <c r="I499">
        <f>VLOOKUP(C499,away!$B$2:$E$405,3,FALSE)</f>
        <v>0.84</v>
      </c>
      <c r="J499">
        <f>VLOOKUP(B499,home!$B$2:$E$405,4,FALSE)</f>
        <v>1.39</v>
      </c>
      <c r="K499" s="3">
        <f t="shared" si="728"/>
        <v>3.14483076923077</v>
      </c>
      <c r="L499" s="3">
        <f t="shared" si="729"/>
        <v>1.6765538461538507</v>
      </c>
      <c r="M499" s="5">
        <f t="shared" si="730"/>
        <v>8.0556254706145355E-3</v>
      </c>
      <c r="N499" s="5">
        <f t="shared" si="731"/>
        <v>2.5333578845387696E-2</v>
      </c>
      <c r="O499" s="5">
        <f t="shared" si="732"/>
        <v>1.3505689865933722E-2</v>
      </c>
      <c r="P499" s="5">
        <f t="shared" si="733"/>
        <v>4.2473109050076563E-2</v>
      </c>
      <c r="Q499" s="5">
        <f t="shared" si="734"/>
        <v>3.9834909123854477E-2</v>
      </c>
      <c r="R499" s="5">
        <f t="shared" si="735"/>
        <v>1.1321508144846136E-2</v>
      </c>
      <c r="S499" s="5">
        <f t="shared" si="736"/>
        <v>5.5984634556318268E-2</v>
      </c>
      <c r="T499" s="5">
        <f t="shared" si="737"/>
        <v>6.6785370102787345E-2</v>
      </c>
      <c r="U499" s="5">
        <f t="shared" si="738"/>
        <v>3.5604227168008908E-2</v>
      </c>
      <c r="V499" s="5">
        <f t="shared" si="739"/>
        <v>3.2797528983015592E-2</v>
      </c>
      <c r="W499" s="5">
        <f t="shared" si="740"/>
        <v>4.1758015967403028E-2</v>
      </c>
      <c r="X499" s="5">
        <f t="shared" si="741"/>
        <v>7.0009562277903448E-2</v>
      </c>
      <c r="Y499" s="5">
        <f t="shared" si="742"/>
        <v>5.8687400452283302E-2</v>
      </c>
      <c r="Z499" s="5">
        <f t="shared" si="743"/>
        <v>6.3270393415013112E-3</v>
      </c>
      <c r="AA499" s="5">
        <f t="shared" si="744"/>
        <v>1.9897467999286912E-2</v>
      </c>
      <c r="AB499" s="5">
        <f t="shared" si="745"/>
        <v>3.1287084796971051E-2</v>
      </c>
      <c r="AC499" s="5">
        <f t="shared" si="746"/>
        <v>1.0807765875459707E-2</v>
      </c>
      <c r="AD499" s="5">
        <f t="shared" si="747"/>
        <v>3.2830473369079717E-2</v>
      </c>
      <c r="AE499" s="5">
        <f t="shared" si="748"/>
        <v>5.5042056397982153E-2</v>
      </c>
      <c r="AF499" s="5">
        <f t="shared" si="749"/>
        <v>4.6140485677127085E-2</v>
      </c>
      <c r="AG499" s="5">
        <f t="shared" si="750"/>
        <v>2.5785669575131353E-2</v>
      </c>
      <c r="AH499" s="5">
        <f t="shared" si="751"/>
        <v>2.6519055356901888E-3</v>
      </c>
      <c r="AI499" s="5">
        <f t="shared" si="752"/>
        <v>8.3397941257319138E-3</v>
      </c>
      <c r="AJ499" s="5">
        <f t="shared" si="753"/>
        <v>1.3113620587825878E-2</v>
      </c>
      <c r="AK499" s="5">
        <f t="shared" si="754"/>
        <v>1.3746705840204303E-2</v>
      </c>
      <c r="AL499" s="5">
        <f t="shared" si="755"/>
        <v>2.2793483648940178E-3</v>
      </c>
      <c r="AM499" s="5">
        <f t="shared" si="756"/>
        <v>2.0649256563898655E-2</v>
      </c>
      <c r="AN499" s="5">
        <f t="shared" si="757"/>
        <v>3.461959051242193E-2</v>
      </c>
      <c r="AO499" s="5">
        <f t="shared" si="758"/>
        <v>2.9020803812936185E-2</v>
      </c>
      <c r="AP499" s="5">
        <f t="shared" si="759"/>
        <v>1.6218313417018161E-2</v>
      </c>
      <c r="AQ499" s="5">
        <f t="shared" si="760"/>
        <v>6.7977189343576038E-3</v>
      </c>
      <c r="AR499" s="5">
        <f t="shared" si="761"/>
        <v>8.8921248509961435E-4</v>
      </c>
      <c r="AS499" s="5">
        <f t="shared" si="762"/>
        <v>2.7964227835254249E-3</v>
      </c>
      <c r="AT499" s="5">
        <f t="shared" si="763"/>
        <v>4.3971382067043568E-3</v>
      </c>
      <c r="AU499" s="5">
        <f t="shared" si="764"/>
        <v>4.6094185096680236E-3</v>
      </c>
      <c r="AV499" s="5">
        <f t="shared" si="765"/>
        <v>3.6239602893664603E-3</v>
      </c>
      <c r="AW499" s="5">
        <f t="shared" si="766"/>
        <v>3.3382817737605426E-4</v>
      </c>
      <c r="AX499" s="5">
        <f t="shared" si="767"/>
        <v>1.082306956731482E-2</v>
      </c>
      <c r="AY499" s="5">
        <f t="shared" si="768"/>
        <v>1.814545891027235E-2</v>
      </c>
      <c r="AZ499" s="5">
        <f t="shared" si="769"/>
        <v>1.521091946312189E-2</v>
      </c>
      <c r="BA499" s="5">
        <f t="shared" si="770"/>
        <v>8.500641843144488E-3</v>
      </c>
      <c r="BB499" s="5">
        <f t="shared" si="771"/>
        <v>3.5629459442250641E-3</v>
      </c>
      <c r="BC499" s="5">
        <f t="shared" si="772"/>
        <v>1.1946941452857583E-3</v>
      </c>
      <c r="BD499" s="5">
        <f t="shared" si="773"/>
        <v>2.4846876865696366E-4</v>
      </c>
      <c r="BE499" s="5">
        <f t="shared" si="774"/>
        <v>7.8139222886530139E-4</v>
      </c>
      <c r="BF499" s="5">
        <f t="shared" si="775"/>
        <v>1.228673162086706E-3</v>
      </c>
      <c r="BG499" s="5">
        <f t="shared" si="776"/>
        <v>1.2879897218194458E-3</v>
      </c>
      <c r="BH499" s="5">
        <f t="shared" si="777"/>
        <v>1.0126274269076935E-3</v>
      </c>
      <c r="BI499" s="5">
        <f t="shared" si="778"/>
        <v>6.369083779812594E-4</v>
      </c>
      <c r="BJ499" s="8">
        <f t="shared" si="779"/>
        <v>0.62695093490293652</v>
      </c>
      <c r="BK499" s="8">
        <f t="shared" si="780"/>
        <v>0.17054347121065103</v>
      </c>
      <c r="BL499" s="8">
        <f t="shared" si="781"/>
        <v>0.17098021602518026</v>
      </c>
      <c r="BM499" s="8">
        <f t="shared" si="782"/>
        <v>0.81646561024665965</v>
      </c>
      <c r="BN499" s="8">
        <f t="shared" si="783"/>
        <v>0.14052442050071315</v>
      </c>
    </row>
    <row r="500" spans="1:66" x14ac:dyDescent="0.25">
      <c r="A500" t="s">
        <v>19</v>
      </c>
      <c r="B500" t="s">
        <v>249</v>
      </c>
      <c r="C500" t="s">
        <v>146</v>
      </c>
      <c r="D500" s="17"/>
      <c r="E500">
        <f>VLOOKUP(A500,home!$A$2:$E$405,3,FALSE)</f>
        <v>1.5897435897435901</v>
      </c>
      <c r="F500">
        <f>VLOOKUP(B500,home!$B$2:$E$405,3,FALSE)</f>
        <v>0.84</v>
      </c>
      <c r="G500">
        <f>VLOOKUP(C500,away!$B$2:$E$405,4,FALSE)</f>
        <v>0.94</v>
      </c>
      <c r="H500">
        <f>VLOOKUP(A500,away!$A$2:$E$405,3,FALSE)</f>
        <v>1.4358974358974399</v>
      </c>
      <c r="I500">
        <f>VLOOKUP(C500,away!$B$2:$E$405,3,FALSE)</f>
        <v>0.31</v>
      </c>
      <c r="J500">
        <f>VLOOKUP(B500,home!$B$2:$E$405,4,FALSE)</f>
        <v>0.93</v>
      </c>
      <c r="K500" s="3">
        <f t="shared" si="728"/>
        <v>1.2552615384615387</v>
      </c>
      <c r="L500" s="3">
        <f t="shared" si="729"/>
        <v>0.41396923076923198</v>
      </c>
      <c r="M500" s="5">
        <f t="shared" si="730"/>
        <v>0.18839192678253472</v>
      </c>
      <c r="N500" s="5">
        <f t="shared" si="731"/>
        <v>0.23648113984677813</v>
      </c>
      <c r="O500" s="5">
        <f t="shared" si="732"/>
        <v>7.7988461013299371E-2</v>
      </c>
      <c r="P500" s="5">
        <f t="shared" si="733"/>
        <v>9.7895915553801907E-2</v>
      </c>
      <c r="Q500" s="5">
        <f t="shared" si="734"/>
        <v>0.14842283971060252</v>
      </c>
      <c r="R500" s="5">
        <f t="shared" si="735"/>
        <v>1.6142411607275888E-2</v>
      </c>
      <c r="S500" s="5">
        <f t="shared" si="736"/>
        <v>1.2717649909143538E-2</v>
      </c>
      <c r="T500" s="5">
        <f t="shared" si="737"/>
        <v>6.1442488783583139E-2</v>
      </c>
      <c r="U500" s="5">
        <f t="shared" si="738"/>
        <v>2.0262948428628531E-2</v>
      </c>
      <c r="V500" s="5">
        <f t="shared" si="739"/>
        <v>7.3428835466764436E-4</v>
      </c>
      <c r="W500" s="5">
        <f t="shared" si="740"/>
        <v>6.21031607059871E-2</v>
      </c>
      <c r="X500" s="5">
        <f t="shared" si="741"/>
        <v>2.5708797665795473E-2</v>
      </c>
      <c r="Y500" s="5">
        <f t="shared" si="742"/>
        <v>5.3213255968555884E-3</v>
      </c>
      <c r="Z500" s="5">
        <f t="shared" si="743"/>
        <v>2.2274872386081079E-3</v>
      </c>
      <c r="AA500" s="5">
        <f t="shared" si="744"/>
        <v>2.796079058038658E-3</v>
      </c>
      <c r="AB500" s="5">
        <f t="shared" si="745"/>
        <v>1.7549052500268484E-3</v>
      </c>
      <c r="AC500" s="5">
        <f t="shared" si="746"/>
        <v>2.3847834136378974E-5</v>
      </c>
      <c r="AD500" s="5">
        <f t="shared" si="747"/>
        <v>1.9488927262780391E-2</v>
      </c>
      <c r="AE500" s="5">
        <f t="shared" si="748"/>
        <v>8.0678162274907123E-3</v>
      </c>
      <c r="AF500" s="5">
        <f t="shared" si="749"/>
        <v>1.6699138388409284E-3</v>
      </c>
      <c r="AG500" s="5">
        <f t="shared" si="750"/>
        <v>2.3043098243862487E-4</v>
      </c>
      <c r="AH500" s="5">
        <f t="shared" si="751"/>
        <v>2.3052779467871965E-4</v>
      </c>
      <c r="AI500" s="5">
        <f t="shared" si="752"/>
        <v>2.8937267420655536E-4</v>
      </c>
      <c r="AJ500" s="5">
        <f t="shared" si="753"/>
        <v>1.8161919410662519E-4</v>
      </c>
      <c r="AK500" s="5">
        <f t="shared" si="754"/>
        <v>7.5993196336142401E-5</v>
      </c>
      <c r="AL500" s="5">
        <f t="shared" si="755"/>
        <v>4.956912106856727E-7</v>
      </c>
      <c r="AM500" s="5">
        <f t="shared" si="756"/>
        <v>4.8927401637685487E-3</v>
      </c>
      <c r="AN500" s="5">
        <f t="shared" si="757"/>
        <v>2.0254438819489922E-3</v>
      </c>
      <c r="AO500" s="5">
        <f t="shared" si="758"/>
        <v>4.1923572288833568E-4</v>
      </c>
      <c r="AP500" s="5">
        <f t="shared" si="759"/>
        <v>5.7850229905022425E-5</v>
      </c>
      <c r="AQ500" s="5">
        <f t="shared" si="760"/>
        <v>5.9870537934013355E-6</v>
      </c>
      <c r="AR500" s="5">
        <f t="shared" si="761"/>
        <v>1.9086282766815408E-5</v>
      </c>
      <c r="AS500" s="5">
        <f t="shared" si="762"/>
        <v>2.3958276669384665E-5</v>
      </c>
      <c r="AT500" s="5">
        <f t="shared" si="763"/>
        <v>1.5036951615449494E-5</v>
      </c>
      <c r="AU500" s="5">
        <f t="shared" si="764"/>
        <v>6.2917690061936182E-6</v>
      </c>
      <c r="AV500" s="5">
        <f t="shared" si="765"/>
        <v>1.9744539105898075E-6</v>
      </c>
      <c r="AW500" s="5">
        <f t="shared" si="766"/>
        <v>7.1550224710916489E-9</v>
      </c>
      <c r="AX500" s="5">
        <f t="shared" si="767"/>
        <v>1.0236114242107768E-3</v>
      </c>
      <c r="AY500" s="5">
        <f t="shared" si="768"/>
        <v>4.2374363388713329E-4</v>
      </c>
      <c r="AZ500" s="5">
        <f t="shared" si="769"/>
        <v>8.7708413081807808E-5</v>
      </c>
      <c r="BA500" s="5">
        <f t="shared" si="770"/>
        <v>1.2102861431822012E-5</v>
      </c>
      <c r="BB500" s="5">
        <f t="shared" si="771"/>
        <v>1.2525530592594902E-6</v>
      </c>
      <c r="BC500" s="5">
        <f t="shared" si="772"/>
        <v>1.0370368528785989E-7</v>
      </c>
      <c r="BD500" s="5">
        <f t="shared" si="773"/>
        <v>1.3168556325371043E-6</v>
      </c>
      <c r="BE500" s="5">
        <f t="shared" si="774"/>
        <v>1.6529982272302681E-6</v>
      </c>
      <c r="BF500" s="5">
        <f t="shared" si="775"/>
        <v>1.0374725488936316E-6</v>
      </c>
      <c r="BG500" s="5">
        <f t="shared" si="776"/>
        <v>4.3409979594527797E-7</v>
      </c>
      <c r="BH500" s="5">
        <f t="shared" si="777"/>
        <v>1.3622719442602746E-7</v>
      </c>
      <c r="BI500" s="5">
        <f t="shared" si="778"/>
        <v>3.420015153110288E-8</v>
      </c>
      <c r="BJ500" s="8">
        <f t="shared" si="779"/>
        <v>0.57788662026281312</v>
      </c>
      <c r="BK500" s="8">
        <f t="shared" si="780"/>
        <v>0.30018786775938205</v>
      </c>
      <c r="BL500" s="8">
        <f t="shared" si="781"/>
        <v>0.11979327780411635</v>
      </c>
      <c r="BM500" s="8">
        <f t="shared" si="782"/>
        <v>0.2343488220717623</v>
      </c>
      <c r="BN500" s="8">
        <f t="shared" si="783"/>
        <v>0.76532269451429269</v>
      </c>
    </row>
    <row r="501" spans="1:66" x14ac:dyDescent="0.25">
      <c r="A501" t="s">
        <v>19</v>
      </c>
      <c r="B501" t="s">
        <v>244</v>
      </c>
      <c r="C501" t="s">
        <v>245</v>
      </c>
      <c r="D501" s="17"/>
      <c r="E501">
        <f>VLOOKUP(A501,home!$A$2:$E$405,3,FALSE)</f>
        <v>1.5897435897435901</v>
      </c>
      <c r="F501">
        <f>VLOOKUP(B501,home!$B$2:$E$405,3,FALSE)</f>
        <v>0.63</v>
      </c>
      <c r="G501">
        <f>VLOOKUP(C501,away!$B$2:$E$405,4,FALSE)</f>
        <v>0.63</v>
      </c>
      <c r="H501">
        <f>VLOOKUP(A501,away!$A$2:$E$405,3,FALSE)</f>
        <v>1.4358974358974399</v>
      </c>
      <c r="I501">
        <f>VLOOKUP(C501,away!$B$2:$E$405,3,FALSE)</f>
        <v>0.31</v>
      </c>
      <c r="J501">
        <f>VLOOKUP(B501,home!$B$2:$E$405,4,FALSE)</f>
        <v>0.35</v>
      </c>
      <c r="K501" s="3">
        <f t="shared" si="728"/>
        <v>0.63096923076923084</v>
      </c>
      <c r="L501" s="3">
        <f t="shared" si="729"/>
        <v>0.15579487179487223</v>
      </c>
      <c r="M501" s="5">
        <f t="shared" si="730"/>
        <v>0.45531576916846733</v>
      </c>
      <c r="N501" s="5">
        <f t="shared" si="731"/>
        <v>0.28729024062932851</v>
      </c>
      <c r="O501" s="5">
        <f t="shared" si="732"/>
        <v>7.0935861883785006E-2</v>
      </c>
      <c r="P501" s="5">
        <f t="shared" si="733"/>
        <v>4.4758346206764235E-2</v>
      </c>
      <c r="Q501" s="5">
        <f t="shared" si="734"/>
        <v>9.0635651068697309E-2</v>
      </c>
      <c r="R501" s="5">
        <f t="shared" si="735"/>
        <v>5.5257217539215241E-3</v>
      </c>
      <c r="S501" s="5">
        <f t="shared" si="736"/>
        <v>1.0999561682341705E-3</v>
      </c>
      <c r="T501" s="5">
        <f t="shared" si="737"/>
        <v>1.4120569638292472E-2</v>
      </c>
      <c r="U501" s="5">
        <f t="shared" si="738"/>
        <v>3.4865604045166698E-3</v>
      </c>
      <c r="V501" s="5">
        <f t="shared" si="739"/>
        <v>1.2014182079493361E-5</v>
      </c>
      <c r="W501" s="5">
        <f t="shared" si="740"/>
        <v>1.9062769011694788E-2</v>
      </c>
      <c r="X501" s="5">
        <f t="shared" si="741"/>
        <v>2.9698816542322527E-3</v>
      </c>
      <c r="Y501" s="5">
        <f t="shared" si="742"/>
        <v>2.3134616578352843E-4</v>
      </c>
      <c r="Z501" s="5">
        <f t="shared" si="743"/>
        <v>2.8695970407544697E-4</v>
      </c>
      <c r="AA501" s="5">
        <f t="shared" si="744"/>
        <v>1.810627437422509E-4</v>
      </c>
      <c r="AB501" s="5">
        <f t="shared" si="745"/>
        <v>5.71225100700072E-5</v>
      </c>
      <c r="AC501" s="5">
        <f t="shared" si="746"/>
        <v>7.3813460530798082E-8</v>
      </c>
      <c r="AD501" s="5">
        <f t="shared" si="747"/>
        <v>3.0070051749101468E-3</v>
      </c>
      <c r="AE501" s="5">
        <f t="shared" si="748"/>
        <v>4.684759857116437E-4</v>
      </c>
      <c r="AF501" s="5">
        <f t="shared" si="749"/>
        <v>3.6493078066460961E-5</v>
      </c>
      <c r="AG501" s="5">
        <f t="shared" si="750"/>
        <v>1.8951448062548508E-6</v>
      </c>
      <c r="AH501" s="5">
        <f t="shared" si="751"/>
        <v>1.1176712576682177E-5</v>
      </c>
      <c r="AI501" s="5">
        <f t="shared" si="752"/>
        <v>7.0521617370379424E-6</v>
      </c>
      <c r="AJ501" s="5">
        <f t="shared" si="753"/>
        <v>2.2248485332395164E-6</v>
      </c>
      <c r="AK501" s="5">
        <f t="shared" si="754"/>
        <v>4.6793698919872973E-7</v>
      </c>
      <c r="AL501" s="5">
        <f t="shared" si="755"/>
        <v>2.9023975402304982E-10</v>
      </c>
      <c r="AM501" s="5">
        <f t="shared" si="756"/>
        <v>3.7946554842643052E-4</v>
      </c>
      <c r="AN501" s="5">
        <f t="shared" si="757"/>
        <v>5.9118786467666625E-5</v>
      </c>
      <c r="AO501" s="5">
        <f t="shared" si="758"/>
        <v>4.6052018791992748E-6</v>
      </c>
      <c r="AP501" s="5">
        <f t="shared" si="759"/>
        <v>2.3915561211978533E-7</v>
      </c>
      <c r="AQ501" s="5">
        <f t="shared" si="760"/>
        <v>9.3148044823065322E-9</v>
      </c>
      <c r="AR501" s="5">
        <f t="shared" si="761"/>
        <v>3.4825490059446757E-7</v>
      </c>
      <c r="AS501" s="5">
        <f t="shared" si="762"/>
        <v>2.1973812673970618E-7</v>
      </c>
      <c r="AT501" s="5">
        <f t="shared" si="763"/>
        <v>6.932399839981207E-8</v>
      </c>
      <c r="AU501" s="5">
        <f t="shared" si="764"/>
        <v>1.4580436648058938E-8</v>
      </c>
      <c r="AV501" s="5">
        <f t="shared" si="765"/>
        <v>2.2999517240263123E-9</v>
      </c>
      <c r="AW501" s="5">
        <f t="shared" si="766"/>
        <v>7.925300462513365E-13</v>
      </c>
      <c r="AX501" s="5">
        <f t="shared" si="767"/>
        <v>3.9905180865674845E-5</v>
      </c>
      <c r="AY501" s="5">
        <f t="shared" si="768"/>
        <v>6.2170225369190015E-6</v>
      </c>
      <c r="AZ501" s="5">
        <f t="shared" si="769"/>
        <v>4.8429011454256356E-7</v>
      </c>
      <c r="BA501" s="5">
        <f t="shared" si="770"/>
        <v>2.5149972102227571E-8</v>
      </c>
      <c r="BB501" s="5">
        <f t="shared" si="771"/>
        <v>9.7955916982778896E-10</v>
      </c>
      <c r="BC501" s="5">
        <f t="shared" si="772"/>
        <v>3.0522059055762405E-11</v>
      </c>
      <c r="BD501" s="5">
        <f t="shared" si="773"/>
        <v>9.0427212650085007E-9</v>
      </c>
      <c r="BE501" s="5">
        <f t="shared" si="774"/>
        <v>5.7056788806429804E-9</v>
      </c>
      <c r="BF501" s="5">
        <f t="shared" si="775"/>
        <v>1.8000539071677735E-9</v>
      </c>
      <c r="BG501" s="5">
        <f t="shared" si="776"/>
        <v>3.7859287638293284E-10</v>
      </c>
      <c r="BH501" s="5">
        <f t="shared" si="777"/>
        <v>5.972011399651239E-11</v>
      </c>
      <c r="BI501" s="5">
        <f t="shared" si="778"/>
        <v>7.536310877966043E-12</v>
      </c>
      <c r="BJ501" s="8">
        <f t="shared" si="779"/>
        <v>0.41831439821228378</v>
      </c>
      <c r="BK501" s="8">
        <f t="shared" si="780"/>
        <v>0.50119237685178253</v>
      </c>
      <c r="BL501" s="8">
        <f t="shared" si="781"/>
        <v>8.0207922147589067E-2</v>
      </c>
      <c r="BM501" s="8">
        <f t="shared" si="782"/>
        <v>4.5533849183022397E-2</v>
      </c>
      <c r="BN501" s="8">
        <f t="shared" si="783"/>
        <v>0.95446159071096381</v>
      </c>
    </row>
    <row r="502" spans="1:66" x14ac:dyDescent="0.25">
      <c r="A502" t="s">
        <v>19</v>
      </c>
      <c r="B502" t="s">
        <v>247</v>
      </c>
      <c r="C502" t="s">
        <v>139</v>
      </c>
      <c r="D502" s="17"/>
      <c r="E502">
        <f>VLOOKUP(A502,home!$A$2:$E$405,3,FALSE)</f>
        <v>1.5897435897435901</v>
      </c>
      <c r="F502">
        <f>VLOOKUP(B502,home!$B$2:$E$405,3,FALSE)</f>
        <v>1.26</v>
      </c>
      <c r="G502">
        <f>VLOOKUP(C502,away!$B$2:$E$405,4,FALSE)</f>
        <v>1.26</v>
      </c>
      <c r="H502">
        <f>VLOOKUP(A502,away!$A$2:$E$405,3,FALSE)</f>
        <v>1.4358974358974399</v>
      </c>
      <c r="I502">
        <f>VLOOKUP(C502,away!$B$2:$E$405,3,FALSE)</f>
        <v>1.89</v>
      </c>
      <c r="J502">
        <f>VLOOKUP(B502,home!$B$2:$E$405,4,FALSE)</f>
        <v>0</v>
      </c>
      <c r="K502" s="3">
        <f t="shared" si="728"/>
        <v>2.5238769230769234</v>
      </c>
      <c r="L502" s="3">
        <f t="shared" si="729"/>
        <v>0</v>
      </c>
      <c r="M502" s="5">
        <f t="shared" si="730"/>
        <v>8.0148274938064035E-2</v>
      </c>
      <c r="N502" s="5">
        <f t="shared" si="731"/>
        <v>0.20228438154060435</v>
      </c>
      <c r="O502" s="5">
        <f t="shared" si="732"/>
        <v>0</v>
      </c>
      <c r="P502" s="5">
        <f t="shared" si="733"/>
        <v>0</v>
      </c>
      <c r="Q502" s="5">
        <f t="shared" si="734"/>
        <v>0.25527044123460951</v>
      </c>
      <c r="R502" s="5">
        <f t="shared" si="735"/>
        <v>0</v>
      </c>
      <c r="S502" s="5">
        <f t="shared" si="736"/>
        <v>0</v>
      </c>
      <c r="T502" s="5">
        <f t="shared" si="737"/>
        <v>0</v>
      </c>
      <c r="U502" s="5">
        <f t="shared" si="738"/>
        <v>0</v>
      </c>
      <c r="V502" s="5">
        <f t="shared" si="739"/>
        <v>0</v>
      </c>
      <c r="W502" s="5">
        <f t="shared" si="740"/>
        <v>0.21475705859189825</v>
      </c>
      <c r="X502" s="5">
        <f t="shared" si="741"/>
        <v>0</v>
      </c>
      <c r="Y502" s="5">
        <f t="shared" si="742"/>
        <v>0</v>
      </c>
      <c r="Z502" s="5">
        <f t="shared" si="743"/>
        <v>0</v>
      </c>
      <c r="AA502" s="5">
        <f t="shared" si="744"/>
        <v>0</v>
      </c>
      <c r="AB502" s="5">
        <f t="shared" si="745"/>
        <v>0</v>
      </c>
      <c r="AC502" s="5">
        <f t="shared" si="746"/>
        <v>0</v>
      </c>
      <c r="AD502" s="5">
        <f t="shared" si="747"/>
        <v>0.13550509606199268</v>
      </c>
      <c r="AE502" s="5">
        <f t="shared" si="748"/>
        <v>0</v>
      </c>
      <c r="AF502" s="5">
        <f t="shared" si="749"/>
        <v>0</v>
      </c>
      <c r="AG502" s="5">
        <f t="shared" si="750"/>
        <v>0</v>
      </c>
      <c r="AH502" s="5">
        <f t="shared" si="751"/>
        <v>0</v>
      </c>
      <c r="AI502" s="5">
        <f t="shared" si="752"/>
        <v>0</v>
      </c>
      <c r="AJ502" s="5">
        <f t="shared" si="753"/>
        <v>0</v>
      </c>
      <c r="AK502" s="5">
        <f t="shared" si="754"/>
        <v>0</v>
      </c>
      <c r="AL502" s="5">
        <f t="shared" si="755"/>
        <v>0</v>
      </c>
      <c r="AM502" s="5">
        <f t="shared" si="756"/>
        <v>6.8399636982036979E-2</v>
      </c>
      <c r="AN502" s="5">
        <f t="shared" si="757"/>
        <v>0</v>
      </c>
      <c r="AO502" s="5">
        <f t="shared" si="758"/>
        <v>0</v>
      </c>
      <c r="AP502" s="5">
        <f t="shared" si="759"/>
        <v>0</v>
      </c>
      <c r="AQ502" s="5">
        <f t="shared" si="760"/>
        <v>0</v>
      </c>
      <c r="AR502" s="5">
        <f t="shared" si="761"/>
        <v>0</v>
      </c>
      <c r="AS502" s="5">
        <f t="shared" si="762"/>
        <v>0</v>
      </c>
      <c r="AT502" s="5">
        <f t="shared" si="763"/>
        <v>0</v>
      </c>
      <c r="AU502" s="5">
        <f t="shared" si="764"/>
        <v>0</v>
      </c>
      <c r="AV502" s="5">
        <f t="shared" si="765"/>
        <v>0</v>
      </c>
      <c r="AW502" s="5">
        <f t="shared" si="766"/>
        <v>0</v>
      </c>
      <c r="AX502" s="5">
        <f t="shared" si="767"/>
        <v>2.8772044220967009E-2</v>
      </c>
      <c r="AY502" s="5">
        <f t="shared" si="768"/>
        <v>0</v>
      </c>
      <c r="AZ502" s="5">
        <f t="shared" si="769"/>
        <v>0</v>
      </c>
      <c r="BA502" s="5">
        <f t="shared" si="770"/>
        <v>0</v>
      </c>
      <c r="BB502" s="5">
        <f t="shared" si="771"/>
        <v>0</v>
      </c>
      <c r="BC502" s="5">
        <f t="shared" si="772"/>
        <v>0</v>
      </c>
      <c r="BD502" s="5">
        <f t="shared" si="773"/>
        <v>0</v>
      </c>
      <c r="BE502" s="5">
        <f t="shared" si="774"/>
        <v>0</v>
      </c>
      <c r="BF502" s="5">
        <f t="shared" si="775"/>
        <v>0</v>
      </c>
      <c r="BG502" s="5">
        <f t="shared" si="776"/>
        <v>0</v>
      </c>
      <c r="BH502" s="5">
        <f t="shared" si="777"/>
        <v>0</v>
      </c>
      <c r="BI502" s="5">
        <f t="shared" si="778"/>
        <v>0</v>
      </c>
      <c r="BJ502" s="8">
        <f t="shared" si="779"/>
        <v>0.90498865863210876</v>
      </c>
      <c r="BK502" s="8">
        <f t="shared" si="780"/>
        <v>8.0148274938064035E-2</v>
      </c>
      <c r="BL502" s="8">
        <f t="shared" si="781"/>
        <v>0</v>
      </c>
      <c r="BM502" s="8">
        <f t="shared" si="782"/>
        <v>0.44743383585689495</v>
      </c>
      <c r="BN502" s="8">
        <f t="shared" si="783"/>
        <v>0.53770309771327796</v>
      </c>
    </row>
    <row r="503" spans="1:66" x14ac:dyDescent="0.25">
      <c r="A503" t="s">
        <v>22</v>
      </c>
      <c r="B503" t="s">
        <v>162</v>
      </c>
      <c r="C503" t="s">
        <v>267</v>
      </c>
      <c r="D503" s="17"/>
      <c r="E503">
        <f>VLOOKUP(A503,home!$A$2:$E$405,3,FALSE)</f>
        <v>1.85</v>
      </c>
      <c r="F503">
        <f>VLOOKUP(B503,home!$B$2:$E$405,3,FALSE)</f>
        <v>1.62</v>
      </c>
      <c r="G503">
        <f>VLOOKUP(C503,away!$B$2:$E$405,4,FALSE)</f>
        <v>0</v>
      </c>
      <c r="H503">
        <f>VLOOKUP(A503,away!$A$2:$E$405,3,FALSE)</f>
        <v>1.45</v>
      </c>
      <c r="I503">
        <f>VLOOKUP(C503,away!$B$2:$E$405,3,FALSE)</f>
        <v>0</v>
      </c>
      <c r="J503">
        <f>VLOOKUP(B503,home!$B$2:$E$405,4,FALSE)</f>
        <v>1.38</v>
      </c>
      <c r="K503" s="3">
        <f t="shared" si="728"/>
        <v>0</v>
      </c>
      <c r="L503" s="3">
        <f t="shared" si="729"/>
        <v>0</v>
      </c>
      <c r="M503" s="5">
        <f t="shared" si="730"/>
        <v>1</v>
      </c>
      <c r="N503" s="5">
        <f t="shared" si="731"/>
        <v>0</v>
      </c>
      <c r="O503" s="5">
        <f t="shared" si="732"/>
        <v>0</v>
      </c>
      <c r="P503" s="5">
        <f t="shared" si="733"/>
        <v>0</v>
      </c>
      <c r="Q503" s="5">
        <f t="shared" si="734"/>
        <v>0</v>
      </c>
      <c r="R503" s="5">
        <f t="shared" si="735"/>
        <v>0</v>
      </c>
      <c r="S503" s="5">
        <f t="shared" si="736"/>
        <v>0</v>
      </c>
      <c r="T503" s="5">
        <f t="shared" si="737"/>
        <v>0</v>
      </c>
      <c r="U503" s="5">
        <f t="shared" si="738"/>
        <v>0</v>
      </c>
      <c r="V503" s="5">
        <f t="shared" si="739"/>
        <v>0</v>
      </c>
      <c r="W503" s="5">
        <f t="shared" si="740"/>
        <v>0</v>
      </c>
      <c r="X503" s="5">
        <f t="shared" si="741"/>
        <v>0</v>
      </c>
      <c r="Y503" s="5">
        <f t="shared" si="742"/>
        <v>0</v>
      </c>
      <c r="Z503" s="5">
        <f t="shared" si="743"/>
        <v>0</v>
      </c>
      <c r="AA503" s="5">
        <f t="shared" si="744"/>
        <v>0</v>
      </c>
      <c r="AB503" s="5">
        <f t="shared" si="745"/>
        <v>0</v>
      </c>
      <c r="AC503" s="5">
        <f t="shared" si="746"/>
        <v>0</v>
      </c>
      <c r="AD503" s="5">
        <f t="shared" si="747"/>
        <v>0</v>
      </c>
      <c r="AE503" s="5">
        <f t="shared" si="748"/>
        <v>0</v>
      </c>
      <c r="AF503" s="5">
        <f t="shared" si="749"/>
        <v>0</v>
      </c>
      <c r="AG503" s="5">
        <f t="shared" si="750"/>
        <v>0</v>
      </c>
      <c r="AH503" s="5">
        <f t="shared" si="751"/>
        <v>0</v>
      </c>
      <c r="AI503" s="5">
        <f t="shared" si="752"/>
        <v>0</v>
      </c>
      <c r="AJ503" s="5">
        <f t="shared" si="753"/>
        <v>0</v>
      </c>
      <c r="AK503" s="5">
        <f t="shared" si="754"/>
        <v>0</v>
      </c>
      <c r="AL503" s="5">
        <f t="shared" si="755"/>
        <v>0</v>
      </c>
      <c r="AM503" s="5">
        <f t="shared" si="756"/>
        <v>0</v>
      </c>
      <c r="AN503" s="5">
        <f t="shared" si="757"/>
        <v>0</v>
      </c>
      <c r="AO503" s="5">
        <f t="shared" si="758"/>
        <v>0</v>
      </c>
      <c r="AP503" s="5">
        <f t="shared" si="759"/>
        <v>0</v>
      </c>
      <c r="AQ503" s="5">
        <f t="shared" si="760"/>
        <v>0</v>
      </c>
      <c r="AR503" s="5">
        <f t="shared" si="761"/>
        <v>0</v>
      </c>
      <c r="AS503" s="5">
        <f t="shared" si="762"/>
        <v>0</v>
      </c>
      <c r="AT503" s="5">
        <f t="shared" si="763"/>
        <v>0</v>
      </c>
      <c r="AU503" s="5">
        <f t="shared" si="764"/>
        <v>0</v>
      </c>
      <c r="AV503" s="5">
        <f t="shared" si="765"/>
        <v>0</v>
      </c>
      <c r="AW503" s="5">
        <f t="shared" si="766"/>
        <v>0</v>
      </c>
      <c r="AX503" s="5">
        <f t="shared" si="767"/>
        <v>0</v>
      </c>
      <c r="AY503" s="5">
        <f t="shared" si="768"/>
        <v>0</v>
      </c>
      <c r="AZ503" s="5">
        <f t="shared" si="769"/>
        <v>0</v>
      </c>
      <c r="BA503" s="5">
        <f t="shared" si="770"/>
        <v>0</v>
      </c>
      <c r="BB503" s="5">
        <f t="shared" si="771"/>
        <v>0</v>
      </c>
      <c r="BC503" s="5">
        <f t="shared" si="772"/>
        <v>0</v>
      </c>
      <c r="BD503" s="5">
        <f t="shared" si="773"/>
        <v>0</v>
      </c>
      <c r="BE503" s="5">
        <f t="shared" si="774"/>
        <v>0</v>
      </c>
      <c r="BF503" s="5">
        <f t="shared" si="775"/>
        <v>0</v>
      </c>
      <c r="BG503" s="5">
        <f t="shared" si="776"/>
        <v>0</v>
      </c>
      <c r="BH503" s="5">
        <f t="shared" si="777"/>
        <v>0</v>
      </c>
      <c r="BI503" s="5">
        <f t="shared" si="778"/>
        <v>0</v>
      </c>
      <c r="BJ503" s="8">
        <f t="shared" si="779"/>
        <v>0</v>
      </c>
      <c r="BK503" s="8">
        <f t="shared" si="780"/>
        <v>1</v>
      </c>
      <c r="BL503" s="8">
        <f t="shared" si="781"/>
        <v>0</v>
      </c>
      <c r="BM503" s="8">
        <f t="shared" si="782"/>
        <v>0</v>
      </c>
      <c r="BN503" s="8">
        <f t="shared" si="783"/>
        <v>1</v>
      </c>
    </row>
    <row r="504" spans="1:66" x14ac:dyDescent="0.25">
      <c r="A504" t="s">
        <v>22</v>
      </c>
      <c r="B504" t="s">
        <v>167</v>
      </c>
      <c r="C504" t="s">
        <v>264</v>
      </c>
      <c r="D504" s="17"/>
      <c r="E504">
        <f>VLOOKUP(A504,home!$A$2:$E$405,3,FALSE)</f>
        <v>1.85</v>
      </c>
      <c r="F504">
        <f>VLOOKUP(B504,home!$B$2:$E$405,3,FALSE)</f>
        <v>1.35</v>
      </c>
      <c r="G504">
        <f>VLOOKUP(C504,away!$B$2:$E$405,4,FALSE)</f>
        <v>0</v>
      </c>
      <c r="H504">
        <f>VLOOKUP(A504,away!$A$2:$E$405,3,FALSE)</f>
        <v>1.45</v>
      </c>
      <c r="I504">
        <f>VLOOKUP(C504,away!$B$2:$E$405,3,FALSE)</f>
        <v>0</v>
      </c>
      <c r="J504">
        <f>VLOOKUP(B504,home!$B$2:$E$405,4,FALSE)</f>
        <v>0.69</v>
      </c>
      <c r="K504" s="3">
        <f t="shared" si="728"/>
        <v>0</v>
      </c>
      <c r="L504" s="3">
        <f t="shared" si="729"/>
        <v>0</v>
      </c>
      <c r="M504" s="5">
        <f t="shared" si="730"/>
        <v>1</v>
      </c>
      <c r="N504" s="5">
        <f t="shared" si="731"/>
        <v>0</v>
      </c>
      <c r="O504" s="5">
        <f t="shared" si="732"/>
        <v>0</v>
      </c>
      <c r="P504" s="5">
        <f t="shared" si="733"/>
        <v>0</v>
      </c>
      <c r="Q504" s="5">
        <f t="shared" si="734"/>
        <v>0</v>
      </c>
      <c r="R504" s="5">
        <f t="shared" si="735"/>
        <v>0</v>
      </c>
      <c r="S504" s="5">
        <f t="shared" si="736"/>
        <v>0</v>
      </c>
      <c r="T504" s="5">
        <f t="shared" si="737"/>
        <v>0</v>
      </c>
      <c r="U504" s="5">
        <f t="shared" si="738"/>
        <v>0</v>
      </c>
      <c r="V504" s="5">
        <f t="shared" si="739"/>
        <v>0</v>
      </c>
      <c r="W504" s="5">
        <f t="shared" si="740"/>
        <v>0</v>
      </c>
      <c r="X504" s="5">
        <f t="shared" si="741"/>
        <v>0</v>
      </c>
      <c r="Y504" s="5">
        <f t="shared" si="742"/>
        <v>0</v>
      </c>
      <c r="Z504" s="5">
        <f t="shared" si="743"/>
        <v>0</v>
      </c>
      <c r="AA504" s="5">
        <f t="shared" si="744"/>
        <v>0</v>
      </c>
      <c r="AB504" s="5">
        <f t="shared" si="745"/>
        <v>0</v>
      </c>
      <c r="AC504" s="5">
        <f t="shared" si="746"/>
        <v>0</v>
      </c>
      <c r="AD504" s="5">
        <f t="shared" si="747"/>
        <v>0</v>
      </c>
      <c r="AE504" s="5">
        <f t="shared" si="748"/>
        <v>0</v>
      </c>
      <c r="AF504" s="5">
        <f t="shared" si="749"/>
        <v>0</v>
      </c>
      <c r="AG504" s="5">
        <f t="shared" si="750"/>
        <v>0</v>
      </c>
      <c r="AH504" s="5">
        <f t="shared" si="751"/>
        <v>0</v>
      </c>
      <c r="AI504" s="5">
        <f t="shared" si="752"/>
        <v>0</v>
      </c>
      <c r="AJ504" s="5">
        <f t="shared" si="753"/>
        <v>0</v>
      </c>
      <c r="AK504" s="5">
        <f t="shared" si="754"/>
        <v>0</v>
      </c>
      <c r="AL504" s="5">
        <f t="shared" si="755"/>
        <v>0</v>
      </c>
      <c r="AM504" s="5">
        <f t="shared" si="756"/>
        <v>0</v>
      </c>
      <c r="AN504" s="5">
        <f t="shared" si="757"/>
        <v>0</v>
      </c>
      <c r="AO504" s="5">
        <f t="shared" si="758"/>
        <v>0</v>
      </c>
      <c r="AP504" s="5">
        <f t="shared" si="759"/>
        <v>0</v>
      </c>
      <c r="AQ504" s="5">
        <f t="shared" si="760"/>
        <v>0</v>
      </c>
      <c r="AR504" s="5">
        <f t="shared" si="761"/>
        <v>0</v>
      </c>
      <c r="AS504" s="5">
        <f t="shared" si="762"/>
        <v>0</v>
      </c>
      <c r="AT504" s="5">
        <f t="shared" si="763"/>
        <v>0</v>
      </c>
      <c r="AU504" s="5">
        <f t="shared" si="764"/>
        <v>0</v>
      </c>
      <c r="AV504" s="5">
        <f t="shared" si="765"/>
        <v>0</v>
      </c>
      <c r="AW504" s="5">
        <f t="shared" si="766"/>
        <v>0</v>
      </c>
      <c r="AX504" s="5">
        <f t="shared" si="767"/>
        <v>0</v>
      </c>
      <c r="AY504" s="5">
        <f t="shared" si="768"/>
        <v>0</v>
      </c>
      <c r="AZ504" s="5">
        <f t="shared" si="769"/>
        <v>0</v>
      </c>
      <c r="BA504" s="5">
        <f t="shared" si="770"/>
        <v>0</v>
      </c>
      <c r="BB504" s="5">
        <f t="shared" si="771"/>
        <v>0</v>
      </c>
      <c r="BC504" s="5">
        <f t="shared" si="772"/>
        <v>0</v>
      </c>
      <c r="BD504" s="5">
        <f t="shared" si="773"/>
        <v>0</v>
      </c>
      <c r="BE504" s="5">
        <f t="shared" si="774"/>
        <v>0</v>
      </c>
      <c r="BF504" s="5">
        <f t="shared" si="775"/>
        <v>0</v>
      </c>
      <c r="BG504" s="5">
        <f t="shared" si="776"/>
        <v>0</v>
      </c>
      <c r="BH504" s="5">
        <f t="shared" si="777"/>
        <v>0</v>
      </c>
      <c r="BI504" s="5">
        <f t="shared" si="778"/>
        <v>0</v>
      </c>
      <c r="BJ504" s="8">
        <f t="shared" si="779"/>
        <v>0</v>
      </c>
      <c r="BK504" s="8">
        <f t="shared" si="780"/>
        <v>1</v>
      </c>
      <c r="BL504" s="8">
        <f t="shared" si="781"/>
        <v>0</v>
      </c>
      <c r="BM504" s="8">
        <f t="shared" si="782"/>
        <v>0</v>
      </c>
      <c r="BN504" s="8">
        <f t="shared" si="783"/>
        <v>1</v>
      </c>
    </row>
    <row r="505" spans="1:66" x14ac:dyDescent="0.25">
      <c r="A505" t="s">
        <v>22</v>
      </c>
      <c r="B505" t="s">
        <v>255</v>
      </c>
      <c r="C505" t="s">
        <v>175</v>
      </c>
      <c r="D505" s="17"/>
      <c r="E505">
        <f>VLOOKUP(A505,home!$A$2:$E$405,3,FALSE)</f>
        <v>1.85</v>
      </c>
      <c r="F505">
        <f>VLOOKUP(B505,home!$B$2:$E$405,3,FALSE)</f>
        <v>1.08</v>
      </c>
      <c r="G505">
        <f>VLOOKUP(C505,away!$B$2:$E$405,4,FALSE)</f>
        <v>0</v>
      </c>
      <c r="H505">
        <f>VLOOKUP(A505,away!$A$2:$E$405,3,FALSE)</f>
        <v>1.45</v>
      </c>
      <c r="I505">
        <f>VLOOKUP(C505,away!$B$2:$E$405,3,FALSE)</f>
        <v>0</v>
      </c>
      <c r="J505">
        <f>VLOOKUP(B505,home!$B$2:$E$405,4,FALSE)</f>
        <v>0</v>
      </c>
      <c r="K505" s="3">
        <f t="shared" si="728"/>
        <v>0</v>
      </c>
      <c r="L505" s="3">
        <f t="shared" si="729"/>
        <v>0</v>
      </c>
      <c r="M505" s="5">
        <f t="shared" si="730"/>
        <v>1</v>
      </c>
      <c r="N505" s="5">
        <f t="shared" si="731"/>
        <v>0</v>
      </c>
      <c r="O505" s="5">
        <f t="shared" si="732"/>
        <v>0</v>
      </c>
      <c r="P505" s="5">
        <f t="shared" si="733"/>
        <v>0</v>
      </c>
      <c r="Q505" s="5">
        <f t="shared" si="734"/>
        <v>0</v>
      </c>
      <c r="R505" s="5">
        <f t="shared" si="735"/>
        <v>0</v>
      </c>
      <c r="S505" s="5">
        <f t="shared" si="736"/>
        <v>0</v>
      </c>
      <c r="T505" s="5">
        <f t="shared" si="737"/>
        <v>0</v>
      </c>
      <c r="U505" s="5">
        <f t="shared" si="738"/>
        <v>0</v>
      </c>
      <c r="V505" s="5">
        <f t="shared" si="739"/>
        <v>0</v>
      </c>
      <c r="W505" s="5">
        <f t="shared" si="740"/>
        <v>0</v>
      </c>
      <c r="X505" s="5">
        <f t="shared" si="741"/>
        <v>0</v>
      </c>
      <c r="Y505" s="5">
        <f t="shared" si="742"/>
        <v>0</v>
      </c>
      <c r="Z505" s="5">
        <f t="shared" si="743"/>
        <v>0</v>
      </c>
      <c r="AA505" s="5">
        <f t="shared" si="744"/>
        <v>0</v>
      </c>
      <c r="AB505" s="5">
        <f t="shared" si="745"/>
        <v>0</v>
      </c>
      <c r="AC505" s="5">
        <f t="shared" si="746"/>
        <v>0</v>
      </c>
      <c r="AD505" s="5">
        <f t="shared" si="747"/>
        <v>0</v>
      </c>
      <c r="AE505" s="5">
        <f t="shared" si="748"/>
        <v>0</v>
      </c>
      <c r="AF505" s="5">
        <f t="shared" si="749"/>
        <v>0</v>
      </c>
      <c r="AG505" s="5">
        <f t="shared" si="750"/>
        <v>0</v>
      </c>
      <c r="AH505" s="5">
        <f t="shared" si="751"/>
        <v>0</v>
      </c>
      <c r="AI505" s="5">
        <f t="shared" si="752"/>
        <v>0</v>
      </c>
      <c r="AJ505" s="5">
        <f t="shared" si="753"/>
        <v>0</v>
      </c>
      <c r="AK505" s="5">
        <f t="shared" si="754"/>
        <v>0</v>
      </c>
      <c r="AL505" s="5">
        <f t="shared" si="755"/>
        <v>0</v>
      </c>
      <c r="AM505" s="5">
        <f t="shared" si="756"/>
        <v>0</v>
      </c>
      <c r="AN505" s="5">
        <f t="shared" si="757"/>
        <v>0</v>
      </c>
      <c r="AO505" s="5">
        <f t="shared" si="758"/>
        <v>0</v>
      </c>
      <c r="AP505" s="5">
        <f t="shared" si="759"/>
        <v>0</v>
      </c>
      <c r="AQ505" s="5">
        <f t="shared" si="760"/>
        <v>0</v>
      </c>
      <c r="AR505" s="5">
        <f t="shared" si="761"/>
        <v>0</v>
      </c>
      <c r="AS505" s="5">
        <f t="shared" si="762"/>
        <v>0</v>
      </c>
      <c r="AT505" s="5">
        <f t="shared" si="763"/>
        <v>0</v>
      </c>
      <c r="AU505" s="5">
        <f t="shared" si="764"/>
        <v>0</v>
      </c>
      <c r="AV505" s="5">
        <f t="shared" si="765"/>
        <v>0</v>
      </c>
      <c r="AW505" s="5">
        <f t="shared" si="766"/>
        <v>0</v>
      </c>
      <c r="AX505" s="5">
        <f t="shared" si="767"/>
        <v>0</v>
      </c>
      <c r="AY505" s="5">
        <f t="shared" si="768"/>
        <v>0</v>
      </c>
      <c r="AZ505" s="5">
        <f t="shared" si="769"/>
        <v>0</v>
      </c>
      <c r="BA505" s="5">
        <f t="shared" si="770"/>
        <v>0</v>
      </c>
      <c r="BB505" s="5">
        <f t="shared" si="771"/>
        <v>0</v>
      </c>
      <c r="BC505" s="5">
        <f t="shared" si="772"/>
        <v>0</v>
      </c>
      <c r="BD505" s="5">
        <f t="shared" si="773"/>
        <v>0</v>
      </c>
      <c r="BE505" s="5">
        <f t="shared" si="774"/>
        <v>0</v>
      </c>
      <c r="BF505" s="5">
        <f t="shared" si="775"/>
        <v>0</v>
      </c>
      <c r="BG505" s="5">
        <f t="shared" si="776"/>
        <v>0</v>
      </c>
      <c r="BH505" s="5">
        <f t="shared" si="777"/>
        <v>0</v>
      </c>
      <c r="BI505" s="5">
        <f t="shared" si="778"/>
        <v>0</v>
      </c>
      <c r="BJ505" s="8">
        <f t="shared" si="779"/>
        <v>0</v>
      </c>
      <c r="BK505" s="8">
        <f t="shared" si="780"/>
        <v>1</v>
      </c>
      <c r="BL505" s="8">
        <f t="shared" si="781"/>
        <v>0</v>
      </c>
      <c r="BM505" s="8">
        <f t="shared" si="782"/>
        <v>0</v>
      </c>
      <c r="BN505" s="8">
        <f t="shared" si="783"/>
        <v>1</v>
      </c>
    </row>
    <row r="506" spans="1:66" s="10" customFormat="1" x14ac:dyDescent="0.25">
      <c r="A506" t="s">
        <v>22</v>
      </c>
      <c r="B506" t="s">
        <v>24</v>
      </c>
      <c r="C506" t="s">
        <v>256</v>
      </c>
      <c r="D506" s="17"/>
      <c r="E506">
        <f>VLOOKUP(A506,home!$A$2:$E$405,3,FALSE)</f>
        <v>1.85</v>
      </c>
      <c r="F506">
        <f>VLOOKUP(B506,home!$B$2:$E$405,3,FALSE)</f>
        <v>1.62</v>
      </c>
      <c r="G506">
        <f>VLOOKUP(C506,away!$B$2:$E$405,4,FALSE)</f>
        <v>0</v>
      </c>
      <c r="H506">
        <f>VLOOKUP(A506,away!$A$2:$E$405,3,FALSE)</f>
        <v>1.45</v>
      </c>
      <c r="I506">
        <f>VLOOKUP(C506,away!$B$2:$E$405,3,FALSE)</f>
        <v>0</v>
      </c>
      <c r="J506">
        <f>VLOOKUP(B506,home!$B$2:$E$405,4,FALSE)</f>
        <v>0.69</v>
      </c>
      <c r="K506" s="3">
        <f t="shared" si="728"/>
        <v>0</v>
      </c>
      <c r="L506" s="3">
        <f t="shared" si="729"/>
        <v>0</v>
      </c>
      <c r="M506" s="5">
        <f t="shared" si="730"/>
        <v>1</v>
      </c>
      <c r="N506" s="5">
        <f t="shared" si="731"/>
        <v>0</v>
      </c>
      <c r="O506" s="5">
        <f t="shared" si="732"/>
        <v>0</v>
      </c>
      <c r="P506" s="5">
        <f t="shared" si="733"/>
        <v>0</v>
      </c>
      <c r="Q506" s="5">
        <f t="shared" si="734"/>
        <v>0</v>
      </c>
      <c r="R506" s="5">
        <f t="shared" si="735"/>
        <v>0</v>
      </c>
      <c r="S506" s="5">
        <f t="shared" si="736"/>
        <v>0</v>
      </c>
      <c r="T506" s="5">
        <f t="shared" si="737"/>
        <v>0</v>
      </c>
      <c r="U506" s="5">
        <f t="shared" si="738"/>
        <v>0</v>
      </c>
      <c r="V506" s="5">
        <f t="shared" si="739"/>
        <v>0</v>
      </c>
      <c r="W506" s="5">
        <f t="shared" si="740"/>
        <v>0</v>
      </c>
      <c r="X506" s="5">
        <f t="shared" si="741"/>
        <v>0</v>
      </c>
      <c r="Y506" s="5">
        <f t="shared" si="742"/>
        <v>0</v>
      </c>
      <c r="Z506" s="5">
        <f t="shared" si="743"/>
        <v>0</v>
      </c>
      <c r="AA506" s="5">
        <f t="shared" si="744"/>
        <v>0</v>
      </c>
      <c r="AB506" s="5">
        <f t="shared" si="745"/>
        <v>0</v>
      </c>
      <c r="AC506" s="5">
        <f t="shared" si="746"/>
        <v>0</v>
      </c>
      <c r="AD506" s="5">
        <f t="shared" si="747"/>
        <v>0</v>
      </c>
      <c r="AE506" s="5">
        <f t="shared" si="748"/>
        <v>0</v>
      </c>
      <c r="AF506" s="5">
        <f t="shared" si="749"/>
        <v>0</v>
      </c>
      <c r="AG506" s="5">
        <f t="shared" si="750"/>
        <v>0</v>
      </c>
      <c r="AH506" s="5">
        <f t="shared" si="751"/>
        <v>0</v>
      </c>
      <c r="AI506" s="5">
        <f t="shared" si="752"/>
        <v>0</v>
      </c>
      <c r="AJ506" s="5">
        <f t="shared" si="753"/>
        <v>0</v>
      </c>
      <c r="AK506" s="5">
        <f t="shared" si="754"/>
        <v>0</v>
      </c>
      <c r="AL506" s="5">
        <f t="shared" si="755"/>
        <v>0</v>
      </c>
      <c r="AM506" s="5">
        <f t="shared" si="756"/>
        <v>0</v>
      </c>
      <c r="AN506" s="5">
        <f t="shared" si="757"/>
        <v>0</v>
      </c>
      <c r="AO506" s="5">
        <f t="shared" si="758"/>
        <v>0</v>
      </c>
      <c r="AP506" s="5">
        <f t="shared" si="759"/>
        <v>0</v>
      </c>
      <c r="AQ506" s="5">
        <f t="shared" si="760"/>
        <v>0</v>
      </c>
      <c r="AR506" s="5">
        <f t="shared" si="761"/>
        <v>0</v>
      </c>
      <c r="AS506" s="5">
        <f t="shared" si="762"/>
        <v>0</v>
      </c>
      <c r="AT506" s="5">
        <f t="shared" si="763"/>
        <v>0</v>
      </c>
      <c r="AU506" s="5">
        <f t="shared" si="764"/>
        <v>0</v>
      </c>
      <c r="AV506" s="5">
        <f t="shared" si="765"/>
        <v>0</v>
      </c>
      <c r="AW506" s="5">
        <f t="shared" si="766"/>
        <v>0</v>
      </c>
      <c r="AX506" s="5">
        <f t="shared" si="767"/>
        <v>0</v>
      </c>
      <c r="AY506" s="5">
        <f t="shared" si="768"/>
        <v>0</v>
      </c>
      <c r="AZ506" s="5">
        <f t="shared" si="769"/>
        <v>0</v>
      </c>
      <c r="BA506" s="5">
        <f t="shared" si="770"/>
        <v>0</v>
      </c>
      <c r="BB506" s="5">
        <f t="shared" si="771"/>
        <v>0</v>
      </c>
      <c r="BC506" s="5">
        <f t="shared" si="772"/>
        <v>0</v>
      </c>
      <c r="BD506" s="5">
        <f t="shared" si="773"/>
        <v>0</v>
      </c>
      <c r="BE506" s="5">
        <f t="shared" si="774"/>
        <v>0</v>
      </c>
      <c r="BF506" s="5">
        <f t="shared" si="775"/>
        <v>0</v>
      </c>
      <c r="BG506" s="5">
        <f t="shared" si="776"/>
        <v>0</v>
      </c>
      <c r="BH506" s="5">
        <f t="shared" si="777"/>
        <v>0</v>
      </c>
      <c r="BI506" s="5">
        <f t="shared" si="778"/>
        <v>0</v>
      </c>
      <c r="BJ506" s="8">
        <f t="shared" si="779"/>
        <v>0</v>
      </c>
      <c r="BK506" s="8">
        <f t="shared" si="780"/>
        <v>1</v>
      </c>
      <c r="BL506" s="8">
        <f t="shared" si="781"/>
        <v>0</v>
      </c>
      <c r="BM506" s="8">
        <f t="shared" si="782"/>
        <v>0</v>
      </c>
      <c r="BN506" s="8">
        <f t="shared" si="783"/>
        <v>1</v>
      </c>
    </row>
    <row r="507" spans="1:66" x14ac:dyDescent="0.25">
      <c r="A507" t="s">
        <v>25</v>
      </c>
      <c r="B507" t="s">
        <v>176</v>
      </c>
      <c r="C507" t="s">
        <v>170</v>
      </c>
      <c r="D507" s="17"/>
      <c r="E507">
        <f>VLOOKUP(A507,home!$A$2:$E$405,3,FALSE)</f>
        <v>1.9</v>
      </c>
      <c r="F507">
        <f>VLOOKUP(B507,home!$B$2:$E$405,3,FALSE)</f>
        <v>0.79</v>
      </c>
      <c r="G507">
        <f>VLOOKUP(C507,away!$B$2:$E$405,4,FALSE)</f>
        <v>0</v>
      </c>
      <c r="H507">
        <f>VLOOKUP(A507,away!$A$2:$E$405,3,FALSE)</f>
        <v>1.05</v>
      </c>
      <c r="I507">
        <f>VLOOKUP(C507,away!$B$2:$E$405,3,FALSE)</f>
        <v>0</v>
      </c>
      <c r="J507">
        <f>VLOOKUP(B507,home!$B$2:$E$405,4,FALSE)</f>
        <v>0.95</v>
      </c>
      <c r="K507" s="3">
        <f t="shared" si="728"/>
        <v>0</v>
      </c>
      <c r="L507" s="3">
        <f t="shared" si="729"/>
        <v>0</v>
      </c>
      <c r="M507" s="5">
        <f t="shared" si="730"/>
        <v>1</v>
      </c>
      <c r="N507" s="5">
        <f t="shared" si="731"/>
        <v>0</v>
      </c>
      <c r="O507" s="5">
        <f t="shared" si="732"/>
        <v>0</v>
      </c>
      <c r="P507" s="5">
        <f t="shared" si="733"/>
        <v>0</v>
      </c>
      <c r="Q507" s="5">
        <f t="shared" si="734"/>
        <v>0</v>
      </c>
      <c r="R507" s="5">
        <f t="shared" si="735"/>
        <v>0</v>
      </c>
      <c r="S507" s="5">
        <f t="shared" si="736"/>
        <v>0</v>
      </c>
      <c r="T507" s="5">
        <f t="shared" si="737"/>
        <v>0</v>
      </c>
      <c r="U507" s="5">
        <f t="shared" si="738"/>
        <v>0</v>
      </c>
      <c r="V507" s="5">
        <f t="shared" si="739"/>
        <v>0</v>
      </c>
      <c r="W507" s="5">
        <f t="shared" si="740"/>
        <v>0</v>
      </c>
      <c r="X507" s="5">
        <f t="shared" si="741"/>
        <v>0</v>
      </c>
      <c r="Y507" s="5">
        <f t="shared" si="742"/>
        <v>0</v>
      </c>
      <c r="Z507" s="5">
        <f t="shared" si="743"/>
        <v>0</v>
      </c>
      <c r="AA507" s="5">
        <f t="shared" si="744"/>
        <v>0</v>
      </c>
      <c r="AB507" s="5">
        <f t="shared" si="745"/>
        <v>0</v>
      </c>
      <c r="AC507" s="5">
        <f t="shared" si="746"/>
        <v>0</v>
      </c>
      <c r="AD507" s="5">
        <f t="shared" si="747"/>
        <v>0</v>
      </c>
      <c r="AE507" s="5">
        <f t="shared" si="748"/>
        <v>0</v>
      </c>
      <c r="AF507" s="5">
        <f t="shared" si="749"/>
        <v>0</v>
      </c>
      <c r="AG507" s="5">
        <f t="shared" si="750"/>
        <v>0</v>
      </c>
      <c r="AH507" s="5">
        <f t="shared" si="751"/>
        <v>0</v>
      </c>
      <c r="AI507" s="5">
        <f t="shared" si="752"/>
        <v>0</v>
      </c>
      <c r="AJ507" s="5">
        <f t="shared" si="753"/>
        <v>0</v>
      </c>
      <c r="AK507" s="5">
        <f t="shared" si="754"/>
        <v>0</v>
      </c>
      <c r="AL507" s="5">
        <f t="shared" si="755"/>
        <v>0</v>
      </c>
      <c r="AM507" s="5">
        <f t="shared" si="756"/>
        <v>0</v>
      </c>
      <c r="AN507" s="5">
        <f t="shared" si="757"/>
        <v>0</v>
      </c>
      <c r="AO507" s="5">
        <f t="shared" si="758"/>
        <v>0</v>
      </c>
      <c r="AP507" s="5">
        <f t="shared" si="759"/>
        <v>0</v>
      </c>
      <c r="AQ507" s="5">
        <f t="shared" si="760"/>
        <v>0</v>
      </c>
      <c r="AR507" s="5">
        <f t="shared" si="761"/>
        <v>0</v>
      </c>
      <c r="AS507" s="5">
        <f t="shared" si="762"/>
        <v>0</v>
      </c>
      <c r="AT507" s="5">
        <f t="shared" si="763"/>
        <v>0</v>
      </c>
      <c r="AU507" s="5">
        <f t="shared" si="764"/>
        <v>0</v>
      </c>
      <c r="AV507" s="5">
        <f t="shared" si="765"/>
        <v>0</v>
      </c>
      <c r="AW507" s="5">
        <f t="shared" si="766"/>
        <v>0</v>
      </c>
      <c r="AX507" s="5">
        <f t="shared" si="767"/>
        <v>0</v>
      </c>
      <c r="AY507" s="5">
        <f t="shared" si="768"/>
        <v>0</v>
      </c>
      <c r="AZ507" s="5">
        <f t="shared" si="769"/>
        <v>0</v>
      </c>
      <c r="BA507" s="5">
        <f t="shared" si="770"/>
        <v>0</v>
      </c>
      <c r="BB507" s="5">
        <f t="shared" si="771"/>
        <v>0</v>
      </c>
      <c r="BC507" s="5">
        <f t="shared" si="772"/>
        <v>0</v>
      </c>
      <c r="BD507" s="5">
        <f t="shared" si="773"/>
        <v>0</v>
      </c>
      <c r="BE507" s="5">
        <f t="shared" si="774"/>
        <v>0</v>
      </c>
      <c r="BF507" s="5">
        <f t="shared" si="775"/>
        <v>0</v>
      </c>
      <c r="BG507" s="5">
        <f t="shared" si="776"/>
        <v>0</v>
      </c>
      <c r="BH507" s="5">
        <f t="shared" si="777"/>
        <v>0</v>
      </c>
      <c r="BI507" s="5">
        <f t="shared" si="778"/>
        <v>0</v>
      </c>
      <c r="BJ507" s="8">
        <f t="shared" si="779"/>
        <v>0</v>
      </c>
      <c r="BK507" s="8">
        <f t="shared" si="780"/>
        <v>1</v>
      </c>
      <c r="BL507" s="8">
        <f t="shared" si="781"/>
        <v>0</v>
      </c>
      <c r="BM507" s="8">
        <f t="shared" si="782"/>
        <v>0</v>
      </c>
      <c r="BN507" s="8">
        <f t="shared" si="783"/>
        <v>1</v>
      </c>
    </row>
    <row r="508" spans="1:66" x14ac:dyDescent="0.25">
      <c r="A508" t="s">
        <v>25</v>
      </c>
      <c r="B508" t="s">
        <v>477</v>
      </c>
      <c r="C508" t="s">
        <v>173</v>
      </c>
      <c r="D508" s="17"/>
      <c r="E508">
        <f>VLOOKUP(A508,home!$A$2:$E$405,3,FALSE)</f>
        <v>1.9</v>
      </c>
      <c r="F508">
        <f>VLOOKUP(B508,home!$B$2:$E$405,3,FALSE)</f>
        <v>0</v>
      </c>
      <c r="G508">
        <f>VLOOKUP(C508,away!$B$2:$E$405,4,FALSE)</f>
        <v>0</v>
      </c>
      <c r="H508">
        <f>VLOOKUP(A508,away!$A$2:$E$405,3,FALSE)</f>
        <v>1.05</v>
      </c>
      <c r="I508">
        <f>VLOOKUP(C508,away!$B$2:$E$405,3,FALSE)</f>
        <v>0</v>
      </c>
      <c r="J508">
        <f>VLOOKUP(B508,home!$B$2:$E$405,4,FALSE)</f>
        <v>1.9</v>
      </c>
      <c r="K508" s="3">
        <f t="shared" si="728"/>
        <v>0</v>
      </c>
      <c r="L508" s="3">
        <f t="shared" si="729"/>
        <v>0</v>
      </c>
      <c r="M508" s="5">
        <f t="shared" si="730"/>
        <v>1</v>
      </c>
      <c r="N508" s="5">
        <f t="shared" si="731"/>
        <v>0</v>
      </c>
      <c r="O508" s="5">
        <f t="shared" si="732"/>
        <v>0</v>
      </c>
      <c r="P508" s="5">
        <f t="shared" si="733"/>
        <v>0</v>
      </c>
      <c r="Q508" s="5">
        <f t="shared" si="734"/>
        <v>0</v>
      </c>
      <c r="R508" s="5">
        <f t="shared" si="735"/>
        <v>0</v>
      </c>
      <c r="S508" s="5">
        <f t="shared" si="736"/>
        <v>0</v>
      </c>
      <c r="T508" s="5">
        <f t="shared" si="737"/>
        <v>0</v>
      </c>
      <c r="U508" s="5">
        <f t="shared" si="738"/>
        <v>0</v>
      </c>
      <c r="V508" s="5">
        <f t="shared" si="739"/>
        <v>0</v>
      </c>
      <c r="W508" s="5">
        <f t="shared" si="740"/>
        <v>0</v>
      </c>
      <c r="X508" s="5">
        <f t="shared" si="741"/>
        <v>0</v>
      </c>
      <c r="Y508" s="5">
        <f t="shared" si="742"/>
        <v>0</v>
      </c>
      <c r="Z508" s="5">
        <f t="shared" si="743"/>
        <v>0</v>
      </c>
      <c r="AA508" s="5">
        <f t="shared" si="744"/>
        <v>0</v>
      </c>
      <c r="AB508" s="5">
        <f t="shared" si="745"/>
        <v>0</v>
      </c>
      <c r="AC508" s="5">
        <f t="shared" si="746"/>
        <v>0</v>
      </c>
      <c r="AD508" s="5">
        <f t="shared" si="747"/>
        <v>0</v>
      </c>
      <c r="AE508" s="5">
        <f t="shared" si="748"/>
        <v>0</v>
      </c>
      <c r="AF508" s="5">
        <f t="shared" si="749"/>
        <v>0</v>
      </c>
      <c r="AG508" s="5">
        <f t="shared" si="750"/>
        <v>0</v>
      </c>
      <c r="AH508" s="5">
        <f t="shared" si="751"/>
        <v>0</v>
      </c>
      <c r="AI508" s="5">
        <f t="shared" si="752"/>
        <v>0</v>
      </c>
      <c r="AJ508" s="5">
        <f t="shared" si="753"/>
        <v>0</v>
      </c>
      <c r="AK508" s="5">
        <f t="shared" si="754"/>
        <v>0</v>
      </c>
      <c r="AL508" s="5">
        <f t="shared" si="755"/>
        <v>0</v>
      </c>
      <c r="AM508" s="5">
        <f t="shared" si="756"/>
        <v>0</v>
      </c>
      <c r="AN508" s="5">
        <f t="shared" si="757"/>
        <v>0</v>
      </c>
      <c r="AO508" s="5">
        <f t="shared" si="758"/>
        <v>0</v>
      </c>
      <c r="AP508" s="5">
        <f t="shared" si="759"/>
        <v>0</v>
      </c>
      <c r="AQ508" s="5">
        <f t="shared" si="760"/>
        <v>0</v>
      </c>
      <c r="AR508" s="5">
        <f t="shared" si="761"/>
        <v>0</v>
      </c>
      <c r="AS508" s="5">
        <f t="shared" si="762"/>
        <v>0</v>
      </c>
      <c r="AT508" s="5">
        <f t="shared" si="763"/>
        <v>0</v>
      </c>
      <c r="AU508" s="5">
        <f t="shared" si="764"/>
        <v>0</v>
      </c>
      <c r="AV508" s="5">
        <f t="shared" si="765"/>
        <v>0</v>
      </c>
      <c r="AW508" s="5">
        <f t="shared" si="766"/>
        <v>0</v>
      </c>
      <c r="AX508" s="5">
        <f t="shared" si="767"/>
        <v>0</v>
      </c>
      <c r="AY508" s="5">
        <f t="shared" si="768"/>
        <v>0</v>
      </c>
      <c r="AZ508" s="5">
        <f t="shared" si="769"/>
        <v>0</v>
      </c>
      <c r="BA508" s="5">
        <f t="shared" si="770"/>
        <v>0</v>
      </c>
      <c r="BB508" s="5">
        <f t="shared" si="771"/>
        <v>0</v>
      </c>
      <c r="BC508" s="5">
        <f t="shared" si="772"/>
        <v>0</v>
      </c>
      <c r="BD508" s="5">
        <f t="shared" si="773"/>
        <v>0</v>
      </c>
      <c r="BE508" s="5">
        <f t="shared" si="774"/>
        <v>0</v>
      </c>
      <c r="BF508" s="5">
        <f t="shared" si="775"/>
        <v>0</v>
      </c>
      <c r="BG508" s="5">
        <f t="shared" si="776"/>
        <v>0</v>
      </c>
      <c r="BH508" s="5">
        <f t="shared" si="777"/>
        <v>0</v>
      </c>
      <c r="BI508" s="5">
        <f t="shared" si="778"/>
        <v>0</v>
      </c>
      <c r="BJ508" s="8">
        <f t="shared" si="779"/>
        <v>0</v>
      </c>
      <c r="BK508" s="8">
        <f t="shared" si="780"/>
        <v>1</v>
      </c>
      <c r="BL508" s="8">
        <f t="shared" si="781"/>
        <v>0</v>
      </c>
      <c r="BM508" s="8">
        <f t="shared" si="782"/>
        <v>0</v>
      </c>
      <c r="BN508" s="8">
        <f t="shared" si="783"/>
        <v>1</v>
      </c>
    </row>
    <row r="509" spans="1:66" x14ac:dyDescent="0.25">
      <c r="A509" t="s">
        <v>25</v>
      </c>
      <c r="B509" t="s">
        <v>169</v>
      </c>
      <c r="C509" t="s">
        <v>171</v>
      </c>
      <c r="D509" s="17"/>
      <c r="E509">
        <f>VLOOKUP(A509,home!$A$2:$E$405,3,FALSE)</f>
        <v>1.9</v>
      </c>
      <c r="F509">
        <f>VLOOKUP(B509,home!$B$2:$E$405,3,FALSE)</f>
        <v>0.53</v>
      </c>
      <c r="G509">
        <f>VLOOKUP(C509,away!$B$2:$E$405,4,FALSE)</f>
        <v>0</v>
      </c>
      <c r="H509">
        <f>VLOOKUP(A509,away!$A$2:$E$405,3,FALSE)</f>
        <v>1.05</v>
      </c>
      <c r="I509">
        <f>VLOOKUP(C509,away!$B$2:$E$405,3,FALSE)</f>
        <v>0</v>
      </c>
      <c r="J509">
        <f>VLOOKUP(B509,home!$B$2:$E$405,4,FALSE)</f>
        <v>0</v>
      </c>
      <c r="K509" s="3">
        <f t="shared" si="728"/>
        <v>0</v>
      </c>
      <c r="L509" s="3">
        <f t="shared" si="729"/>
        <v>0</v>
      </c>
      <c r="M509" s="5">
        <f t="shared" si="730"/>
        <v>1</v>
      </c>
      <c r="N509" s="5">
        <f t="shared" si="731"/>
        <v>0</v>
      </c>
      <c r="O509" s="5">
        <f t="shared" si="732"/>
        <v>0</v>
      </c>
      <c r="P509" s="5">
        <f t="shared" si="733"/>
        <v>0</v>
      </c>
      <c r="Q509" s="5">
        <f t="shared" si="734"/>
        <v>0</v>
      </c>
      <c r="R509" s="5">
        <f t="shared" si="735"/>
        <v>0</v>
      </c>
      <c r="S509" s="5">
        <f t="shared" si="736"/>
        <v>0</v>
      </c>
      <c r="T509" s="5">
        <f t="shared" si="737"/>
        <v>0</v>
      </c>
      <c r="U509" s="5">
        <f t="shared" si="738"/>
        <v>0</v>
      </c>
      <c r="V509" s="5">
        <f t="shared" si="739"/>
        <v>0</v>
      </c>
      <c r="W509" s="5">
        <f t="shared" si="740"/>
        <v>0</v>
      </c>
      <c r="X509" s="5">
        <f t="shared" si="741"/>
        <v>0</v>
      </c>
      <c r="Y509" s="5">
        <f t="shared" si="742"/>
        <v>0</v>
      </c>
      <c r="Z509" s="5">
        <f t="shared" si="743"/>
        <v>0</v>
      </c>
      <c r="AA509" s="5">
        <f t="shared" si="744"/>
        <v>0</v>
      </c>
      <c r="AB509" s="5">
        <f t="shared" si="745"/>
        <v>0</v>
      </c>
      <c r="AC509" s="5">
        <f t="shared" si="746"/>
        <v>0</v>
      </c>
      <c r="AD509" s="5">
        <f t="shared" si="747"/>
        <v>0</v>
      </c>
      <c r="AE509" s="5">
        <f t="shared" si="748"/>
        <v>0</v>
      </c>
      <c r="AF509" s="5">
        <f t="shared" si="749"/>
        <v>0</v>
      </c>
      <c r="AG509" s="5">
        <f t="shared" si="750"/>
        <v>0</v>
      </c>
      <c r="AH509" s="5">
        <f t="shared" si="751"/>
        <v>0</v>
      </c>
      <c r="AI509" s="5">
        <f t="shared" si="752"/>
        <v>0</v>
      </c>
      <c r="AJ509" s="5">
        <f t="shared" si="753"/>
        <v>0</v>
      </c>
      <c r="AK509" s="5">
        <f t="shared" si="754"/>
        <v>0</v>
      </c>
      <c r="AL509" s="5">
        <f t="shared" si="755"/>
        <v>0</v>
      </c>
      <c r="AM509" s="5">
        <f t="shared" si="756"/>
        <v>0</v>
      </c>
      <c r="AN509" s="5">
        <f t="shared" si="757"/>
        <v>0</v>
      </c>
      <c r="AO509" s="5">
        <f t="shared" si="758"/>
        <v>0</v>
      </c>
      <c r="AP509" s="5">
        <f t="shared" si="759"/>
        <v>0</v>
      </c>
      <c r="AQ509" s="5">
        <f t="shared" si="760"/>
        <v>0</v>
      </c>
      <c r="AR509" s="5">
        <f t="shared" si="761"/>
        <v>0</v>
      </c>
      <c r="AS509" s="5">
        <f t="shared" si="762"/>
        <v>0</v>
      </c>
      <c r="AT509" s="5">
        <f t="shared" si="763"/>
        <v>0</v>
      </c>
      <c r="AU509" s="5">
        <f t="shared" si="764"/>
        <v>0</v>
      </c>
      <c r="AV509" s="5">
        <f t="shared" si="765"/>
        <v>0</v>
      </c>
      <c r="AW509" s="5">
        <f t="shared" si="766"/>
        <v>0</v>
      </c>
      <c r="AX509" s="5">
        <f t="shared" si="767"/>
        <v>0</v>
      </c>
      <c r="AY509" s="5">
        <f t="shared" si="768"/>
        <v>0</v>
      </c>
      <c r="AZ509" s="5">
        <f t="shared" si="769"/>
        <v>0</v>
      </c>
      <c r="BA509" s="5">
        <f t="shared" si="770"/>
        <v>0</v>
      </c>
      <c r="BB509" s="5">
        <f t="shared" si="771"/>
        <v>0</v>
      </c>
      <c r="BC509" s="5">
        <f t="shared" si="772"/>
        <v>0</v>
      </c>
      <c r="BD509" s="5">
        <f t="shared" si="773"/>
        <v>0</v>
      </c>
      <c r="BE509" s="5">
        <f t="shared" si="774"/>
        <v>0</v>
      </c>
      <c r="BF509" s="5">
        <f t="shared" si="775"/>
        <v>0</v>
      </c>
      <c r="BG509" s="5">
        <f t="shared" si="776"/>
        <v>0</v>
      </c>
      <c r="BH509" s="5">
        <f t="shared" si="777"/>
        <v>0</v>
      </c>
      <c r="BI509" s="5">
        <f t="shared" si="778"/>
        <v>0</v>
      </c>
      <c r="BJ509" s="8">
        <f t="shared" si="779"/>
        <v>0</v>
      </c>
      <c r="BK509" s="8">
        <f t="shared" si="780"/>
        <v>1</v>
      </c>
      <c r="BL509" s="8">
        <f t="shared" si="781"/>
        <v>0</v>
      </c>
      <c r="BM509" s="8">
        <f t="shared" si="782"/>
        <v>0</v>
      </c>
      <c r="BN509" s="8">
        <f t="shared" si="783"/>
        <v>1</v>
      </c>
    </row>
    <row r="510" spans="1:66" x14ac:dyDescent="0.25">
      <c r="A510" t="s">
        <v>25</v>
      </c>
      <c r="B510" t="s">
        <v>258</v>
      </c>
      <c r="C510" t="s">
        <v>478</v>
      </c>
      <c r="D510" s="17"/>
      <c r="E510">
        <f>VLOOKUP(A510,home!$A$2:$E$405,3,FALSE)</f>
        <v>1.9</v>
      </c>
      <c r="F510">
        <f>VLOOKUP(B510,home!$B$2:$E$405,3,FALSE)</f>
        <v>2.11</v>
      </c>
      <c r="G510">
        <f>VLOOKUP(C510,away!$B$2:$E$405,4,FALSE)</f>
        <v>0</v>
      </c>
      <c r="H510">
        <f>VLOOKUP(A510,away!$A$2:$E$405,3,FALSE)</f>
        <v>1.05</v>
      </c>
      <c r="I510">
        <f>VLOOKUP(C510,away!$B$2:$E$405,3,FALSE)</f>
        <v>0</v>
      </c>
      <c r="J510">
        <f>VLOOKUP(B510,home!$B$2:$E$405,4,FALSE)</f>
        <v>2.86</v>
      </c>
      <c r="K510" s="3">
        <f t="shared" si="728"/>
        <v>0</v>
      </c>
      <c r="L510" s="3">
        <f t="shared" si="729"/>
        <v>0</v>
      </c>
      <c r="M510" s="5">
        <f t="shared" si="730"/>
        <v>1</v>
      </c>
      <c r="N510" s="5">
        <f t="shared" si="731"/>
        <v>0</v>
      </c>
      <c r="O510" s="5">
        <f t="shared" si="732"/>
        <v>0</v>
      </c>
      <c r="P510" s="5">
        <f t="shared" si="733"/>
        <v>0</v>
      </c>
      <c r="Q510" s="5">
        <f t="shared" si="734"/>
        <v>0</v>
      </c>
      <c r="R510" s="5">
        <f t="shared" si="735"/>
        <v>0</v>
      </c>
      <c r="S510" s="5">
        <f t="shared" si="736"/>
        <v>0</v>
      </c>
      <c r="T510" s="5">
        <f t="shared" si="737"/>
        <v>0</v>
      </c>
      <c r="U510" s="5">
        <f t="shared" si="738"/>
        <v>0</v>
      </c>
      <c r="V510" s="5">
        <f t="shared" si="739"/>
        <v>0</v>
      </c>
      <c r="W510" s="5">
        <f t="shared" si="740"/>
        <v>0</v>
      </c>
      <c r="X510" s="5">
        <f t="shared" si="741"/>
        <v>0</v>
      </c>
      <c r="Y510" s="5">
        <f t="shared" si="742"/>
        <v>0</v>
      </c>
      <c r="Z510" s="5">
        <f t="shared" si="743"/>
        <v>0</v>
      </c>
      <c r="AA510" s="5">
        <f t="shared" si="744"/>
        <v>0</v>
      </c>
      <c r="AB510" s="5">
        <f t="shared" si="745"/>
        <v>0</v>
      </c>
      <c r="AC510" s="5">
        <f t="shared" si="746"/>
        <v>0</v>
      </c>
      <c r="AD510" s="5">
        <f t="shared" si="747"/>
        <v>0</v>
      </c>
      <c r="AE510" s="5">
        <f t="shared" si="748"/>
        <v>0</v>
      </c>
      <c r="AF510" s="5">
        <f t="shared" si="749"/>
        <v>0</v>
      </c>
      <c r="AG510" s="5">
        <f t="shared" si="750"/>
        <v>0</v>
      </c>
      <c r="AH510" s="5">
        <f t="shared" si="751"/>
        <v>0</v>
      </c>
      <c r="AI510" s="5">
        <f t="shared" si="752"/>
        <v>0</v>
      </c>
      <c r="AJ510" s="5">
        <f t="shared" si="753"/>
        <v>0</v>
      </c>
      <c r="AK510" s="5">
        <f t="shared" si="754"/>
        <v>0</v>
      </c>
      <c r="AL510" s="5">
        <f t="shared" si="755"/>
        <v>0</v>
      </c>
      <c r="AM510" s="5">
        <f t="shared" si="756"/>
        <v>0</v>
      </c>
      <c r="AN510" s="5">
        <f t="shared" si="757"/>
        <v>0</v>
      </c>
      <c r="AO510" s="5">
        <f t="shared" si="758"/>
        <v>0</v>
      </c>
      <c r="AP510" s="5">
        <f t="shared" si="759"/>
        <v>0</v>
      </c>
      <c r="AQ510" s="5">
        <f t="shared" si="760"/>
        <v>0</v>
      </c>
      <c r="AR510" s="5">
        <f t="shared" si="761"/>
        <v>0</v>
      </c>
      <c r="AS510" s="5">
        <f t="shared" si="762"/>
        <v>0</v>
      </c>
      <c r="AT510" s="5">
        <f t="shared" si="763"/>
        <v>0</v>
      </c>
      <c r="AU510" s="5">
        <f t="shared" si="764"/>
        <v>0</v>
      </c>
      <c r="AV510" s="5">
        <f t="shared" si="765"/>
        <v>0</v>
      </c>
      <c r="AW510" s="5">
        <f t="shared" si="766"/>
        <v>0</v>
      </c>
      <c r="AX510" s="5">
        <f t="shared" si="767"/>
        <v>0</v>
      </c>
      <c r="AY510" s="5">
        <f t="shared" si="768"/>
        <v>0</v>
      </c>
      <c r="AZ510" s="5">
        <f t="shared" si="769"/>
        <v>0</v>
      </c>
      <c r="BA510" s="5">
        <f t="shared" si="770"/>
        <v>0</v>
      </c>
      <c r="BB510" s="5">
        <f t="shared" si="771"/>
        <v>0</v>
      </c>
      <c r="BC510" s="5">
        <f t="shared" si="772"/>
        <v>0</v>
      </c>
      <c r="BD510" s="5">
        <f t="shared" si="773"/>
        <v>0</v>
      </c>
      <c r="BE510" s="5">
        <f t="shared" si="774"/>
        <v>0</v>
      </c>
      <c r="BF510" s="5">
        <f t="shared" si="775"/>
        <v>0</v>
      </c>
      <c r="BG510" s="5">
        <f t="shared" si="776"/>
        <v>0</v>
      </c>
      <c r="BH510" s="5">
        <f t="shared" si="777"/>
        <v>0</v>
      </c>
      <c r="BI510" s="5">
        <f t="shared" si="778"/>
        <v>0</v>
      </c>
      <c r="BJ510" s="8">
        <f t="shared" si="779"/>
        <v>0</v>
      </c>
      <c r="BK510" s="8">
        <f t="shared" si="780"/>
        <v>1</v>
      </c>
      <c r="BL510" s="8">
        <f t="shared" si="781"/>
        <v>0</v>
      </c>
      <c r="BM510" s="8">
        <f t="shared" si="782"/>
        <v>0</v>
      </c>
      <c r="BN510" s="8">
        <f t="shared" si="783"/>
        <v>1</v>
      </c>
    </row>
    <row r="511" spans="1:66" x14ac:dyDescent="0.25">
      <c r="A511" t="s">
        <v>25</v>
      </c>
      <c r="B511" t="s">
        <v>265</v>
      </c>
      <c r="C511" t="s">
        <v>177</v>
      </c>
      <c r="D511" s="17"/>
      <c r="E511">
        <f>VLOOKUP(A511,home!$A$2:$E$405,3,FALSE)</f>
        <v>1.9</v>
      </c>
      <c r="F511">
        <f>VLOOKUP(B511,home!$B$2:$E$405,3,FALSE)</f>
        <v>1.58</v>
      </c>
      <c r="G511">
        <f>VLOOKUP(C511,away!$B$2:$E$405,4,FALSE)</f>
        <v>0</v>
      </c>
      <c r="H511">
        <f>VLOOKUP(A511,away!$A$2:$E$405,3,FALSE)</f>
        <v>1.05</v>
      </c>
      <c r="I511">
        <f>VLOOKUP(C511,away!$B$2:$E$405,3,FALSE)</f>
        <v>0</v>
      </c>
      <c r="J511">
        <f>VLOOKUP(B511,home!$B$2:$E$405,4,FALSE)</f>
        <v>0</v>
      </c>
      <c r="K511" s="3">
        <f t="shared" si="728"/>
        <v>0</v>
      </c>
      <c r="L511" s="3">
        <f t="shared" si="729"/>
        <v>0</v>
      </c>
      <c r="M511" s="5">
        <f t="shared" si="730"/>
        <v>1</v>
      </c>
      <c r="N511" s="5">
        <f t="shared" si="731"/>
        <v>0</v>
      </c>
      <c r="O511" s="5">
        <f t="shared" si="732"/>
        <v>0</v>
      </c>
      <c r="P511" s="5">
        <f t="shared" si="733"/>
        <v>0</v>
      </c>
      <c r="Q511" s="5">
        <f t="shared" si="734"/>
        <v>0</v>
      </c>
      <c r="R511" s="5">
        <f t="shared" si="735"/>
        <v>0</v>
      </c>
      <c r="S511" s="5">
        <f t="shared" si="736"/>
        <v>0</v>
      </c>
      <c r="T511" s="5">
        <f t="shared" si="737"/>
        <v>0</v>
      </c>
      <c r="U511" s="5">
        <f t="shared" si="738"/>
        <v>0</v>
      </c>
      <c r="V511" s="5">
        <f t="shared" si="739"/>
        <v>0</v>
      </c>
      <c r="W511" s="5">
        <f t="shared" si="740"/>
        <v>0</v>
      </c>
      <c r="X511" s="5">
        <f t="shared" si="741"/>
        <v>0</v>
      </c>
      <c r="Y511" s="5">
        <f t="shared" si="742"/>
        <v>0</v>
      </c>
      <c r="Z511" s="5">
        <f t="shared" si="743"/>
        <v>0</v>
      </c>
      <c r="AA511" s="5">
        <f t="shared" si="744"/>
        <v>0</v>
      </c>
      <c r="AB511" s="5">
        <f t="shared" si="745"/>
        <v>0</v>
      </c>
      <c r="AC511" s="5">
        <f t="shared" si="746"/>
        <v>0</v>
      </c>
      <c r="AD511" s="5">
        <f t="shared" si="747"/>
        <v>0</v>
      </c>
      <c r="AE511" s="5">
        <f t="shared" si="748"/>
        <v>0</v>
      </c>
      <c r="AF511" s="5">
        <f t="shared" si="749"/>
        <v>0</v>
      </c>
      <c r="AG511" s="5">
        <f t="shared" si="750"/>
        <v>0</v>
      </c>
      <c r="AH511" s="5">
        <f t="shared" si="751"/>
        <v>0</v>
      </c>
      <c r="AI511" s="5">
        <f t="shared" si="752"/>
        <v>0</v>
      </c>
      <c r="AJ511" s="5">
        <f t="shared" si="753"/>
        <v>0</v>
      </c>
      <c r="AK511" s="5">
        <f t="shared" si="754"/>
        <v>0</v>
      </c>
      <c r="AL511" s="5">
        <f t="shared" si="755"/>
        <v>0</v>
      </c>
      <c r="AM511" s="5">
        <f t="shared" si="756"/>
        <v>0</v>
      </c>
      <c r="AN511" s="5">
        <f t="shared" si="757"/>
        <v>0</v>
      </c>
      <c r="AO511" s="5">
        <f t="shared" si="758"/>
        <v>0</v>
      </c>
      <c r="AP511" s="5">
        <f t="shared" si="759"/>
        <v>0</v>
      </c>
      <c r="AQ511" s="5">
        <f t="shared" si="760"/>
        <v>0</v>
      </c>
      <c r="AR511" s="5">
        <f t="shared" si="761"/>
        <v>0</v>
      </c>
      <c r="AS511" s="5">
        <f t="shared" si="762"/>
        <v>0</v>
      </c>
      <c r="AT511" s="5">
        <f t="shared" si="763"/>
        <v>0</v>
      </c>
      <c r="AU511" s="5">
        <f t="shared" si="764"/>
        <v>0</v>
      </c>
      <c r="AV511" s="5">
        <f t="shared" si="765"/>
        <v>0</v>
      </c>
      <c r="AW511" s="5">
        <f t="shared" si="766"/>
        <v>0</v>
      </c>
      <c r="AX511" s="5">
        <f t="shared" si="767"/>
        <v>0</v>
      </c>
      <c r="AY511" s="5">
        <f t="shared" si="768"/>
        <v>0</v>
      </c>
      <c r="AZ511" s="5">
        <f t="shared" si="769"/>
        <v>0</v>
      </c>
      <c r="BA511" s="5">
        <f t="shared" si="770"/>
        <v>0</v>
      </c>
      <c r="BB511" s="5">
        <f t="shared" si="771"/>
        <v>0</v>
      </c>
      <c r="BC511" s="5">
        <f t="shared" si="772"/>
        <v>0</v>
      </c>
      <c r="BD511" s="5">
        <f t="shared" si="773"/>
        <v>0</v>
      </c>
      <c r="BE511" s="5">
        <f t="shared" si="774"/>
        <v>0</v>
      </c>
      <c r="BF511" s="5">
        <f t="shared" si="775"/>
        <v>0</v>
      </c>
      <c r="BG511" s="5">
        <f t="shared" si="776"/>
        <v>0</v>
      </c>
      <c r="BH511" s="5">
        <f t="shared" si="777"/>
        <v>0</v>
      </c>
      <c r="BI511" s="5">
        <f t="shared" si="778"/>
        <v>0</v>
      </c>
      <c r="BJ511" s="8">
        <f t="shared" si="779"/>
        <v>0</v>
      </c>
      <c r="BK511" s="8">
        <f t="shared" si="780"/>
        <v>1</v>
      </c>
      <c r="BL511" s="8">
        <f t="shared" si="781"/>
        <v>0</v>
      </c>
      <c r="BM511" s="8">
        <f t="shared" si="782"/>
        <v>0</v>
      </c>
      <c r="BN511" s="8">
        <f t="shared" si="783"/>
        <v>1</v>
      </c>
    </row>
    <row r="512" spans="1:66" x14ac:dyDescent="0.25">
      <c r="A512" t="s">
        <v>25</v>
      </c>
      <c r="B512" t="s">
        <v>257</v>
      </c>
      <c r="C512" t="s">
        <v>479</v>
      </c>
      <c r="D512" s="17"/>
      <c r="E512">
        <f>VLOOKUP(A512,home!$A$2:$E$405,3,FALSE)</f>
        <v>1.9</v>
      </c>
      <c r="F512">
        <f>VLOOKUP(B512,home!$B$2:$E$405,3,FALSE)</f>
        <v>1.05</v>
      </c>
      <c r="G512">
        <f>VLOOKUP(C512,away!$B$2:$E$405,4,FALSE)</f>
        <v>0</v>
      </c>
      <c r="H512">
        <f>VLOOKUP(A512,away!$A$2:$E$405,3,FALSE)</f>
        <v>1.05</v>
      </c>
      <c r="I512">
        <f>VLOOKUP(C512,away!$B$2:$E$405,3,FALSE)</f>
        <v>0</v>
      </c>
      <c r="J512">
        <f>VLOOKUP(B512,home!$B$2:$E$405,4,FALSE)</f>
        <v>1.9</v>
      </c>
      <c r="K512" s="3">
        <f t="shared" si="728"/>
        <v>0</v>
      </c>
      <c r="L512" s="3">
        <f t="shared" si="729"/>
        <v>0</v>
      </c>
      <c r="M512" s="5">
        <f t="shared" si="730"/>
        <v>1</v>
      </c>
      <c r="N512" s="5">
        <f t="shared" si="731"/>
        <v>0</v>
      </c>
      <c r="O512" s="5">
        <f t="shared" si="732"/>
        <v>0</v>
      </c>
      <c r="P512" s="5">
        <f t="shared" si="733"/>
        <v>0</v>
      </c>
      <c r="Q512" s="5">
        <f t="shared" si="734"/>
        <v>0</v>
      </c>
      <c r="R512" s="5">
        <f t="shared" si="735"/>
        <v>0</v>
      </c>
      <c r="S512" s="5">
        <f t="shared" si="736"/>
        <v>0</v>
      </c>
      <c r="T512" s="5">
        <f t="shared" si="737"/>
        <v>0</v>
      </c>
      <c r="U512" s="5">
        <f t="shared" si="738"/>
        <v>0</v>
      </c>
      <c r="V512" s="5">
        <f t="shared" si="739"/>
        <v>0</v>
      </c>
      <c r="W512" s="5">
        <f t="shared" si="740"/>
        <v>0</v>
      </c>
      <c r="X512" s="5">
        <f t="shared" si="741"/>
        <v>0</v>
      </c>
      <c r="Y512" s="5">
        <f t="shared" si="742"/>
        <v>0</v>
      </c>
      <c r="Z512" s="5">
        <f t="shared" si="743"/>
        <v>0</v>
      </c>
      <c r="AA512" s="5">
        <f t="shared" si="744"/>
        <v>0</v>
      </c>
      <c r="AB512" s="5">
        <f t="shared" si="745"/>
        <v>0</v>
      </c>
      <c r="AC512" s="5">
        <f t="shared" si="746"/>
        <v>0</v>
      </c>
      <c r="AD512" s="5">
        <f t="shared" si="747"/>
        <v>0</v>
      </c>
      <c r="AE512" s="5">
        <f t="shared" si="748"/>
        <v>0</v>
      </c>
      <c r="AF512" s="5">
        <f t="shared" si="749"/>
        <v>0</v>
      </c>
      <c r="AG512" s="5">
        <f t="shared" si="750"/>
        <v>0</v>
      </c>
      <c r="AH512" s="5">
        <f t="shared" si="751"/>
        <v>0</v>
      </c>
      <c r="AI512" s="5">
        <f t="shared" si="752"/>
        <v>0</v>
      </c>
      <c r="AJ512" s="5">
        <f t="shared" si="753"/>
        <v>0</v>
      </c>
      <c r="AK512" s="5">
        <f t="shared" si="754"/>
        <v>0</v>
      </c>
      <c r="AL512" s="5">
        <f t="shared" si="755"/>
        <v>0</v>
      </c>
      <c r="AM512" s="5">
        <f t="shared" si="756"/>
        <v>0</v>
      </c>
      <c r="AN512" s="5">
        <f t="shared" si="757"/>
        <v>0</v>
      </c>
      <c r="AO512" s="5">
        <f t="shared" si="758"/>
        <v>0</v>
      </c>
      <c r="AP512" s="5">
        <f t="shared" si="759"/>
        <v>0</v>
      </c>
      <c r="AQ512" s="5">
        <f t="shared" si="760"/>
        <v>0</v>
      </c>
      <c r="AR512" s="5">
        <f t="shared" si="761"/>
        <v>0</v>
      </c>
      <c r="AS512" s="5">
        <f t="shared" si="762"/>
        <v>0</v>
      </c>
      <c r="AT512" s="5">
        <f t="shared" si="763"/>
        <v>0</v>
      </c>
      <c r="AU512" s="5">
        <f t="shared" si="764"/>
        <v>0</v>
      </c>
      <c r="AV512" s="5">
        <f t="shared" si="765"/>
        <v>0</v>
      </c>
      <c r="AW512" s="5">
        <f t="shared" si="766"/>
        <v>0</v>
      </c>
      <c r="AX512" s="5">
        <f t="shared" si="767"/>
        <v>0</v>
      </c>
      <c r="AY512" s="5">
        <f t="shared" si="768"/>
        <v>0</v>
      </c>
      <c r="AZ512" s="5">
        <f t="shared" si="769"/>
        <v>0</v>
      </c>
      <c r="BA512" s="5">
        <f t="shared" si="770"/>
        <v>0</v>
      </c>
      <c r="BB512" s="5">
        <f t="shared" si="771"/>
        <v>0</v>
      </c>
      <c r="BC512" s="5">
        <f t="shared" si="772"/>
        <v>0</v>
      </c>
      <c r="BD512" s="5">
        <f t="shared" si="773"/>
        <v>0</v>
      </c>
      <c r="BE512" s="5">
        <f t="shared" si="774"/>
        <v>0</v>
      </c>
      <c r="BF512" s="5">
        <f t="shared" si="775"/>
        <v>0</v>
      </c>
      <c r="BG512" s="5">
        <f t="shared" si="776"/>
        <v>0</v>
      </c>
      <c r="BH512" s="5">
        <f t="shared" si="777"/>
        <v>0</v>
      </c>
      <c r="BI512" s="5">
        <f t="shared" si="778"/>
        <v>0</v>
      </c>
      <c r="BJ512" s="8">
        <f t="shared" si="779"/>
        <v>0</v>
      </c>
      <c r="BK512" s="8">
        <f t="shared" si="780"/>
        <v>1</v>
      </c>
      <c r="BL512" s="8">
        <f t="shared" si="781"/>
        <v>0</v>
      </c>
      <c r="BM512" s="8">
        <f t="shared" si="782"/>
        <v>0</v>
      </c>
      <c r="BN512" s="8">
        <f t="shared" si="783"/>
        <v>1</v>
      </c>
    </row>
    <row r="513" spans="1:66" x14ac:dyDescent="0.25">
      <c r="A513" t="s">
        <v>25</v>
      </c>
      <c r="B513" t="s">
        <v>172</v>
      </c>
      <c r="C513" t="s">
        <v>292</v>
      </c>
      <c r="D513" s="17"/>
      <c r="E513">
        <f>VLOOKUP(A513,home!$A$2:$E$405,3,FALSE)</f>
        <v>1.9</v>
      </c>
      <c r="F513">
        <f>VLOOKUP(B513,home!$B$2:$E$405,3,FALSE)</f>
        <v>0.79</v>
      </c>
      <c r="G513">
        <f>VLOOKUP(C513,away!$B$2:$E$405,4,FALSE)</f>
        <v>0</v>
      </c>
      <c r="H513">
        <f>VLOOKUP(A513,away!$A$2:$E$405,3,FALSE)</f>
        <v>1.05</v>
      </c>
      <c r="I513">
        <f>VLOOKUP(C513,away!$B$2:$E$405,3,FALSE)</f>
        <v>0</v>
      </c>
      <c r="J513">
        <f>VLOOKUP(B513,home!$B$2:$E$405,4,FALSE)</f>
        <v>0</v>
      </c>
      <c r="K513" s="3">
        <f t="shared" si="728"/>
        <v>0</v>
      </c>
      <c r="L513" s="3">
        <f t="shared" si="729"/>
        <v>0</v>
      </c>
      <c r="M513" s="5">
        <f t="shared" si="730"/>
        <v>1</v>
      </c>
      <c r="N513" s="5">
        <f t="shared" si="731"/>
        <v>0</v>
      </c>
      <c r="O513" s="5">
        <f t="shared" si="732"/>
        <v>0</v>
      </c>
      <c r="P513" s="5">
        <f t="shared" si="733"/>
        <v>0</v>
      </c>
      <c r="Q513" s="5">
        <f t="shared" si="734"/>
        <v>0</v>
      </c>
      <c r="R513" s="5">
        <f t="shared" si="735"/>
        <v>0</v>
      </c>
      <c r="S513" s="5">
        <f t="shared" si="736"/>
        <v>0</v>
      </c>
      <c r="T513" s="5">
        <f t="shared" si="737"/>
        <v>0</v>
      </c>
      <c r="U513" s="5">
        <f t="shared" si="738"/>
        <v>0</v>
      </c>
      <c r="V513" s="5">
        <f t="shared" si="739"/>
        <v>0</v>
      </c>
      <c r="W513" s="5">
        <f t="shared" si="740"/>
        <v>0</v>
      </c>
      <c r="X513" s="5">
        <f t="shared" si="741"/>
        <v>0</v>
      </c>
      <c r="Y513" s="5">
        <f t="shared" si="742"/>
        <v>0</v>
      </c>
      <c r="Z513" s="5">
        <f t="shared" si="743"/>
        <v>0</v>
      </c>
      <c r="AA513" s="5">
        <f t="shared" si="744"/>
        <v>0</v>
      </c>
      <c r="AB513" s="5">
        <f t="shared" si="745"/>
        <v>0</v>
      </c>
      <c r="AC513" s="5">
        <f t="shared" si="746"/>
        <v>0</v>
      </c>
      <c r="AD513" s="5">
        <f t="shared" si="747"/>
        <v>0</v>
      </c>
      <c r="AE513" s="5">
        <f t="shared" si="748"/>
        <v>0</v>
      </c>
      <c r="AF513" s="5">
        <f t="shared" si="749"/>
        <v>0</v>
      </c>
      <c r="AG513" s="5">
        <f t="shared" si="750"/>
        <v>0</v>
      </c>
      <c r="AH513" s="5">
        <f t="shared" si="751"/>
        <v>0</v>
      </c>
      <c r="AI513" s="5">
        <f t="shared" si="752"/>
        <v>0</v>
      </c>
      <c r="AJ513" s="5">
        <f t="shared" si="753"/>
        <v>0</v>
      </c>
      <c r="AK513" s="5">
        <f t="shared" si="754"/>
        <v>0</v>
      </c>
      <c r="AL513" s="5">
        <f t="shared" si="755"/>
        <v>0</v>
      </c>
      <c r="AM513" s="5">
        <f t="shared" si="756"/>
        <v>0</v>
      </c>
      <c r="AN513" s="5">
        <f t="shared" si="757"/>
        <v>0</v>
      </c>
      <c r="AO513" s="5">
        <f t="shared" si="758"/>
        <v>0</v>
      </c>
      <c r="AP513" s="5">
        <f t="shared" si="759"/>
        <v>0</v>
      </c>
      <c r="AQ513" s="5">
        <f t="shared" si="760"/>
        <v>0</v>
      </c>
      <c r="AR513" s="5">
        <f t="shared" si="761"/>
        <v>0</v>
      </c>
      <c r="AS513" s="5">
        <f t="shared" si="762"/>
        <v>0</v>
      </c>
      <c r="AT513" s="5">
        <f t="shared" si="763"/>
        <v>0</v>
      </c>
      <c r="AU513" s="5">
        <f t="shared" si="764"/>
        <v>0</v>
      </c>
      <c r="AV513" s="5">
        <f t="shared" si="765"/>
        <v>0</v>
      </c>
      <c r="AW513" s="5">
        <f t="shared" si="766"/>
        <v>0</v>
      </c>
      <c r="AX513" s="5">
        <f t="shared" si="767"/>
        <v>0</v>
      </c>
      <c r="AY513" s="5">
        <f t="shared" si="768"/>
        <v>0</v>
      </c>
      <c r="AZ513" s="5">
        <f t="shared" si="769"/>
        <v>0</v>
      </c>
      <c r="BA513" s="5">
        <f t="shared" si="770"/>
        <v>0</v>
      </c>
      <c r="BB513" s="5">
        <f t="shared" si="771"/>
        <v>0</v>
      </c>
      <c r="BC513" s="5">
        <f t="shared" si="772"/>
        <v>0</v>
      </c>
      <c r="BD513" s="5">
        <f t="shared" si="773"/>
        <v>0</v>
      </c>
      <c r="BE513" s="5">
        <f t="shared" si="774"/>
        <v>0</v>
      </c>
      <c r="BF513" s="5">
        <f t="shared" si="775"/>
        <v>0</v>
      </c>
      <c r="BG513" s="5">
        <f t="shared" si="776"/>
        <v>0</v>
      </c>
      <c r="BH513" s="5">
        <f t="shared" si="777"/>
        <v>0</v>
      </c>
      <c r="BI513" s="5">
        <f t="shared" si="778"/>
        <v>0</v>
      </c>
      <c r="BJ513" s="8">
        <f t="shared" si="779"/>
        <v>0</v>
      </c>
      <c r="BK513" s="8">
        <f t="shared" si="780"/>
        <v>1</v>
      </c>
      <c r="BL513" s="8">
        <f t="shared" si="781"/>
        <v>0</v>
      </c>
      <c r="BM513" s="8">
        <f t="shared" si="782"/>
        <v>0</v>
      </c>
      <c r="BN513" s="8">
        <f t="shared" si="783"/>
        <v>1</v>
      </c>
    </row>
    <row r="514" spans="1:66" x14ac:dyDescent="0.25">
      <c r="A514" t="s">
        <v>178</v>
      </c>
      <c r="B514" t="s">
        <v>271</v>
      </c>
      <c r="C514" t="s">
        <v>273</v>
      </c>
      <c r="D514" s="17"/>
      <c r="E514">
        <f>VLOOKUP(A514,home!$A$2:$E$405,3,FALSE)</f>
        <v>1.8076923076923099</v>
      </c>
      <c r="F514">
        <f>VLOOKUP(B514,home!$B$2:$E$405,3,FALSE)</f>
        <v>0.55000000000000004</v>
      </c>
      <c r="G514">
        <f>VLOOKUP(C514,away!$B$2:$E$405,4,FALSE)</f>
        <v>0.55000000000000004</v>
      </c>
      <c r="H514">
        <f>VLOOKUP(A514,away!$A$2:$E$405,3,FALSE)</f>
        <v>1.07692307692308</v>
      </c>
      <c r="I514">
        <f>VLOOKUP(C514,away!$B$2:$E$405,3,FALSE)</f>
        <v>0.55000000000000004</v>
      </c>
      <c r="J514">
        <f>VLOOKUP(B514,home!$B$2:$E$405,4,FALSE)</f>
        <v>0.93</v>
      </c>
      <c r="K514" s="3">
        <f t="shared" si="728"/>
        <v>0.54682692307692382</v>
      </c>
      <c r="L514" s="3">
        <f t="shared" si="729"/>
        <v>0.55084615384615554</v>
      </c>
      <c r="M514" s="5">
        <f t="shared" si="730"/>
        <v>0.33364655098083218</v>
      </c>
      <c r="N514" s="5">
        <f t="shared" si="731"/>
        <v>0.18244691686807643</v>
      </c>
      <c r="O514" s="5">
        <f t="shared" si="732"/>
        <v>0.18378791935182665</v>
      </c>
      <c r="P514" s="5">
        <f t="shared" si="733"/>
        <v>0.10050018243786918</v>
      </c>
      <c r="Q514" s="5">
        <f t="shared" si="734"/>
        <v>4.9883443087920774E-2</v>
      </c>
      <c r="R514" s="5">
        <f t="shared" si="735"/>
        <v>5.0619434249170571E-2</v>
      </c>
      <c r="S514" s="5">
        <f t="shared" si="736"/>
        <v>7.5681036117058852E-3</v>
      </c>
      <c r="T514" s="5">
        <f t="shared" si="737"/>
        <v>2.7478102765584749E-2</v>
      </c>
      <c r="U514" s="5">
        <f t="shared" si="738"/>
        <v>2.7680069478368596E-2</v>
      </c>
      <c r="V514" s="5">
        <f t="shared" si="739"/>
        <v>2.5329392284845843E-4</v>
      </c>
      <c r="W514" s="5">
        <f t="shared" si="740"/>
        <v>9.0925365654168557E-3</v>
      </c>
      <c r="X514" s="5">
        <f t="shared" si="741"/>
        <v>5.008588795765408E-3</v>
      </c>
      <c r="Y514" s="5">
        <f t="shared" si="742"/>
        <v>1.3794809371721615E-3</v>
      </c>
      <c r="Z514" s="5">
        <f t="shared" si="743"/>
        <v>9.2945068886746557E-3</v>
      </c>
      <c r="AA514" s="5">
        <f t="shared" si="744"/>
        <v>5.0824866034512341E-3</v>
      </c>
      <c r="AB514" s="5">
        <f t="shared" si="745"/>
        <v>1.3896202554724618E-3</v>
      </c>
      <c r="AC514" s="5">
        <f t="shared" si="746"/>
        <v>4.7685352549425998E-6</v>
      </c>
      <c r="AD514" s="5">
        <f t="shared" si="747"/>
        <v>1.2430109482578298E-3</v>
      </c>
      <c r="AE514" s="5">
        <f t="shared" si="748"/>
        <v>6.8470780003648812E-4</v>
      </c>
      <c r="AF514" s="5">
        <f t="shared" si="749"/>
        <v>1.8858432907928105E-4</v>
      </c>
      <c r="AG514" s="5">
        <f t="shared" si="750"/>
        <v>3.462698411632656E-5</v>
      </c>
      <c r="AH514" s="5">
        <f t="shared" si="751"/>
        <v>1.2799608428807577E-3</v>
      </c>
      <c r="AI514" s="5">
        <f t="shared" si="752"/>
        <v>6.9991704937143065E-4</v>
      </c>
      <c r="AJ514" s="5">
        <f t="shared" si="753"/>
        <v>1.9136674325842938E-4</v>
      </c>
      <c r="AK514" s="5">
        <f t="shared" si="754"/>
        <v>3.4881495798419539E-5</v>
      </c>
      <c r="AL514" s="5">
        <f t="shared" si="755"/>
        <v>5.745465213703646E-8</v>
      </c>
      <c r="AM514" s="5">
        <f t="shared" si="756"/>
        <v>1.3594237043735175E-4</v>
      </c>
      <c r="AN514" s="5">
        <f t="shared" si="757"/>
        <v>7.4883331900144529E-5</v>
      </c>
      <c r="AO514" s="5">
        <f t="shared" si="758"/>
        <v>2.0624597682189874E-5</v>
      </c>
      <c r="AP514" s="5">
        <f t="shared" si="759"/>
        <v>3.7869934359528756E-6</v>
      </c>
      <c r="AQ514" s="5">
        <f t="shared" si="760"/>
        <v>5.2151269220881965E-7</v>
      </c>
      <c r="AR514" s="5">
        <f t="shared" si="761"/>
        <v>1.410123014749098E-4</v>
      </c>
      <c r="AS514" s="5">
        <f t="shared" si="762"/>
        <v>7.7109322931520483E-5</v>
      </c>
      <c r="AT514" s="5">
        <f t="shared" si="763"/>
        <v>2.1082726899594115E-5</v>
      </c>
      <c r="AU514" s="5">
        <f t="shared" si="764"/>
        <v>3.8428675601920488E-6</v>
      </c>
      <c r="AV514" s="5">
        <f t="shared" si="765"/>
        <v>5.2534586093298571E-7</v>
      </c>
      <c r="AW514" s="5">
        <f t="shared" si="766"/>
        <v>4.8073186402911897E-10</v>
      </c>
      <c r="AX514" s="5">
        <f t="shared" si="767"/>
        <v>1.2389491357006731E-5</v>
      </c>
      <c r="AY514" s="5">
        <f t="shared" si="768"/>
        <v>6.8247036621173437E-6</v>
      </c>
      <c r="AZ514" s="5">
        <f t="shared" si="769"/>
        <v>1.879680881708556E-6</v>
      </c>
      <c r="BA514" s="5">
        <f t="shared" si="770"/>
        <v>3.4513832804910287E-7</v>
      </c>
      <c r="BB514" s="5">
        <f t="shared" si="771"/>
        <v>4.7529530137685244E-8</v>
      </c>
      <c r="BC514" s="5">
        <f t="shared" si="772"/>
        <v>5.2362917740917719E-9</v>
      </c>
      <c r="BD514" s="5">
        <f t="shared" si="773"/>
        <v>1.29460139854081E-5</v>
      </c>
      <c r="BE514" s="5">
        <f t="shared" si="774"/>
        <v>7.0792289937515346E-6</v>
      </c>
      <c r="BF514" s="5">
        <f t="shared" si="775"/>
        <v>1.9355565042050492E-6</v>
      </c>
      <c r="BG514" s="5">
        <f t="shared" si="776"/>
        <v>3.5280480254532483E-7</v>
      </c>
      <c r="BH514" s="5">
        <f t="shared" si="777"/>
        <v>4.82307911556554E-8</v>
      </c>
      <c r="BI514" s="5">
        <f t="shared" si="778"/>
        <v>5.2747790250425538E-9</v>
      </c>
      <c r="BJ514" s="8">
        <f t="shared" si="779"/>
        <v>0.27769724966762505</v>
      </c>
      <c r="BK514" s="8">
        <f t="shared" si="780"/>
        <v>0.44197978164682494</v>
      </c>
      <c r="BL514" s="8">
        <f t="shared" si="781"/>
        <v>0.27103159574418167</v>
      </c>
      <c r="BM514" s="8">
        <f t="shared" si="782"/>
        <v>9.911186274868021E-2</v>
      </c>
      <c r="BN514" s="8">
        <f t="shared" si="783"/>
        <v>0.90088444697569581</v>
      </c>
    </row>
    <row r="515" spans="1:66" x14ac:dyDescent="0.25">
      <c r="A515" t="s">
        <v>178</v>
      </c>
      <c r="B515" t="s">
        <v>274</v>
      </c>
      <c r="C515" t="s">
        <v>465</v>
      </c>
      <c r="D515" s="18"/>
      <c r="E515">
        <f>VLOOKUP(A515,home!$A$2:$E$405,3,FALSE)</f>
        <v>1.8076923076923099</v>
      </c>
      <c r="F515">
        <f>VLOOKUP(B515,home!$B$2:$E$405,3,FALSE)</f>
        <v>1.1100000000000001</v>
      </c>
      <c r="G515">
        <f>VLOOKUP(C515,away!$B$2:$E$405,4,FALSE)</f>
        <v>1.1100000000000001</v>
      </c>
      <c r="H515">
        <f>VLOOKUP(A515,away!$A$2:$E$405,3,FALSE)</f>
        <v>1.07692307692308</v>
      </c>
      <c r="I515">
        <f>VLOOKUP(C515,away!$B$2:$E$405,3,FALSE)</f>
        <v>0</v>
      </c>
      <c r="J515">
        <f>VLOOKUP(B515,home!$B$2:$E$405,4,FALSE)</f>
        <v>0</v>
      </c>
      <c r="K515" s="3">
        <f t="shared" si="728"/>
        <v>2.2272576923076954</v>
      </c>
      <c r="L515" s="3">
        <f t="shared" si="729"/>
        <v>0</v>
      </c>
      <c r="M515" s="5">
        <f t="shared" si="730"/>
        <v>0.10782371086715953</v>
      </c>
      <c r="N515" s="5">
        <f t="shared" si="731"/>
        <v>0.24015118944204192</v>
      </c>
      <c r="O515" s="5">
        <f t="shared" si="732"/>
        <v>0</v>
      </c>
      <c r="P515" s="5">
        <f t="shared" si="733"/>
        <v>0</v>
      </c>
      <c r="Q515" s="5">
        <f t="shared" si="734"/>
        <v>0.26743929200081523</v>
      </c>
      <c r="R515" s="5">
        <f t="shared" si="735"/>
        <v>0</v>
      </c>
      <c r="S515" s="5">
        <f t="shared" si="736"/>
        <v>0</v>
      </c>
      <c r="T515" s="5">
        <f t="shared" si="737"/>
        <v>0</v>
      </c>
      <c r="U515" s="5">
        <f t="shared" si="738"/>
        <v>0</v>
      </c>
      <c r="V515" s="5">
        <f t="shared" si="739"/>
        <v>0</v>
      </c>
      <c r="W515" s="5">
        <f t="shared" si="740"/>
        <v>0.19855207344471326</v>
      </c>
      <c r="X515" s="5">
        <f t="shared" si="741"/>
        <v>0</v>
      </c>
      <c r="Y515" s="5">
        <f t="shared" si="742"/>
        <v>0</v>
      </c>
      <c r="Z515" s="5">
        <f t="shared" si="743"/>
        <v>0</v>
      </c>
      <c r="AA515" s="5">
        <f t="shared" si="744"/>
        <v>0</v>
      </c>
      <c r="AB515" s="5">
        <f t="shared" si="745"/>
        <v>0</v>
      </c>
      <c r="AC515" s="5">
        <f t="shared" si="746"/>
        <v>0</v>
      </c>
      <c r="AD515" s="5">
        <f t="shared" si="747"/>
        <v>0.11055665822584501</v>
      </c>
      <c r="AE515" s="5">
        <f t="shared" si="748"/>
        <v>0</v>
      </c>
      <c r="AF515" s="5">
        <f t="shared" si="749"/>
        <v>0</v>
      </c>
      <c r="AG515" s="5">
        <f t="shared" si="750"/>
        <v>0</v>
      </c>
      <c r="AH515" s="5">
        <f t="shared" si="751"/>
        <v>0</v>
      </c>
      <c r="AI515" s="5">
        <f t="shared" si="752"/>
        <v>0</v>
      </c>
      <c r="AJ515" s="5">
        <f t="shared" si="753"/>
        <v>0</v>
      </c>
      <c r="AK515" s="5">
        <f t="shared" si="754"/>
        <v>0</v>
      </c>
      <c r="AL515" s="5">
        <f t="shared" si="755"/>
        <v>0</v>
      </c>
      <c r="AM515" s="5">
        <f t="shared" si="756"/>
        <v>4.9247633493869188E-2</v>
      </c>
      <c r="AN515" s="5">
        <f t="shared" si="757"/>
        <v>0</v>
      </c>
      <c r="AO515" s="5">
        <f t="shared" si="758"/>
        <v>0</v>
      </c>
      <c r="AP515" s="5">
        <f t="shared" si="759"/>
        <v>0</v>
      </c>
      <c r="AQ515" s="5">
        <f t="shared" si="760"/>
        <v>0</v>
      </c>
      <c r="AR515" s="5">
        <f t="shared" si="761"/>
        <v>0</v>
      </c>
      <c r="AS515" s="5">
        <f t="shared" si="762"/>
        <v>0</v>
      </c>
      <c r="AT515" s="5">
        <f t="shared" si="763"/>
        <v>0</v>
      </c>
      <c r="AU515" s="5">
        <f t="shared" si="764"/>
        <v>0</v>
      </c>
      <c r="AV515" s="5">
        <f t="shared" si="765"/>
        <v>0</v>
      </c>
      <c r="AW515" s="5">
        <f t="shared" si="766"/>
        <v>0</v>
      </c>
      <c r="AX515" s="5">
        <f t="shared" si="767"/>
        <v>1.8281195087861728E-2</v>
      </c>
      <c r="AY515" s="5">
        <f t="shared" si="768"/>
        <v>0</v>
      </c>
      <c r="AZ515" s="5">
        <f t="shared" si="769"/>
        <v>0</v>
      </c>
      <c r="BA515" s="5">
        <f t="shared" si="770"/>
        <v>0</v>
      </c>
      <c r="BB515" s="5">
        <f t="shared" si="771"/>
        <v>0</v>
      </c>
      <c r="BC515" s="5">
        <f t="shared" si="772"/>
        <v>0</v>
      </c>
      <c r="BD515" s="5">
        <f t="shared" si="773"/>
        <v>0</v>
      </c>
      <c r="BE515" s="5">
        <f t="shared" si="774"/>
        <v>0</v>
      </c>
      <c r="BF515" s="5">
        <f t="shared" si="775"/>
        <v>0</v>
      </c>
      <c r="BG515" s="5">
        <f t="shared" si="776"/>
        <v>0</v>
      </c>
      <c r="BH515" s="5">
        <f t="shared" si="777"/>
        <v>0</v>
      </c>
      <c r="BI515" s="5">
        <f t="shared" si="778"/>
        <v>0</v>
      </c>
      <c r="BJ515" s="8">
        <f t="shared" si="779"/>
        <v>0.88422804169514635</v>
      </c>
      <c r="BK515" s="8">
        <f t="shared" si="780"/>
        <v>0.10782371086715953</v>
      </c>
      <c r="BL515" s="8">
        <f t="shared" si="781"/>
        <v>0</v>
      </c>
      <c r="BM515" s="8">
        <f t="shared" si="782"/>
        <v>0.37663756025228923</v>
      </c>
      <c r="BN515" s="8">
        <f t="shared" si="783"/>
        <v>0.61541419231001671</v>
      </c>
    </row>
    <row r="516" spans="1:66" x14ac:dyDescent="0.25">
      <c r="A516" t="s">
        <v>178</v>
      </c>
      <c r="B516" t="s">
        <v>179</v>
      </c>
      <c r="C516" t="s">
        <v>269</v>
      </c>
      <c r="D516" s="18"/>
      <c r="E516">
        <f>VLOOKUP(A516,home!$A$2:$E$405,3,FALSE)</f>
        <v>1.8076923076923099</v>
      </c>
      <c r="F516">
        <f>VLOOKUP(B516,home!$B$2:$E$405,3,FALSE)</f>
        <v>0</v>
      </c>
      <c r="G516">
        <f>VLOOKUP(C516,away!$B$2:$E$405,4,FALSE)</f>
        <v>0</v>
      </c>
      <c r="H516">
        <f>VLOOKUP(A516,away!$A$2:$E$405,3,FALSE)</f>
        <v>1.07692307692308</v>
      </c>
      <c r="I516">
        <f>VLOOKUP(C516,away!$B$2:$E$405,3,FALSE)</f>
        <v>1.66</v>
      </c>
      <c r="J516">
        <f>VLOOKUP(B516,home!$B$2:$E$405,4,FALSE)</f>
        <v>2.79</v>
      </c>
      <c r="K516" s="3">
        <f t="shared" si="728"/>
        <v>0</v>
      </c>
      <c r="L516" s="3">
        <f t="shared" si="729"/>
        <v>4.9876615384615519</v>
      </c>
      <c r="M516" s="5">
        <f t="shared" si="730"/>
        <v>6.8215978994583407E-3</v>
      </c>
      <c r="N516" s="5">
        <f t="shared" si="731"/>
        <v>0</v>
      </c>
      <c r="O516" s="5">
        <f t="shared" si="732"/>
        <v>3.4023821473978477E-2</v>
      </c>
      <c r="P516" s="5">
        <f t="shared" si="733"/>
        <v>0</v>
      </c>
      <c r="Q516" s="5">
        <f t="shared" si="734"/>
        <v>0</v>
      </c>
      <c r="R516" s="5">
        <f t="shared" si="735"/>
        <v>8.4849652878622353E-2</v>
      </c>
      <c r="S516" s="5">
        <f t="shared" si="736"/>
        <v>0</v>
      </c>
      <c r="T516" s="5">
        <f t="shared" si="737"/>
        <v>0</v>
      </c>
      <c r="U516" s="5">
        <f t="shared" si="738"/>
        <v>0</v>
      </c>
      <c r="V516" s="5">
        <f t="shared" si="739"/>
        <v>0</v>
      </c>
      <c r="W516" s="5">
        <f t="shared" si="740"/>
        <v>0</v>
      </c>
      <c r="X516" s="5">
        <f t="shared" si="741"/>
        <v>0</v>
      </c>
      <c r="Y516" s="5">
        <f t="shared" si="742"/>
        <v>0</v>
      </c>
      <c r="Z516" s="5">
        <f t="shared" si="743"/>
        <v>0.14106711673817279</v>
      </c>
      <c r="AA516" s="5">
        <f t="shared" si="744"/>
        <v>0</v>
      </c>
      <c r="AB516" s="5">
        <f t="shared" si="745"/>
        <v>0</v>
      </c>
      <c r="AC516" s="5">
        <f t="shared" si="746"/>
        <v>0</v>
      </c>
      <c r="AD516" s="5">
        <f t="shared" si="747"/>
        <v>0</v>
      </c>
      <c r="AE516" s="5">
        <f t="shared" si="748"/>
        <v>0</v>
      </c>
      <c r="AF516" s="5">
        <f t="shared" si="749"/>
        <v>0</v>
      </c>
      <c r="AG516" s="5">
        <f t="shared" si="750"/>
        <v>0</v>
      </c>
      <c r="AH516" s="5">
        <f t="shared" si="751"/>
        <v>0.1758987581241625</v>
      </c>
      <c r="AI516" s="5">
        <f t="shared" si="752"/>
        <v>0</v>
      </c>
      <c r="AJ516" s="5">
        <f t="shared" si="753"/>
        <v>0</v>
      </c>
      <c r="AK516" s="5">
        <f t="shared" si="754"/>
        <v>0</v>
      </c>
      <c r="AL516" s="5">
        <f t="shared" si="755"/>
        <v>0</v>
      </c>
      <c r="AM516" s="5">
        <f t="shared" si="756"/>
        <v>0</v>
      </c>
      <c r="AN516" s="5">
        <f t="shared" si="757"/>
        <v>0</v>
      </c>
      <c r="AO516" s="5">
        <f t="shared" si="758"/>
        <v>0</v>
      </c>
      <c r="AP516" s="5">
        <f t="shared" si="759"/>
        <v>0</v>
      </c>
      <c r="AQ516" s="5">
        <f t="shared" si="760"/>
        <v>0</v>
      </c>
      <c r="AR516" s="5">
        <f t="shared" si="761"/>
        <v>0.17546469411180735</v>
      </c>
      <c r="AS516" s="5">
        <f t="shared" si="762"/>
        <v>0</v>
      </c>
      <c r="AT516" s="5">
        <f t="shared" si="763"/>
        <v>0</v>
      </c>
      <c r="AU516" s="5">
        <f t="shared" si="764"/>
        <v>0</v>
      </c>
      <c r="AV516" s="5">
        <f t="shared" si="765"/>
        <v>0</v>
      </c>
      <c r="AW516" s="5">
        <f t="shared" si="766"/>
        <v>0</v>
      </c>
      <c r="AX516" s="5">
        <f t="shared" si="767"/>
        <v>0</v>
      </c>
      <c r="AY516" s="5">
        <f t="shared" si="768"/>
        <v>0</v>
      </c>
      <c r="AZ516" s="5">
        <f t="shared" si="769"/>
        <v>0</v>
      </c>
      <c r="BA516" s="5">
        <f t="shared" si="770"/>
        <v>0</v>
      </c>
      <c r="BB516" s="5">
        <f t="shared" si="771"/>
        <v>0</v>
      </c>
      <c r="BC516" s="5">
        <f t="shared" si="772"/>
        <v>0</v>
      </c>
      <c r="BD516" s="5">
        <f t="shared" si="773"/>
        <v>0.14585975102989709</v>
      </c>
      <c r="BE516" s="5">
        <f t="shared" si="774"/>
        <v>0</v>
      </c>
      <c r="BF516" s="5">
        <f t="shared" si="775"/>
        <v>0</v>
      </c>
      <c r="BG516" s="5">
        <f t="shared" si="776"/>
        <v>0</v>
      </c>
      <c r="BH516" s="5">
        <f t="shared" si="777"/>
        <v>0</v>
      </c>
      <c r="BI516" s="5">
        <f t="shared" si="778"/>
        <v>0</v>
      </c>
      <c r="BJ516" s="8">
        <f t="shared" si="779"/>
        <v>0</v>
      </c>
      <c r="BK516" s="8">
        <f t="shared" si="780"/>
        <v>6.8215978994583407E-3</v>
      </c>
      <c r="BL516" s="8">
        <f t="shared" si="781"/>
        <v>0.61609667761846776</v>
      </c>
      <c r="BM516" s="8">
        <f t="shared" si="782"/>
        <v>0.63829032000403974</v>
      </c>
      <c r="BN516" s="8">
        <f t="shared" si="783"/>
        <v>0.12569507225205917</v>
      </c>
    </row>
    <row r="517" spans="1:66" x14ac:dyDescent="0.25">
      <c r="A517" t="s">
        <v>28</v>
      </c>
      <c r="B517" t="s">
        <v>190</v>
      </c>
      <c r="C517" t="s">
        <v>293</v>
      </c>
      <c r="D517" s="18"/>
      <c r="E517">
        <f>VLOOKUP(A517,home!$A$2:$E$405,3,FALSE)</f>
        <v>1.4166666666666701</v>
      </c>
      <c r="F517">
        <f>VLOOKUP(B517,home!$B$2:$E$405,3,FALSE)</f>
        <v>1.06</v>
      </c>
      <c r="G517">
        <f>VLOOKUP(C517,away!$B$2:$E$405,4,FALSE)</f>
        <v>0</v>
      </c>
      <c r="H517">
        <f>VLOOKUP(A517,away!$A$2:$E$405,3,FALSE)</f>
        <v>1</v>
      </c>
      <c r="I517">
        <f>VLOOKUP(C517,away!$B$2:$E$405,3,FALSE)</f>
        <v>1.41</v>
      </c>
      <c r="J517">
        <f>VLOOKUP(B517,home!$B$2:$E$405,4,FALSE)</f>
        <v>1.5</v>
      </c>
      <c r="K517" s="3">
        <f t="shared" si="728"/>
        <v>0</v>
      </c>
      <c r="L517" s="3">
        <f t="shared" si="729"/>
        <v>2.1149999999999998</v>
      </c>
      <c r="M517" s="5">
        <f t="shared" si="730"/>
        <v>0.12063328955315832</v>
      </c>
      <c r="N517" s="5">
        <f t="shared" si="731"/>
        <v>0</v>
      </c>
      <c r="O517" s="5">
        <f t="shared" si="732"/>
        <v>0.2551394074049298</v>
      </c>
      <c r="P517" s="5">
        <f t="shared" si="733"/>
        <v>0</v>
      </c>
      <c r="Q517" s="5">
        <f t="shared" si="734"/>
        <v>0</v>
      </c>
      <c r="R517" s="5">
        <f t="shared" si="735"/>
        <v>0.2698099233307133</v>
      </c>
      <c r="S517" s="5">
        <f t="shared" si="736"/>
        <v>0</v>
      </c>
      <c r="T517" s="5">
        <f t="shared" si="737"/>
        <v>0</v>
      </c>
      <c r="U517" s="5">
        <f t="shared" si="738"/>
        <v>0</v>
      </c>
      <c r="V517" s="5">
        <f t="shared" si="739"/>
        <v>0</v>
      </c>
      <c r="W517" s="5">
        <f t="shared" si="740"/>
        <v>0</v>
      </c>
      <c r="X517" s="5">
        <f t="shared" si="741"/>
        <v>0</v>
      </c>
      <c r="Y517" s="5">
        <f t="shared" si="742"/>
        <v>0</v>
      </c>
      <c r="Z517" s="5">
        <f t="shared" si="743"/>
        <v>0.19021599594815283</v>
      </c>
      <c r="AA517" s="5">
        <f t="shared" si="744"/>
        <v>0</v>
      </c>
      <c r="AB517" s="5">
        <f t="shared" si="745"/>
        <v>0</v>
      </c>
      <c r="AC517" s="5">
        <f t="shared" si="746"/>
        <v>0</v>
      </c>
      <c r="AD517" s="5">
        <f t="shared" si="747"/>
        <v>0</v>
      </c>
      <c r="AE517" s="5">
        <f t="shared" si="748"/>
        <v>0</v>
      </c>
      <c r="AF517" s="5">
        <f t="shared" si="749"/>
        <v>0</v>
      </c>
      <c r="AG517" s="5">
        <f t="shared" si="750"/>
        <v>0</v>
      </c>
      <c r="AH517" s="5">
        <f t="shared" si="751"/>
        <v>0.10057670785758581</v>
      </c>
      <c r="AI517" s="5">
        <f t="shared" si="752"/>
        <v>0</v>
      </c>
      <c r="AJ517" s="5">
        <f t="shared" si="753"/>
        <v>0</v>
      </c>
      <c r="AK517" s="5">
        <f t="shared" si="754"/>
        <v>0</v>
      </c>
      <c r="AL517" s="5">
        <f t="shared" si="755"/>
        <v>0</v>
      </c>
      <c r="AM517" s="5">
        <f t="shared" si="756"/>
        <v>0</v>
      </c>
      <c r="AN517" s="5">
        <f t="shared" si="757"/>
        <v>0</v>
      </c>
      <c r="AO517" s="5">
        <f t="shared" si="758"/>
        <v>0</v>
      </c>
      <c r="AP517" s="5">
        <f t="shared" si="759"/>
        <v>0</v>
      </c>
      <c r="AQ517" s="5">
        <f t="shared" si="760"/>
        <v>0</v>
      </c>
      <c r="AR517" s="5">
        <f t="shared" si="761"/>
        <v>4.2543947423758777E-2</v>
      </c>
      <c r="AS517" s="5">
        <f t="shared" si="762"/>
        <v>0</v>
      </c>
      <c r="AT517" s="5">
        <f t="shared" si="763"/>
        <v>0</v>
      </c>
      <c r="AU517" s="5">
        <f t="shared" si="764"/>
        <v>0</v>
      </c>
      <c r="AV517" s="5">
        <f t="shared" si="765"/>
        <v>0</v>
      </c>
      <c r="AW517" s="5">
        <f t="shared" si="766"/>
        <v>0</v>
      </c>
      <c r="AX517" s="5">
        <f t="shared" si="767"/>
        <v>0</v>
      </c>
      <c r="AY517" s="5">
        <f t="shared" si="768"/>
        <v>0</v>
      </c>
      <c r="AZ517" s="5">
        <f t="shared" si="769"/>
        <v>0</v>
      </c>
      <c r="BA517" s="5">
        <f t="shared" si="770"/>
        <v>0</v>
      </c>
      <c r="BB517" s="5">
        <f t="shared" si="771"/>
        <v>0</v>
      </c>
      <c r="BC517" s="5">
        <f t="shared" si="772"/>
        <v>0</v>
      </c>
      <c r="BD517" s="5">
        <f t="shared" si="773"/>
        <v>1.4996741466874981E-2</v>
      </c>
      <c r="BE517" s="5">
        <f t="shared" si="774"/>
        <v>0</v>
      </c>
      <c r="BF517" s="5">
        <f t="shared" si="775"/>
        <v>0</v>
      </c>
      <c r="BG517" s="5">
        <f t="shared" si="776"/>
        <v>0</v>
      </c>
      <c r="BH517" s="5">
        <f t="shared" si="777"/>
        <v>0</v>
      </c>
      <c r="BI517" s="5">
        <f t="shared" si="778"/>
        <v>0</v>
      </c>
      <c r="BJ517" s="8">
        <f t="shared" si="779"/>
        <v>0</v>
      </c>
      <c r="BK517" s="8">
        <f t="shared" si="780"/>
        <v>0.12063328955315832</v>
      </c>
      <c r="BL517" s="8">
        <f t="shared" si="781"/>
        <v>0.68306672748386266</v>
      </c>
      <c r="BM517" s="8">
        <f t="shared" si="782"/>
        <v>0.34833339269637237</v>
      </c>
      <c r="BN517" s="8">
        <f t="shared" si="783"/>
        <v>0.64558262028880142</v>
      </c>
    </row>
    <row r="518" spans="1:66" x14ac:dyDescent="0.25">
      <c r="A518" t="s">
        <v>28</v>
      </c>
      <c r="B518" t="s">
        <v>279</v>
      </c>
      <c r="C518" t="s">
        <v>30</v>
      </c>
      <c r="D518" s="18"/>
      <c r="E518">
        <f>VLOOKUP(A518,home!$A$2:$E$405,3,FALSE)</f>
        <v>1.4166666666666701</v>
      </c>
      <c r="F518">
        <f>VLOOKUP(B518,home!$B$2:$E$405,3,FALSE)</f>
        <v>0.35</v>
      </c>
      <c r="G518">
        <f>VLOOKUP(C518,away!$B$2:$E$405,4,FALSE)</f>
        <v>0.71</v>
      </c>
      <c r="H518">
        <f>VLOOKUP(A518,away!$A$2:$E$405,3,FALSE)</f>
        <v>1</v>
      </c>
      <c r="I518">
        <f>VLOOKUP(C518,away!$B$2:$E$405,3,FALSE)</f>
        <v>1.06</v>
      </c>
      <c r="J518">
        <f>VLOOKUP(B518,home!$B$2:$E$405,4,FALSE)</f>
        <v>1.5</v>
      </c>
      <c r="K518" s="3">
        <f t="shared" si="728"/>
        <v>0.35204166666666747</v>
      </c>
      <c r="L518" s="3">
        <f t="shared" si="729"/>
        <v>1.59</v>
      </c>
      <c r="M518" s="5">
        <f t="shared" si="730"/>
        <v>0.14341085351781721</v>
      </c>
      <c r="N518" s="5">
        <f t="shared" si="731"/>
        <v>5.0486595890501688E-2</v>
      </c>
      <c r="O518" s="5">
        <f t="shared" si="732"/>
        <v>0.22802325709332938</v>
      </c>
      <c r="P518" s="5">
        <f t="shared" si="733"/>
        <v>8.0273687465897692E-2</v>
      </c>
      <c r="Q518" s="5">
        <f t="shared" si="734"/>
        <v>8.8866926808093688E-3</v>
      </c>
      <c r="R518" s="5">
        <f t="shared" si="735"/>
        <v>0.18127848938919688</v>
      </c>
      <c r="S518" s="5">
        <f t="shared" si="736"/>
        <v>1.1233223883177086E-2</v>
      </c>
      <c r="T518" s="5">
        <f t="shared" si="737"/>
        <v>1.4129841362486899E-2</v>
      </c>
      <c r="U518" s="5">
        <f t="shared" si="738"/>
        <v>6.3817581535388676E-2</v>
      </c>
      <c r="V518" s="5">
        <f t="shared" si="739"/>
        <v>6.9863943822431429E-4</v>
      </c>
      <c r="W518" s="5">
        <f t="shared" si="740"/>
        <v>1.0428287008355352E-3</v>
      </c>
      <c r="X518" s="5">
        <f t="shared" si="741"/>
        <v>1.6580976343285011E-3</v>
      </c>
      <c r="Y518" s="5">
        <f t="shared" si="742"/>
        <v>1.3181876192911587E-3</v>
      </c>
      <c r="Z518" s="5">
        <f t="shared" si="743"/>
        <v>9.6077599376274386E-2</v>
      </c>
      <c r="AA518" s="5">
        <f t="shared" si="744"/>
        <v>3.3823318213756011E-2</v>
      </c>
      <c r="AB518" s="5">
        <f t="shared" si="745"/>
        <v>5.9536086580838582E-3</v>
      </c>
      <c r="AC518" s="5">
        <f t="shared" si="746"/>
        <v>2.444130035301047E-5</v>
      </c>
      <c r="AD518" s="5">
        <f t="shared" si="747"/>
        <v>9.1779788472494343E-5</v>
      </c>
      <c r="AE518" s="5">
        <f t="shared" si="748"/>
        <v>1.4592986367126603E-4</v>
      </c>
      <c r="AF518" s="5">
        <f t="shared" si="749"/>
        <v>1.1601424161865651E-4</v>
      </c>
      <c r="AG518" s="5">
        <f t="shared" si="750"/>
        <v>6.1487548057887975E-5</v>
      </c>
      <c r="AH518" s="5">
        <f t="shared" si="751"/>
        <v>3.8190845752069068E-2</v>
      </c>
      <c r="AI518" s="5">
        <f t="shared" si="752"/>
        <v>1.3444768989968015E-2</v>
      </c>
      <c r="AJ518" s="5">
        <f t="shared" si="753"/>
        <v>2.3665594415883339E-3</v>
      </c>
      <c r="AK518" s="5">
        <f t="shared" si="754"/>
        <v>2.7770917669416495E-4</v>
      </c>
      <c r="AL518" s="5">
        <f t="shared" si="755"/>
        <v>5.4723704870885324E-7</v>
      </c>
      <c r="AM518" s="5">
        <f t="shared" si="756"/>
        <v>6.4620619400342251E-6</v>
      </c>
      <c r="AN518" s="5">
        <f t="shared" si="757"/>
        <v>1.0274678484654419E-5</v>
      </c>
      <c r="AO518" s="5">
        <f t="shared" si="758"/>
        <v>8.1683693953002643E-6</v>
      </c>
      <c r="AP518" s="5">
        <f t="shared" si="759"/>
        <v>4.3292357795091416E-6</v>
      </c>
      <c r="AQ518" s="5">
        <f t="shared" si="760"/>
        <v>1.7208712223548838E-6</v>
      </c>
      <c r="AR518" s="5">
        <f t="shared" si="761"/>
        <v>1.2144688949157968E-2</v>
      </c>
      <c r="AS518" s="5">
        <f t="shared" si="762"/>
        <v>4.2754365388098297E-3</v>
      </c>
      <c r="AT518" s="5">
        <f t="shared" si="763"/>
        <v>7.5256590242509034E-4</v>
      </c>
      <c r="AU518" s="5">
        <f t="shared" si="764"/>
        <v>8.8311518188744479E-5</v>
      </c>
      <c r="AV518" s="5">
        <f t="shared" si="765"/>
        <v>7.7723335122573325E-6</v>
      </c>
      <c r="AW518" s="5">
        <f t="shared" si="766"/>
        <v>8.5087190521068961E-9</v>
      </c>
      <c r="AX518" s="5">
        <f t="shared" si="767"/>
        <v>3.7915250924548084E-7</v>
      </c>
      <c r="AY518" s="5">
        <f t="shared" si="768"/>
        <v>6.0285248970031456E-7</v>
      </c>
      <c r="AZ518" s="5">
        <f t="shared" si="769"/>
        <v>4.7926772931175021E-7</v>
      </c>
      <c r="BA518" s="5">
        <f t="shared" si="770"/>
        <v>2.5401189653522771E-7</v>
      </c>
      <c r="BB518" s="5">
        <f t="shared" si="771"/>
        <v>1.0096972887275301E-7</v>
      </c>
      <c r="BC518" s="5">
        <f t="shared" si="772"/>
        <v>3.2108373781535465E-8</v>
      </c>
      <c r="BD518" s="5">
        <f t="shared" si="773"/>
        <v>3.21834257152686E-3</v>
      </c>
      <c r="BE518" s="5">
        <f t="shared" si="774"/>
        <v>1.1329906827846044E-3</v>
      </c>
      <c r="BF518" s="5">
        <f t="shared" si="775"/>
        <v>1.9942996414264885E-4</v>
      </c>
      <c r="BG518" s="5">
        <f t="shared" si="776"/>
        <v>2.3402552320017278E-5</v>
      </c>
      <c r="BH518" s="5">
        <f t="shared" si="777"/>
        <v>2.0596683807481923E-6</v>
      </c>
      <c r="BI518" s="5">
        <f t="shared" si="778"/>
        <v>1.4501781790784605E-7</v>
      </c>
      <c r="BJ518" s="8">
        <f t="shared" si="779"/>
        <v>7.7970258909622739E-2</v>
      </c>
      <c r="BK518" s="8">
        <f t="shared" si="780"/>
        <v>0.23564199569500771</v>
      </c>
      <c r="BL518" s="8">
        <f t="shared" si="781"/>
        <v>0.58902128394914111</v>
      </c>
      <c r="BM518" s="8">
        <f t="shared" si="782"/>
        <v>0.3063509675487231</v>
      </c>
      <c r="BN518" s="8">
        <f t="shared" si="783"/>
        <v>0.69235957603755216</v>
      </c>
    </row>
    <row r="519" spans="1:66" x14ac:dyDescent="0.25">
      <c r="A519" t="s">
        <v>28</v>
      </c>
      <c r="B519" t="s">
        <v>189</v>
      </c>
      <c r="C519" t="s">
        <v>462</v>
      </c>
      <c r="D519" s="18"/>
      <c r="E519">
        <f>VLOOKUP(A519,home!$A$2:$E$405,3,FALSE)</f>
        <v>1.4166666666666701</v>
      </c>
      <c r="F519">
        <f>VLOOKUP(B519,home!$B$2:$E$405,3,FALSE)</f>
        <v>1.41</v>
      </c>
      <c r="G519">
        <f>VLOOKUP(C519,away!$B$2:$E$405,4,FALSE)</f>
        <v>2.4700000000000002</v>
      </c>
      <c r="H519">
        <f>VLOOKUP(A519,away!$A$2:$E$405,3,FALSE)</f>
        <v>1</v>
      </c>
      <c r="I519">
        <f>VLOOKUP(C519,away!$B$2:$E$405,3,FALSE)</f>
        <v>0</v>
      </c>
      <c r="J519">
        <f>VLOOKUP(B519,home!$B$2:$E$405,4,FALSE)</f>
        <v>0.5</v>
      </c>
      <c r="K519" s="3">
        <f t="shared" si="728"/>
        <v>4.9338250000000121</v>
      </c>
      <c r="L519" s="3">
        <f t="shared" si="729"/>
        <v>0</v>
      </c>
      <c r="M519" s="5">
        <f t="shared" si="730"/>
        <v>7.1989147031175319E-3</v>
      </c>
      <c r="N519" s="5">
        <f t="shared" si="731"/>
        <v>3.5518185335108941E-2</v>
      </c>
      <c r="O519" s="5">
        <f t="shared" si="732"/>
        <v>0</v>
      </c>
      <c r="P519" s="5">
        <f t="shared" si="733"/>
        <v>0</v>
      </c>
      <c r="Q519" s="5">
        <f t="shared" si="734"/>
        <v>8.7620255380497183E-2</v>
      </c>
      <c r="R519" s="5">
        <f t="shared" si="735"/>
        <v>0</v>
      </c>
      <c r="S519" s="5">
        <f t="shared" si="736"/>
        <v>0</v>
      </c>
      <c r="T519" s="5">
        <f t="shared" si="737"/>
        <v>0</v>
      </c>
      <c r="U519" s="5">
        <f t="shared" si="738"/>
        <v>0</v>
      </c>
      <c r="V519" s="5">
        <f t="shared" si="739"/>
        <v>0</v>
      </c>
      <c r="W519" s="5">
        <f t="shared" si="740"/>
        <v>0.14410100216756086</v>
      </c>
      <c r="X519" s="5">
        <f t="shared" si="741"/>
        <v>0</v>
      </c>
      <c r="Y519" s="5">
        <f t="shared" si="742"/>
        <v>0</v>
      </c>
      <c r="Z519" s="5">
        <f t="shared" si="743"/>
        <v>0</v>
      </c>
      <c r="AA519" s="5">
        <f t="shared" si="744"/>
        <v>0</v>
      </c>
      <c r="AB519" s="5">
        <f t="shared" si="745"/>
        <v>0</v>
      </c>
      <c r="AC519" s="5">
        <f t="shared" si="746"/>
        <v>0</v>
      </c>
      <c r="AD519" s="5">
        <f t="shared" si="747"/>
        <v>0.17774228175484191</v>
      </c>
      <c r="AE519" s="5">
        <f t="shared" si="748"/>
        <v>0</v>
      </c>
      <c r="AF519" s="5">
        <f t="shared" si="749"/>
        <v>0</v>
      </c>
      <c r="AG519" s="5">
        <f t="shared" si="750"/>
        <v>0</v>
      </c>
      <c r="AH519" s="5">
        <f t="shared" si="751"/>
        <v>0</v>
      </c>
      <c r="AI519" s="5">
        <f t="shared" si="752"/>
        <v>0</v>
      </c>
      <c r="AJ519" s="5">
        <f t="shared" si="753"/>
        <v>0</v>
      </c>
      <c r="AK519" s="5">
        <f t="shared" si="754"/>
        <v>0</v>
      </c>
      <c r="AL519" s="5">
        <f t="shared" si="755"/>
        <v>0</v>
      </c>
      <c r="AM519" s="5">
        <f t="shared" si="756"/>
        <v>0.17538986265581699</v>
      </c>
      <c r="AN519" s="5">
        <f t="shared" si="757"/>
        <v>0</v>
      </c>
      <c r="AO519" s="5">
        <f t="shared" si="758"/>
        <v>0</v>
      </c>
      <c r="AP519" s="5">
        <f t="shared" si="759"/>
        <v>0</v>
      </c>
      <c r="AQ519" s="5">
        <f t="shared" si="760"/>
        <v>0</v>
      </c>
      <c r="AR519" s="5">
        <f t="shared" si="761"/>
        <v>0</v>
      </c>
      <c r="AS519" s="5">
        <f t="shared" si="762"/>
        <v>0</v>
      </c>
      <c r="AT519" s="5">
        <f t="shared" si="763"/>
        <v>0</v>
      </c>
      <c r="AU519" s="5">
        <f t="shared" si="764"/>
        <v>0</v>
      </c>
      <c r="AV519" s="5">
        <f t="shared" si="765"/>
        <v>0</v>
      </c>
      <c r="AW519" s="5">
        <f t="shared" si="766"/>
        <v>0</v>
      </c>
      <c r="AX519" s="5">
        <f t="shared" si="767"/>
        <v>0.14422381485297303</v>
      </c>
      <c r="AY519" s="5">
        <f t="shared" si="768"/>
        <v>0</v>
      </c>
      <c r="AZ519" s="5">
        <f t="shared" si="769"/>
        <v>0</v>
      </c>
      <c r="BA519" s="5">
        <f t="shared" si="770"/>
        <v>0</v>
      </c>
      <c r="BB519" s="5">
        <f t="shared" si="771"/>
        <v>0</v>
      </c>
      <c r="BC519" s="5">
        <f t="shared" si="772"/>
        <v>0</v>
      </c>
      <c r="BD519" s="5">
        <f t="shared" si="773"/>
        <v>0</v>
      </c>
      <c r="BE519" s="5">
        <f t="shared" si="774"/>
        <v>0</v>
      </c>
      <c r="BF519" s="5">
        <f t="shared" si="775"/>
        <v>0</v>
      </c>
      <c r="BG519" s="5">
        <f t="shared" si="776"/>
        <v>0</v>
      </c>
      <c r="BH519" s="5">
        <f t="shared" si="777"/>
        <v>0</v>
      </c>
      <c r="BI519" s="5">
        <f t="shared" si="778"/>
        <v>0</v>
      </c>
      <c r="BJ519" s="8">
        <f t="shared" si="779"/>
        <v>0.76459540214679889</v>
      </c>
      <c r="BK519" s="8">
        <f t="shared" si="780"/>
        <v>7.1989147031175319E-3</v>
      </c>
      <c r="BL519" s="8">
        <f t="shared" si="781"/>
        <v>0</v>
      </c>
      <c r="BM519" s="8">
        <f t="shared" si="782"/>
        <v>0.64145696143119291</v>
      </c>
      <c r="BN519" s="8">
        <f t="shared" si="783"/>
        <v>0.13033735541872365</v>
      </c>
    </row>
    <row r="520" spans="1:66" x14ac:dyDescent="0.25">
      <c r="A520" t="s">
        <v>192</v>
      </c>
      <c r="B520" t="s">
        <v>205</v>
      </c>
      <c r="C520" t="s">
        <v>197</v>
      </c>
      <c r="D520" s="18"/>
      <c r="E520">
        <f>VLOOKUP(A520,home!$A$2:$E$405,3,FALSE)</f>
        <v>1.7083333333333299</v>
      </c>
      <c r="F520">
        <f>VLOOKUP(B520,home!$B$2:$E$405,3,FALSE)</f>
        <v>1.17</v>
      </c>
      <c r="G520">
        <f>VLOOKUP(C520,away!$B$2:$E$405,4,FALSE)</f>
        <v>1.17</v>
      </c>
      <c r="H520">
        <f>VLOOKUP(A520,away!$A$2:$E$405,3,FALSE)</f>
        <v>1</v>
      </c>
      <c r="I520">
        <f>VLOOKUP(C520,away!$B$2:$E$405,3,FALSE)</f>
        <v>1.46</v>
      </c>
      <c r="J520">
        <f>VLOOKUP(B520,home!$B$2:$E$405,4,FALSE)</f>
        <v>2</v>
      </c>
      <c r="K520" s="3">
        <f t="shared" si="728"/>
        <v>2.3385374999999948</v>
      </c>
      <c r="L520" s="3">
        <f t="shared" si="729"/>
        <v>2.92</v>
      </c>
      <c r="M520" s="5">
        <f t="shared" si="730"/>
        <v>5.2029084107008371E-3</v>
      </c>
      <c r="N520" s="5">
        <f t="shared" si="731"/>
        <v>1.216719642748928E-2</v>
      </c>
      <c r="O520" s="5">
        <f t="shared" si="732"/>
        <v>1.5192492559246444E-2</v>
      </c>
      <c r="P520" s="5">
        <f t="shared" si="733"/>
        <v>3.5528213568268699E-2</v>
      </c>
      <c r="Q520" s="5">
        <f t="shared" si="734"/>
        <v>1.422672255777483E-2</v>
      </c>
      <c r="R520" s="5">
        <f t="shared" si="735"/>
        <v>2.2181039136499811E-2</v>
      </c>
      <c r="S520" s="5">
        <f t="shared" si="736"/>
        <v>6.0651363608305663E-2</v>
      </c>
      <c r="T520" s="5">
        <f t="shared" si="737"/>
        <v>4.15420298687025E-2</v>
      </c>
      <c r="U520" s="5">
        <f t="shared" si="738"/>
        <v>5.1871191809672305E-2</v>
      </c>
      <c r="V520" s="5">
        <f t="shared" si="739"/>
        <v>4.6017736179393406E-2</v>
      </c>
      <c r="W520" s="5">
        <f t="shared" si="740"/>
        <v>1.1089908067817428E-2</v>
      </c>
      <c r="X520" s="5">
        <f t="shared" si="741"/>
        <v>3.2382531558026888E-2</v>
      </c>
      <c r="Y520" s="5">
        <f t="shared" si="742"/>
        <v>4.7278496074719262E-2</v>
      </c>
      <c r="Z520" s="5">
        <f t="shared" si="743"/>
        <v>2.1589544759526482E-2</v>
      </c>
      <c r="AA520" s="5">
        <f t="shared" si="744"/>
        <v>5.0487960028081036E-2</v>
      </c>
      <c r="AB520" s="5">
        <f t="shared" si="745"/>
        <v>5.9033993912084172E-2</v>
      </c>
      <c r="AC520" s="5">
        <f t="shared" si="746"/>
        <v>1.9639591814012772E-2</v>
      </c>
      <c r="AD520" s="5">
        <f t="shared" si="747"/>
        <v>6.4835414720358815E-3</v>
      </c>
      <c r="AE520" s="5">
        <f t="shared" si="748"/>
        <v>1.8931941098344774E-2</v>
      </c>
      <c r="AF520" s="5">
        <f t="shared" si="749"/>
        <v>2.7640634003583374E-2</v>
      </c>
      <c r="AG520" s="5">
        <f t="shared" si="750"/>
        <v>2.690355043015448E-2</v>
      </c>
      <c r="AH520" s="5">
        <f t="shared" si="751"/>
        <v>1.5760367674454333E-2</v>
      </c>
      <c r="AI520" s="5">
        <f t="shared" si="752"/>
        <v>3.6856210820499162E-2</v>
      </c>
      <c r="AJ520" s="5">
        <f t="shared" si="753"/>
        <v>4.3094815555821446E-2</v>
      </c>
      <c r="AK520" s="5">
        <f t="shared" si="754"/>
        <v>3.359294741095719E-2</v>
      </c>
      <c r="AL520" s="5">
        <f t="shared" si="755"/>
        <v>5.3643812827977814E-3</v>
      </c>
      <c r="AM520" s="5">
        <f t="shared" si="756"/>
        <v>3.0324009730322184E-3</v>
      </c>
      <c r="AN520" s="5">
        <f t="shared" si="757"/>
        <v>8.8546108412540774E-3</v>
      </c>
      <c r="AO520" s="5">
        <f t="shared" si="758"/>
        <v>1.2927731828230954E-2</v>
      </c>
      <c r="AP520" s="5">
        <f t="shared" si="759"/>
        <v>1.258299231281146E-2</v>
      </c>
      <c r="AQ520" s="5">
        <f t="shared" si="760"/>
        <v>9.1855843883523677E-3</v>
      </c>
      <c r="AR520" s="5">
        <f t="shared" si="761"/>
        <v>9.204054721881327E-3</v>
      </c>
      <c r="AS520" s="5">
        <f t="shared" si="762"/>
        <v>2.1524027119171504E-2</v>
      </c>
      <c r="AT520" s="5">
        <f t="shared" si="763"/>
        <v>2.5167372284599719E-2</v>
      </c>
      <c r="AU520" s="5">
        <f t="shared" si="764"/>
        <v>1.9618281287998994E-2</v>
      </c>
      <c r="AV520" s="5">
        <f t="shared" si="765"/>
        <v>1.1469521619383456E-2</v>
      </c>
      <c r="AW520" s="5">
        <f t="shared" si="766"/>
        <v>1.0175232177453437E-3</v>
      </c>
      <c r="AX520" s="5">
        <f t="shared" si="767"/>
        <v>1.1818972317453851E-3</v>
      </c>
      <c r="AY520" s="5">
        <f t="shared" si="768"/>
        <v>3.4511399166965244E-3</v>
      </c>
      <c r="AZ520" s="5">
        <f t="shared" si="769"/>
        <v>5.0386642783769265E-3</v>
      </c>
      <c r="BA520" s="5">
        <f t="shared" si="770"/>
        <v>4.9042998976202082E-3</v>
      </c>
      <c r="BB520" s="5">
        <f t="shared" si="771"/>
        <v>3.5801389252627523E-3</v>
      </c>
      <c r="BC520" s="5">
        <f t="shared" si="772"/>
        <v>2.0908011323534465E-3</v>
      </c>
      <c r="BD520" s="5">
        <f t="shared" si="773"/>
        <v>4.4793066313155777E-3</v>
      </c>
      <c r="BE520" s="5">
        <f t="shared" si="774"/>
        <v>1.0475026531330128E-2</v>
      </c>
      <c r="BF520" s="5">
        <f t="shared" si="775"/>
        <v>1.2248121178505192E-2</v>
      </c>
      <c r="BG520" s="5">
        <f t="shared" si="776"/>
        <v>9.5475635601595076E-3</v>
      </c>
      <c r="BH520" s="5">
        <f t="shared" si="777"/>
        <v>5.581833854766613E-3</v>
      </c>
      <c r="BI520" s="5">
        <f t="shared" si="778"/>
        <v>2.6106655576282525E-3</v>
      </c>
      <c r="BJ520" s="8">
        <f t="shared" si="779"/>
        <v>0.30547681328438508</v>
      </c>
      <c r="BK520" s="8">
        <f t="shared" si="780"/>
        <v>0.17585533478017568</v>
      </c>
      <c r="BL520" s="8">
        <f t="shared" si="781"/>
        <v>0.45999679325405618</v>
      </c>
      <c r="BM520" s="8">
        <f t="shared" si="782"/>
        <v>0.85598629671921234</v>
      </c>
      <c r="BN520" s="8">
        <f t="shared" si="783"/>
        <v>0.1044985726599799</v>
      </c>
    </row>
    <row r="521" spans="1:66" x14ac:dyDescent="0.25">
      <c r="A521" t="s">
        <v>192</v>
      </c>
      <c r="B521" t="s">
        <v>204</v>
      </c>
      <c r="C521" t="s">
        <v>200</v>
      </c>
      <c r="D521" s="18"/>
      <c r="E521">
        <f>VLOOKUP(A521,home!$A$2:$E$405,3,FALSE)</f>
        <v>1.7083333333333299</v>
      </c>
      <c r="F521">
        <f>VLOOKUP(B521,home!$B$2:$E$405,3,FALSE)</f>
        <v>0.88</v>
      </c>
      <c r="G521">
        <f>VLOOKUP(C521,away!$B$2:$E$405,4,FALSE)</f>
        <v>0.59</v>
      </c>
      <c r="H521">
        <f>VLOOKUP(A521,away!$A$2:$E$405,3,FALSE)</f>
        <v>1</v>
      </c>
      <c r="I521">
        <f>VLOOKUP(C521,away!$B$2:$E$405,3,FALSE)</f>
        <v>0.88</v>
      </c>
      <c r="J521">
        <f>VLOOKUP(B521,home!$B$2:$E$405,4,FALSE)</f>
        <v>1</v>
      </c>
      <c r="K521" s="3">
        <f t="shared" si="728"/>
        <v>0.88696666666666479</v>
      </c>
      <c r="L521" s="3">
        <f t="shared" si="729"/>
        <v>0.88</v>
      </c>
      <c r="M521" s="5">
        <f t="shared" si="730"/>
        <v>0.17085044997749277</v>
      </c>
      <c r="N521" s="5">
        <f t="shared" si="731"/>
        <v>0.1515386541150365</v>
      </c>
      <c r="O521" s="5">
        <f t="shared" si="732"/>
        <v>0.15034839598019362</v>
      </c>
      <c r="P521" s="5">
        <f t="shared" si="733"/>
        <v>0.13335401562123214</v>
      </c>
      <c r="Q521" s="5">
        <f t="shared" si="734"/>
        <v>6.7204867455783288E-2</v>
      </c>
      <c r="R521" s="5">
        <f t="shared" si="735"/>
        <v>6.6153294231285187E-2</v>
      </c>
      <c r="S521" s="5">
        <f t="shared" si="736"/>
        <v>2.6021724678879286E-2</v>
      </c>
      <c r="T521" s="5">
        <f t="shared" si="737"/>
        <v>5.9140283361089292E-2</v>
      </c>
      <c r="U521" s="5">
        <f t="shared" si="738"/>
        <v>5.8675766873342132E-2</v>
      </c>
      <c r="V521" s="5">
        <f t="shared" si="739"/>
        <v>2.2567504568246737E-3</v>
      </c>
      <c r="W521" s="5">
        <f t="shared" si="740"/>
        <v>1.9869492423677047E-2</v>
      </c>
      <c r="X521" s="5">
        <f t="shared" si="741"/>
        <v>1.74851533328358E-2</v>
      </c>
      <c r="Y521" s="5">
        <f t="shared" si="742"/>
        <v>7.6934674664477518E-3</v>
      </c>
      <c r="Z521" s="5">
        <f t="shared" si="743"/>
        <v>1.9404966307843656E-2</v>
      </c>
      <c r="AA521" s="5">
        <f t="shared" si="744"/>
        <v>1.7211558282847025E-2</v>
      </c>
      <c r="AB521" s="5">
        <f t="shared" si="745"/>
        <v>7.6330392391379242E-3</v>
      </c>
      <c r="AC521" s="5">
        <f t="shared" si="746"/>
        <v>1.1009143366035391E-4</v>
      </c>
      <c r="AD521" s="5">
        <f t="shared" si="747"/>
        <v>4.4058943658468437E-3</v>
      </c>
      <c r="AE521" s="5">
        <f t="shared" si="748"/>
        <v>3.8771870419452227E-3</v>
      </c>
      <c r="AF521" s="5">
        <f t="shared" si="749"/>
        <v>1.7059622984558977E-3</v>
      </c>
      <c r="AG521" s="5">
        <f t="shared" si="750"/>
        <v>5.0041560754706337E-4</v>
      </c>
      <c r="AH521" s="5">
        <f t="shared" si="751"/>
        <v>4.2690925877256038E-3</v>
      </c>
      <c r="AI521" s="5">
        <f t="shared" si="752"/>
        <v>3.7865428222263451E-3</v>
      </c>
      <c r="AJ521" s="5">
        <f t="shared" si="753"/>
        <v>1.6792686326103431E-3</v>
      </c>
      <c r="AK521" s="5">
        <f t="shared" si="754"/>
        <v>4.964851005014281E-4</v>
      </c>
      <c r="AL521" s="5">
        <f t="shared" si="755"/>
        <v>3.4371896043682009E-6</v>
      </c>
      <c r="AM521" s="5">
        <f t="shared" si="756"/>
        <v>7.8157628787212303E-4</v>
      </c>
      <c r="AN521" s="5">
        <f t="shared" si="757"/>
        <v>6.8778713332746824E-4</v>
      </c>
      <c r="AO521" s="5">
        <f t="shared" si="758"/>
        <v>3.0262633866408599E-4</v>
      </c>
      <c r="AP521" s="5">
        <f t="shared" si="759"/>
        <v>8.8770392674798567E-5</v>
      </c>
      <c r="AQ521" s="5">
        <f t="shared" si="760"/>
        <v>1.9529486388455681E-5</v>
      </c>
      <c r="AR521" s="5">
        <f t="shared" si="761"/>
        <v>7.5136029543970641E-4</v>
      </c>
      <c r="AS521" s="5">
        <f t="shared" si="762"/>
        <v>6.6643153671183696E-4</v>
      </c>
      <c r="AT521" s="5">
        <f t="shared" si="763"/>
        <v>2.9555127933942043E-4</v>
      </c>
      <c r="AU521" s="5">
        <f t="shared" si="764"/>
        <v>8.7381377688251384E-5</v>
      </c>
      <c r="AV521" s="5">
        <f t="shared" si="765"/>
        <v>1.9376092324222295E-5</v>
      </c>
      <c r="AW521" s="5">
        <f t="shared" si="766"/>
        <v>7.452310814881226E-8</v>
      </c>
      <c r="AX521" s="5">
        <f t="shared" si="767"/>
        <v>1.155386857999404E-4</v>
      </c>
      <c r="AY521" s="5">
        <f t="shared" si="768"/>
        <v>1.0167404350394756E-4</v>
      </c>
      <c r="AZ521" s="5">
        <f t="shared" si="769"/>
        <v>4.473657914173692E-5</v>
      </c>
      <c r="BA521" s="5">
        <f t="shared" si="770"/>
        <v>1.3122729881576164E-5</v>
      </c>
      <c r="BB521" s="5">
        <f t="shared" si="771"/>
        <v>2.8870005739467553E-6</v>
      </c>
      <c r="BC521" s="5">
        <f t="shared" si="772"/>
        <v>5.0811210101462912E-7</v>
      </c>
      <c r="BD521" s="5">
        <f t="shared" si="773"/>
        <v>1.101995099978236E-4</v>
      </c>
      <c r="BE521" s="5">
        <f t="shared" si="774"/>
        <v>9.7743292051069407E-5</v>
      </c>
      <c r="BF521" s="5">
        <f t="shared" si="775"/>
        <v>4.3347520969781661E-5</v>
      </c>
      <c r="BG521" s="5">
        <f t="shared" si="776"/>
        <v>1.2815935394276867E-5</v>
      </c>
      <c r="BH521" s="5">
        <f t="shared" si="777"/>
        <v>2.8418268742192696E-6</v>
      </c>
      <c r="BI521" s="5">
        <f t="shared" si="778"/>
        <v>5.0412114197400276E-7</v>
      </c>
      <c r="BJ521" s="8">
        <f t="shared" si="779"/>
        <v>0.33558013425859368</v>
      </c>
      <c r="BK521" s="8">
        <f t="shared" si="780"/>
        <v>0.33269814340119763</v>
      </c>
      <c r="BL521" s="8">
        <f t="shared" si="781"/>
        <v>0.31234099653780234</v>
      </c>
      <c r="BM521" s="8">
        <f t="shared" si="782"/>
        <v>0.26047296360401795</v>
      </c>
      <c r="BN521" s="8">
        <f t="shared" si="783"/>
        <v>0.73944967738102352</v>
      </c>
    </row>
    <row r="522" spans="1:66" x14ac:dyDescent="0.25">
      <c r="A522" t="s">
        <v>192</v>
      </c>
      <c r="B522" t="s">
        <v>199</v>
      </c>
      <c r="C522" t="s">
        <v>281</v>
      </c>
      <c r="D522" s="18"/>
      <c r="E522">
        <f>VLOOKUP(A522,home!$A$2:$E$405,3,FALSE)</f>
        <v>1.7083333333333299</v>
      </c>
      <c r="F522">
        <f>VLOOKUP(B522,home!$B$2:$E$405,3,FALSE)</f>
        <v>0.59</v>
      </c>
      <c r="G522">
        <f>VLOOKUP(C522,away!$B$2:$E$405,4,FALSE)</f>
        <v>0.88</v>
      </c>
      <c r="H522">
        <f>VLOOKUP(A522,away!$A$2:$E$405,3,FALSE)</f>
        <v>1</v>
      </c>
      <c r="I522">
        <f>VLOOKUP(C522,away!$B$2:$E$405,3,FALSE)</f>
        <v>1.17</v>
      </c>
      <c r="J522">
        <f>VLOOKUP(B522,home!$B$2:$E$405,4,FALSE)</f>
        <v>2</v>
      </c>
      <c r="K522" s="3">
        <f t="shared" si="728"/>
        <v>0.88696666666666479</v>
      </c>
      <c r="L522" s="3">
        <f t="shared" si="729"/>
        <v>2.34</v>
      </c>
      <c r="M522" s="5">
        <f t="shared" si="730"/>
        <v>3.9677672038675928E-2</v>
      </c>
      <c r="N522" s="5">
        <f t="shared" si="731"/>
        <v>3.5192772509237524E-2</v>
      </c>
      <c r="O522" s="5">
        <f t="shared" si="732"/>
        <v>9.2845752570501663E-2</v>
      </c>
      <c r="P522" s="5">
        <f t="shared" si="733"/>
        <v>8.2351087671615794E-2</v>
      </c>
      <c r="Q522" s="5">
        <f t="shared" si="734"/>
        <v>1.5607408061638317E-2</v>
      </c>
      <c r="R522" s="5">
        <f t="shared" si="735"/>
        <v>0.10862953050748696</v>
      </c>
      <c r="S522" s="5">
        <f t="shared" si="736"/>
        <v>4.2729961791153383E-2</v>
      </c>
      <c r="T522" s="5">
        <f t="shared" si="737"/>
        <v>3.6521334864233659E-2</v>
      </c>
      <c r="U522" s="5">
        <f t="shared" si="738"/>
        <v>9.6350772575790486E-2</v>
      </c>
      <c r="V522" s="5">
        <f t="shared" si="739"/>
        <v>9.8540134619402499E-3</v>
      </c>
      <c r="W522" s="5">
        <f t="shared" si="740"/>
        <v>4.6144169012459248E-3</v>
      </c>
      <c r="X522" s="5">
        <f t="shared" si="741"/>
        <v>1.0797735548915461E-2</v>
      </c>
      <c r="Y522" s="5">
        <f t="shared" si="742"/>
        <v>1.2633350592231092E-2</v>
      </c>
      <c r="Z522" s="5">
        <f t="shared" si="743"/>
        <v>8.4731033795839822E-2</v>
      </c>
      <c r="AA522" s="5">
        <f t="shared" si="744"/>
        <v>7.5153602609116577E-2</v>
      </c>
      <c r="AB522" s="5">
        <f t="shared" si="745"/>
        <v>3.3329370197099632E-2</v>
      </c>
      <c r="AC522" s="5">
        <f t="shared" si="746"/>
        <v>1.2782515405177412E-3</v>
      </c>
      <c r="AD522" s="5">
        <f t="shared" si="747"/>
        <v>1.0232084943771042E-3</v>
      </c>
      <c r="AE522" s="5">
        <f t="shared" si="748"/>
        <v>2.3943078768424234E-3</v>
      </c>
      <c r="AF522" s="5">
        <f t="shared" si="749"/>
        <v>2.8013402159056361E-3</v>
      </c>
      <c r="AG522" s="5">
        <f t="shared" si="750"/>
        <v>2.1850453684063957E-3</v>
      </c>
      <c r="AH522" s="5">
        <f t="shared" si="751"/>
        <v>4.9567654770566287E-2</v>
      </c>
      <c r="AI522" s="5">
        <f t="shared" si="752"/>
        <v>4.3964857526333188E-2</v>
      </c>
      <c r="AJ522" s="5">
        <f t="shared" si="753"/>
        <v>1.9497681565303283E-2</v>
      </c>
      <c r="AK522" s="5">
        <f t="shared" si="754"/>
        <v>5.7645978752350457E-3</v>
      </c>
      <c r="AL522" s="5">
        <f t="shared" si="755"/>
        <v>1.0612054515390599E-4</v>
      </c>
      <c r="AM522" s="5">
        <f t="shared" si="756"/>
        <v>1.8151036551253546E-4</v>
      </c>
      <c r="AN522" s="5">
        <f t="shared" si="757"/>
        <v>4.2473425529933291E-4</v>
      </c>
      <c r="AO522" s="5">
        <f t="shared" si="758"/>
        <v>4.9693907870021958E-4</v>
      </c>
      <c r="AP522" s="5">
        <f t="shared" si="759"/>
        <v>3.8761248138617117E-4</v>
      </c>
      <c r="AQ522" s="5">
        <f t="shared" si="760"/>
        <v>2.267533016109101E-4</v>
      </c>
      <c r="AR522" s="5">
        <f t="shared" si="761"/>
        <v>2.3197662432625034E-2</v>
      </c>
      <c r="AS522" s="5">
        <f t="shared" si="762"/>
        <v>2.0575553322323945E-2</v>
      </c>
      <c r="AT522" s="5">
        <f t="shared" si="763"/>
        <v>9.124914972561942E-3</v>
      </c>
      <c r="AU522" s="5">
        <f t="shared" si="764"/>
        <v>2.6978318056100031E-3</v>
      </c>
      <c r="AV522" s="5">
        <f t="shared" si="765"/>
        <v>5.9822172096230333E-4</v>
      </c>
      <c r="AW522" s="5">
        <f t="shared" si="766"/>
        <v>6.1181501030005972E-6</v>
      </c>
      <c r="AX522" s="5">
        <f t="shared" si="767"/>
        <v>2.6832273977350247E-5</v>
      </c>
      <c r="AY522" s="5">
        <f t="shared" si="768"/>
        <v>6.2787521106999573E-5</v>
      </c>
      <c r="AZ522" s="5">
        <f t="shared" si="769"/>
        <v>7.346139969518951E-5</v>
      </c>
      <c r="BA522" s="5">
        <f t="shared" si="770"/>
        <v>5.7299891762247808E-5</v>
      </c>
      <c r="BB522" s="5">
        <f t="shared" si="771"/>
        <v>3.3520436680914963E-5</v>
      </c>
      <c r="BC522" s="5">
        <f t="shared" si="772"/>
        <v>1.568756436666821E-5</v>
      </c>
      <c r="BD522" s="5">
        <f t="shared" si="773"/>
        <v>9.0470883487237565E-3</v>
      </c>
      <c r="BE522" s="5">
        <f t="shared" si="774"/>
        <v>8.0244657957063321E-3</v>
      </c>
      <c r="BF522" s="5">
        <f t="shared" si="775"/>
        <v>3.5587168392991544E-3</v>
      </c>
      <c r="BG522" s="5">
        <f t="shared" si="776"/>
        <v>1.0521544041879004E-3</v>
      </c>
      <c r="BH522" s="5">
        <f t="shared" si="777"/>
        <v>2.333064711752981E-4</v>
      </c>
      <c r="BI522" s="5">
        <f t="shared" si="778"/>
        <v>4.1387012610023305E-5</v>
      </c>
      <c r="BJ522" s="8">
        <f t="shared" si="779"/>
        <v>0.12575805900313208</v>
      </c>
      <c r="BK522" s="8">
        <f t="shared" si="780"/>
        <v>0.17605989457016402</v>
      </c>
      <c r="BL522" s="8">
        <f t="shared" si="781"/>
        <v>0.60325512332321907</v>
      </c>
      <c r="BM522" s="8">
        <f t="shared" si="782"/>
        <v>0.61544321796219481</v>
      </c>
      <c r="BN522" s="8">
        <f t="shared" si="783"/>
        <v>0.3743042233591562</v>
      </c>
    </row>
    <row r="523" spans="1:66" x14ac:dyDescent="0.25">
      <c r="A523" t="s">
        <v>192</v>
      </c>
      <c r="B523" t="s">
        <v>201</v>
      </c>
      <c r="C523" t="s">
        <v>196</v>
      </c>
      <c r="D523" s="18"/>
      <c r="E523">
        <f>VLOOKUP(A523,home!$A$2:$E$405,3,FALSE)</f>
        <v>1.7083333333333299</v>
      </c>
      <c r="F523">
        <f>VLOOKUP(B523,home!$B$2:$E$405,3,FALSE)</f>
        <v>0.28999999999999998</v>
      </c>
      <c r="G523">
        <f>VLOOKUP(C523,away!$B$2:$E$405,4,FALSE)</f>
        <v>0.59</v>
      </c>
      <c r="H523">
        <f>VLOOKUP(A523,away!$A$2:$E$405,3,FALSE)</f>
        <v>1</v>
      </c>
      <c r="I523">
        <f>VLOOKUP(C523,away!$B$2:$E$405,3,FALSE)</f>
        <v>0.28999999999999998</v>
      </c>
      <c r="J523">
        <f>VLOOKUP(B523,home!$B$2:$E$405,4,FALSE)</f>
        <v>1</v>
      </c>
      <c r="K523" s="3">
        <f t="shared" si="728"/>
        <v>0.29229583333333276</v>
      </c>
      <c r="L523" s="3">
        <f t="shared" si="729"/>
        <v>0.28999999999999998</v>
      </c>
      <c r="M523" s="5">
        <f t="shared" si="730"/>
        <v>0.55861440767393633</v>
      </c>
      <c r="N523" s="5">
        <f t="shared" si="731"/>
        <v>0.16328066380305931</v>
      </c>
      <c r="O523" s="5">
        <f t="shared" si="732"/>
        <v>0.16199817822544152</v>
      </c>
      <c r="P523" s="5">
        <f t="shared" si="733"/>
        <v>4.7351392502887189E-2</v>
      </c>
      <c r="Q523" s="5">
        <f t="shared" si="734"/>
        <v>2.386312884676748E-2</v>
      </c>
      <c r="R523" s="5">
        <f t="shared" si="735"/>
        <v>2.3489735842689017E-2</v>
      </c>
      <c r="S523" s="5">
        <f t="shared" si="736"/>
        <v>1.0034445680065722E-3</v>
      </c>
      <c r="T523" s="5">
        <f t="shared" si="737"/>
        <v>6.9203073655625677E-3</v>
      </c>
      <c r="U523" s="5">
        <f t="shared" si="738"/>
        <v>6.8659519129186421E-3</v>
      </c>
      <c r="V523" s="5">
        <f t="shared" si="739"/>
        <v>9.4508636889659166E-6</v>
      </c>
      <c r="W523" s="5">
        <f t="shared" si="740"/>
        <v>2.3250310440688644E-3</v>
      </c>
      <c r="X523" s="5">
        <f t="shared" si="741"/>
        <v>6.7425900277997067E-4</v>
      </c>
      <c r="Y523" s="5">
        <f t="shared" si="742"/>
        <v>9.7767555403095721E-5</v>
      </c>
      <c r="Z523" s="5">
        <f t="shared" si="743"/>
        <v>2.270674464793271E-3</v>
      </c>
      <c r="AA523" s="5">
        <f t="shared" si="744"/>
        <v>6.6370868491546847E-4</v>
      </c>
      <c r="AB523" s="5">
        <f t="shared" si="745"/>
        <v>9.6999641573968618E-5</v>
      </c>
      <c r="AC523" s="5">
        <f t="shared" si="746"/>
        <v>5.0069371408059233E-8</v>
      </c>
      <c r="AD523" s="5">
        <f t="shared" si="747"/>
        <v>1.6989922163799427E-4</v>
      </c>
      <c r="AE523" s="5">
        <f t="shared" si="748"/>
        <v>4.9270774275018335E-5</v>
      </c>
      <c r="AF523" s="5">
        <f t="shared" si="749"/>
        <v>7.1442622698776572E-6</v>
      </c>
      <c r="AG523" s="5">
        <f t="shared" si="750"/>
        <v>6.9061201942150666E-7</v>
      </c>
      <c r="AH523" s="5">
        <f t="shared" si="751"/>
        <v>1.6462389869751213E-4</v>
      </c>
      <c r="AI523" s="5">
        <f t="shared" si="752"/>
        <v>4.8118879656371469E-5</v>
      </c>
      <c r="AJ523" s="5">
        <f t="shared" si="753"/>
        <v>7.0324740141127248E-6</v>
      </c>
      <c r="AK523" s="5">
        <f t="shared" si="754"/>
        <v>6.8518761745002902E-7</v>
      </c>
      <c r="AL523" s="5">
        <f t="shared" si="755"/>
        <v>1.6976679622625999E-10</v>
      </c>
      <c r="AM523" s="5">
        <f t="shared" si="756"/>
        <v>9.9321669142724299E-6</v>
      </c>
      <c r="AN523" s="5">
        <f t="shared" si="757"/>
        <v>2.8803284051390042E-6</v>
      </c>
      <c r="AO523" s="5">
        <f t="shared" si="758"/>
        <v>4.176476187451555E-7</v>
      </c>
      <c r="AP523" s="5">
        <f t="shared" si="759"/>
        <v>4.0372603145365024E-8</v>
      </c>
      <c r="AQ523" s="5">
        <f t="shared" si="760"/>
        <v>2.9270137280389641E-9</v>
      </c>
      <c r="AR523" s="5">
        <f t="shared" si="761"/>
        <v>9.5481861244557075E-6</v>
      </c>
      <c r="AS523" s="5">
        <f t="shared" si="762"/>
        <v>2.790895020069546E-6</v>
      </c>
      <c r="AT523" s="5">
        <f t="shared" si="763"/>
        <v>4.0788349281853821E-7</v>
      </c>
      <c r="AU523" s="5">
        <f t="shared" si="764"/>
        <v>3.9740881812101696E-8</v>
      </c>
      <c r="AV523" s="5">
        <f t="shared" si="765"/>
        <v>2.9040235416674366E-9</v>
      </c>
      <c r="AW523" s="5">
        <f t="shared" si="766"/>
        <v>3.9973380224534898E-13</v>
      </c>
      <c r="AX523" s="5">
        <f t="shared" si="767"/>
        <v>4.8385516750216934E-7</v>
      </c>
      <c r="AY523" s="5">
        <f t="shared" si="768"/>
        <v>1.4031799857562908E-7</v>
      </c>
      <c r="AZ523" s="5">
        <f t="shared" si="769"/>
        <v>2.0346109793466214E-8</v>
      </c>
      <c r="BA523" s="5">
        <f t="shared" si="770"/>
        <v>1.9667906133684002E-9</v>
      </c>
      <c r="BB523" s="5">
        <f t="shared" si="771"/>
        <v>1.42592319469209E-10</v>
      </c>
      <c r="BC523" s="5">
        <f t="shared" si="772"/>
        <v>8.2703545292141261E-12</v>
      </c>
      <c r="BD523" s="5">
        <f t="shared" si="773"/>
        <v>4.6149566268202541E-7</v>
      </c>
      <c r="BE523" s="5">
        <f t="shared" si="774"/>
        <v>1.3489325930336125E-7</v>
      </c>
      <c r="BF523" s="5">
        <f t="shared" si="775"/>
        <v>1.9714368819562658E-8</v>
      </c>
      <c r="BG523" s="5">
        <f t="shared" si="776"/>
        <v>1.9208092875849135E-9</v>
      </c>
      <c r="BH523" s="5">
        <f t="shared" si="777"/>
        <v>1.4036113784725928E-10</v>
      </c>
      <c r="BI523" s="5">
        <f t="shared" si="778"/>
        <v>8.2053951509358896E-12</v>
      </c>
      <c r="BJ523" s="8">
        <f t="shared" si="779"/>
        <v>0.19740208256732783</v>
      </c>
      <c r="BK523" s="8">
        <f t="shared" si="780"/>
        <v>0.60697888616565587</v>
      </c>
      <c r="BL523" s="8">
        <f t="shared" si="781"/>
        <v>0.19334844252973341</v>
      </c>
      <c r="BM523" s="8">
        <f t="shared" si="782"/>
        <v>2.1402438515130587E-2</v>
      </c>
      <c r="BN523" s="8">
        <f t="shared" si="783"/>
        <v>0.97859750689478076</v>
      </c>
    </row>
    <row r="524" spans="1:66" x14ac:dyDescent="0.25">
      <c r="A524" t="s">
        <v>301</v>
      </c>
      <c r="B524" t="s">
        <v>372</v>
      </c>
      <c r="C524" t="s">
        <v>384</v>
      </c>
      <c r="D524" s="18"/>
      <c r="E524">
        <f>VLOOKUP(A524,home!$A$2:$E$405,3,FALSE)</f>
        <v>1.2</v>
      </c>
      <c r="F524">
        <f>VLOOKUP(B524,home!$B$2:$E$405,3,FALSE)</f>
        <v>0.83</v>
      </c>
      <c r="G524">
        <f>VLOOKUP(C524,away!$B$2:$E$405,4,FALSE)</f>
        <v>0</v>
      </c>
      <c r="H524">
        <f>VLOOKUP(A524,away!$A$2:$E$405,3,FALSE)</f>
        <v>0.9</v>
      </c>
      <c r="I524">
        <f>VLOOKUP(C524,away!$B$2:$E$405,3,FALSE)</f>
        <v>0</v>
      </c>
      <c r="J524">
        <f>VLOOKUP(B524,home!$B$2:$E$405,4,FALSE)</f>
        <v>0</v>
      </c>
      <c r="K524" s="3">
        <f t="shared" si="728"/>
        <v>0</v>
      </c>
      <c r="L524" s="3">
        <f t="shared" si="729"/>
        <v>0</v>
      </c>
      <c r="M524" s="5">
        <f t="shared" si="730"/>
        <v>1</v>
      </c>
      <c r="N524" s="5">
        <f t="shared" si="731"/>
        <v>0</v>
      </c>
      <c r="O524" s="5">
        <f t="shared" si="732"/>
        <v>0</v>
      </c>
      <c r="P524" s="5">
        <f t="shared" si="733"/>
        <v>0</v>
      </c>
      <c r="Q524" s="5">
        <f t="shared" si="734"/>
        <v>0</v>
      </c>
      <c r="R524" s="5">
        <f t="shared" si="735"/>
        <v>0</v>
      </c>
      <c r="S524" s="5">
        <f t="shared" si="736"/>
        <v>0</v>
      </c>
      <c r="T524" s="5">
        <f t="shared" si="737"/>
        <v>0</v>
      </c>
      <c r="U524" s="5">
        <f t="shared" si="738"/>
        <v>0</v>
      </c>
      <c r="V524" s="5">
        <f t="shared" si="739"/>
        <v>0</v>
      </c>
      <c r="W524" s="5">
        <f t="shared" si="740"/>
        <v>0</v>
      </c>
      <c r="X524" s="5">
        <f t="shared" si="741"/>
        <v>0</v>
      </c>
      <c r="Y524" s="5">
        <f t="shared" si="742"/>
        <v>0</v>
      </c>
      <c r="Z524" s="5">
        <f t="shared" si="743"/>
        <v>0</v>
      </c>
      <c r="AA524" s="5">
        <f t="shared" si="744"/>
        <v>0</v>
      </c>
      <c r="AB524" s="5">
        <f t="shared" si="745"/>
        <v>0</v>
      </c>
      <c r="AC524" s="5">
        <f t="shared" si="746"/>
        <v>0</v>
      </c>
      <c r="AD524" s="5">
        <f t="shared" si="747"/>
        <v>0</v>
      </c>
      <c r="AE524" s="5">
        <f t="shared" si="748"/>
        <v>0</v>
      </c>
      <c r="AF524" s="5">
        <f t="shared" si="749"/>
        <v>0</v>
      </c>
      <c r="AG524" s="5">
        <f t="shared" si="750"/>
        <v>0</v>
      </c>
      <c r="AH524" s="5">
        <f t="shared" si="751"/>
        <v>0</v>
      </c>
      <c r="AI524" s="5">
        <f t="shared" si="752"/>
        <v>0</v>
      </c>
      <c r="AJ524" s="5">
        <f t="shared" si="753"/>
        <v>0</v>
      </c>
      <c r="AK524" s="5">
        <f t="shared" si="754"/>
        <v>0</v>
      </c>
      <c r="AL524" s="5">
        <f t="shared" si="755"/>
        <v>0</v>
      </c>
      <c r="AM524" s="5">
        <f t="shared" si="756"/>
        <v>0</v>
      </c>
      <c r="AN524" s="5">
        <f t="shared" si="757"/>
        <v>0</v>
      </c>
      <c r="AO524" s="5">
        <f t="shared" si="758"/>
        <v>0</v>
      </c>
      <c r="AP524" s="5">
        <f t="shared" si="759"/>
        <v>0</v>
      </c>
      <c r="AQ524" s="5">
        <f t="shared" si="760"/>
        <v>0</v>
      </c>
      <c r="AR524" s="5">
        <f t="shared" si="761"/>
        <v>0</v>
      </c>
      <c r="AS524" s="5">
        <f t="shared" si="762"/>
        <v>0</v>
      </c>
      <c r="AT524" s="5">
        <f t="shared" si="763"/>
        <v>0</v>
      </c>
      <c r="AU524" s="5">
        <f t="shared" si="764"/>
        <v>0</v>
      </c>
      <c r="AV524" s="5">
        <f t="shared" si="765"/>
        <v>0</v>
      </c>
      <c r="AW524" s="5">
        <f t="shared" si="766"/>
        <v>0</v>
      </c>
      <c r="AX524" s="5">
        <f t="shared" si="767"/>
        <v>0</v>
      </c>
      <c r="AY524" s="5">
        <f t="shared" si="768"/>
        <v>0</v>
      </c>
      <c r="AZ524" s="5">
        <f t="shared" si="769"/>
        <v>0</v>
      </c>
      <c r="BA524" s="5">
        <f t="shared" si="770"/>
        <v>0</v>
      </c>
      <c r="BB524" s="5">
        <f t="shared" si="771"/>
        <v>0</v>
      </c>
      <c r="BC524" s="5">
        <f t="shared" si="772"/>
        <v>0</v>
      </c>
      <c r="BD524" s="5">
        <f t="shared" si="773"/>
        <v>0</v>
      </c>
      <c r="BE524" s="5">
        <f t="shared" si="774"/>
        <v>0</v>
      </c>
      <c r="BF524" s="5">
        <f t="shared" si="775"/>
        <v>0</v>
      </c>
      <c r="BG524" s="5">
        <f t="shared" si="776"/>
        <v>0</v>
      </c>
      <c r="BH524" s="5">
        <f t="shared" si="777"/>
        <v>0</v>
      </c>
      <c r="BI524" s="5">
        <f t="shared" si="778"/>
        <v>0</v>
      </c>
      <c r="BJ524" s="8">
        <f t="shared" si="779"/>
        <v>0</v>
      </c>
      <c r="BK524" s="8">
        <f t="shared" si="780"/>
        <v>1</v>
      </c>
      <c r="BL524" s="8">
        <f t="shared" si="781"/>
        <v>0</v>
      </c>
      <c r="BM524" s="8">
        <f t="shared" si="782"/>
        <v>0</v>
      </c>
      <c r="BN524" s="8">
        <f t="shared" si="783"/>
        <v>1</v>
      </c>
    </row>
    <row r="525" spans="1:66" x14ac:dyDescent="0.25">
      <c r="A525" t="s">
        <v>301</v>
      </c>
      <c r="B525" t="s">
        <v>313</v>
      </c>
      <c r="C525" t="s">
        <v>334</v>
      </c>
      <c r="D525" s="18"/>
      <c r="E525">
        <f>VLOOKUP(A525,home!$A$2:$E$405,3,FALSE)</f>
        <v>1.2</v>
      </c>
      <c r="F525">
        <f>VLOOKUP(B525,home!$B$2:$E$405,3,FALSE)</f>
        <v>1.25</v>
      </c>
      <c r="G525">
        <f>VLOOKUP(C525,away!$B$2:$E$405,4,FALSE)</f>
        <v>0.83</v>
      </c>
      <c r="H525">
        <f>VLOOKUP(A525,away!$A$2:$E$405,3,FALSE)</f>
        <v>0.9</v>
      </c>
      <c r="I525">
        <f>VLOOKUP(C525,away!$B$2:$E$405,3,FALSE)</f>
        <v>0</v>
      </c>
      <c r="J525">
        <f>VLOOKUP(B525,home!$B$2:$E$405,4,FALSE)</f>
        <v>1.1100000000000001</v>
      </c>
      <c r="K525" s="3">
        <f t="shared" si="728"/>
        <v>1.2449999999999999</v>
      </c>
      <c r="L525" s="3">
        <f t="shared" si="729"/>
        <v>0</v>
      </c>
      <c r="M525" s="5">
        <f t="shared" si="730"/>
        <v>0.28794090813077028</v>
      </c>
      <c r="N525" s="5">
        <f t="shared" si="731"/>
        <v>0.35848643062280899</v>
      </c>
      <c r="O525" s="5">
        <f t="shared" si="732"/>
        <v>0</v>
      </c>
      <c r="P525" s="5">
        <f t="shared" si="733"/>
        <v>0</v>
      </c>
      <c r="Q525" s="5">
        <f t="shared" si="734"/>
        <v>0.22315780306269861</v>
      </c>
      <c r="R525" s="5">
        <f t="shared" si="735"/>
        <v>0</v>
      </c>
      <c r="S525" s="5">
        <f t="shared" si="736"/>
        <v>0</v>
      </c>
      <c r="T525" s="5">
        <f t="shared" si="737"/>
        <v>0</v>
      </c>
      <c r="U525" s="5">
        <f t="shared" si="738"/>
        <v>0</v>
      </c>
      <c r="V525" s="5">
        <f t="shared" si="739"/>
        <v>0</v>
      </c>
      <c r="W525" s="5">
        <f t="shared" si="740"/>
        <v>9.2610488271019933E-2</v>
      </c>
      <c r="X525" s="5">
        <f t="shared" si="741"/>
        <v>0</v>
      </c>
      <c r="Y525" s="5">
        <f t="shared" si="742"/>
        <v>0</v>
      </c>
      <c r="Z525" s="5">
        <f t="shared" si="743"/>
        <v>0</v>
      </c>
      <c r="AA525" s="5">
        <f t="shared" si="744"/>
        <v>0</v>
      </c>
      <c r="AB525" s="5">
        <f t="shared" si="745"/>
        <v>0</v>
      </c>
      <c r="AC525" s="5">
        <f t="shared" si="746"/>
        <v>0</v>
      </c>
      <c r="AD525" s="5">
        <f t="shared" si="747"/>
        <v>2.8825014474354947E-2</v>
      </c>
      <c r="AE525" s="5">
        <f t="shared" si="748"/>
        <v>0</v>
      </c>
      <c r="AF525" s="5">
        <f t="shared" si="749"/>
        <v>0</v>
      </c>
      <c r="AG525" s="5">
        <f t="shared" si="750"/>
        <v>0</v>
      </c>
      <c r="AH525" s="5">
        <f t="shared" si="751"/>
        <v>0</v>
      </c>
      <c r="AI525" s="5">
        <f t="shared" si="752"/>
        <v>0</v>
      </c>
      <c r="AJ525" s="5">
        <f t="shared" si="753"/>
        <v>0</v>
      </c>
      <c r="AK525" s="5">
        <f t="shared" si="754"/>
        <v>0</v>
      </c>
      <c r="AL525" s="5">
        <f t="shared" si="755"/>
        <v>0</v>
      </c>
      <c r="AM525" s="5">
        <f t="shared" si="756"/>
        <v>7.1774286041143805E-3</v>
      </c>
      <c r="AN525" s="5">
        <f t="shared" si="757"/>
        <v>0</v>
      </c>
      <c r="AO525" s="5">
        <f t="shared" si="758"/>
        <v>0</v>
      </c>
      <c r="AP525" s="5">
        <f t="shared" si="759"/>
        <v>0</v>
      </c>
      <c r="AQ525" s="5">
        <f t="shared" si="760"/>
        <v>0</v>
      </c>
      <c r="AR525" s="5">
        <f t="shared" si="761"/>
        <v>0</v>
      </c>
      <c r="AS525" s="5">
        <f t="shared" si="762"/>
        <v>0</v>
      </c>
      <c r="AT525" s="5">
        <f t="shared" si="763"/>
        <v>0</v>
      </c>
      <c r="AU525" s="5">
        <f t="shared" si="764"/>
        <v>0</v>
      </c>
      <c r="AV525" s="5">
        <f t="shared" si="765"/>
        <v>0</v>
      </c>
      <c r="AW525" s="5">
        <f t="shared" si="766"/>
        <v>0</v>
      </c>
      <c r="AX525" s="5">
        <f t="shared" si="767"/>
        <v>1.4893164353537338E-3</v>
      </c>
      <c r="AY525" s="5">
        <f t="shared" si="768"/>
        <v>0</v>
      </c>
      <c r="AZ525" s="5">
        <f t="shared" si="769"/>
        <v>0</v>
      </c>
      <c r="BA525" s="5">
        <f t="shared" si="770"/>
        <v>0</v>
      </c>
      <c r="BB525" s="5">
        <f t="shared" si="771"/>
        <v>0</v>
      </c>
      <c r="BC525" s="5">
        <f t="shared" si="772"/>
        <v>0</v>
      </c>
      <c r="BD525" s="5">
        <f t="shared" si="773"/>
        <v>0</v>
      </c>
      <c r="BE525" s="5">
        <f t="shared" si="774"/>
        <v>0</v>
      </c>
      <c r="BF525" s="5">
        <f t="shared" si="775"/>
        <v>0</v>
      </c>
      <c r="BG525" s="5">
        <f t="shared" si="776"/>
        <v>0</v>
      </c>
      <c r="BH525" s="5">
        <f t="shared" si="777"/>
        <v>0</v>
      </c>
      <c r="BI525" s="5">
        <f t="shared" si="778"/>
        <v>0</v>
      </c>
      <c r="BJ525" s="8">
        <f t="shared" si="779"/>
        <v>0.71174648147035069</v>
      </c>
      <c r="BK525" s="8">
        <f t="shared" si="780"/>
        <v>0.28794090813077028</v>
      </c>
      <c r="BL525" s="8">
        <f t="shared" si="781"/>
        <v>0</v>
      </c>
      <c r="BM525" s="8">
        <f t="shared" si="782"/>
        <v>0.130102247784843</v>
      </c>
      <c r="BN525" s="8">
        <f t="shared" si="783"/>
        <v>0.86958514181627788</v>
      </c>
    </row>
    <row r="526" spans="1:66" x14ac:dyDescent="0.25">
      <c r="A526" t="s">
        <v>301</v>
      </c>
      <c r="B526" t="s">
        <v>350</v>
      </c>
      <c r="C526" t="s">
        <v>368</v>
      </c>
      <c r="D526" s="18"/>
      <c r="E526">
        <f>VLOOKUP(A526,home!$A$2:$E$405,3,FALSE)</f>
        <v>1.2</v>
      </c>
      <c r="F526">
        <f>VLOOKUP(B526,home!$B$2:$E$405,3,FALSE)</f>
        <v>2.5</v>
      </c>
      <c r="G526">
        <f>VLOOKUP(C526,away!$B$2:$E$405,4,FALSE)</f>
        <v>0</v>
      </c>
      <c r="H526">
        <f>VLOOKUP(A526,away!$A$2:$E$405,3,FALSE)</f>
        <v>0.9</v>
      </c>
      <c r="I526">
        <f>VLOOKUP(C526,away!$B$2:$E$405,3,FALSE)</f>
        <v>0</v>
      </c>
      <c r="J526">
        <f>VLOOKUP(B526,home!$B$2:$E$405,4,FALSE)</f>
        <v>3.33</v>
      </c>
      <c r="K526" s="3">
        <f t="shared" si="728"/>
        <v>0</v>
      </c>
      <c r="L526" s="3">
        <f t="shared" si="729"/>
        <v>0</v>
      </c>
      <c r="M526" s="5">
        <f t="shared" si="730"/>
        <v>1</v>
      </c>
      <c r="N526" s="5">
        <f t="shared" si="731"/>
        <v>0</v>
      </c>
      <c r="O526" s="5">
        <f t="shared" si="732"/>
        <v>0</v>
      </c>
      <c r="P526" s="5">
        <f t="shared" si="733"/>
        <v>0</v>
      </c>
      <c r="Q526" s="5">
        <f t="shared" si="734"/>
        <v>0</v>
      </c>
      <c r="R526" s="5">
        <f t="shared" si="735"/>
        <v>0</v>
      </c>
      <c r="S526" s="5">
        <f t="shared" si="736"/>
        <v>0</v>
      </c>
      <c r="T526" s="5">
        <f t="shared" si="737"/>
        <v>0</v>
      </c>
      <c r="U526" s="5">
        <f t="shared" si="738"/>
        <v>0</v>
      </c>
      <c r="V526" s="5">
        <f t="shared" si="739"/>
        <v>0</v>
      </c>
      <c r="W526" s="5">
        <f t="shared" si="740"/>
        <v>0</v>
      </c>
      <c r="X526" s="5">
        <f t="shared" si="741"/>
        <v>0</v>
      </c>
      <c r="Y526" s="5">
        <f t="shared" si="742"/>
        <v>0</v>
      </c>
      <c r="Z526" s="5">
        <f t="shared" si="743"/>
        <v>0</v>
      </c>
      <c r="AA526" s="5">
        <f t="shared" si="744"/>
        <v>0</v>
      </c>
      <c r="AB526" s="5">
        <f t="shared" si="745"/>
        <v>0</v>
      </c>
      <c r="AC526" s="5">
        <f t="shared" si="746"/>
        <v>0</v>
      </c>
      <c r="AD526" s="5">
        <f t="shared" si="747"/>
        <v>0</v>
      </c>
      <c r="AE526" s="5">
        <f t="shared" si="748"/>
        <v>0</v>
      </c>
      <c r="AF526" s="5">
        <f t="shared" si="749"/>
        <v>0</v>
      </c>
      <c r="AG526" s="5">
        <f t="shared" si="750"/>
        <v>0</v>
      </c>
      <c r="AH526" s="5">
        <f t="shared" si="751"/>
        <v>0</v>
      </c>
      <c r="AI526" s="5">
        <f t="shared" si="752"/>
        <v>0</v>
      </c>
      <c r="AJ526" s="5">
        <f t="shared" si="753"/>
        <v>0</v>
      </c>
      <c r="AK526" s="5">
        <f t="shared" si="754"/>
        <v>0</v>
      </c>
      <c r="AL526" s="5">
        <f t="shared" si="755"/>
        <v>0</v>
      </c>
      <c r="AM526" s="5">
        <f t="shared" si="756"/>
        <v>0</v>
      </c>
      <c r="AN526" s="5">
        <f t="shared" si="757"/>
        <v>0</v>
      </c>
      <c r="AO526" s="5">
        <f t="shared" si="758"/>
        <v>0</v>
      </c>
      <c r="AP526" s="5">
        <f t="shared" si="759"/>
        <v>0</v>
      </c>
      <c r="AQ526" s="5">
        <f t="shared" si="760"/>
        <v>0</v>
      </c>
      <c r="AR526" s="5">
        <f t="shared" si="761"/>
        <v>0</v>
      </c>
      <c r="AS526" s="5">
        <f t="shared" si="762"/>
        <v>0</v>
      </c>
      <c r="AT526" s="5">
        <f t="shared" si="763"/>
        <v>0</v>
      </c>
      <c r="AU526" s="5">
        <f t="shared" si="764"/>
        <v>0</v>
      </c>
      <c r="AV526" s="5">
        <f t="shared" si="765"/>
        <v>0</v>
      </c>
      <c r="AW526" s="5">
        <f t="shared" si="766"/>
        <v>0</v>
      </c>
      <c r="AX526" s="5">
        <f t="shared" si="767"/>
        <v>0</v>
      </c>
      <c r="AY526" s="5">
        <f t="shared" si="768"/>
        <v>0</v>
      </c>
      <c r="AZ526" s="5">
        <f t="shared" si="769"/>
        <v>0</v>
      </c>
      <c r="BA526" s="5">
        <f t="shared" si="770"/>
        <v>0</v>
      </c>
      <c r="BB526" s="5">
        <f t="shared" si="771"/>
        <v>0</v>
      </c>
      <c r="BC526" s="5">
        <f t="shared" si="772"/>
        <v>0</v>
      </c>
      <c r="BD526" s="5">
        <f t="shared" si="773"/>
        <v>0</v>
      </c>
      <c r="BE526" s="5">
        <f t="shared" si="774"/>
        <v>0</v>
      </c>
      <c r="BF526" s="5">
        <f t="shared" si="775"/>
        <v>0</v>
      </c>
      <c r="BG526" s="5">
        <f t="shared" si="776"/>
        <v>0</v>
      </c>
      <c r="BH526" s="5">
        <f t="shared" si="777"/>
        <v>0</v>
      </c>
      <c r="BI526" s="5">
        <f t="shared" si="778"/>
        <v>0</v>
      </c>
      <c r="BJ526" s="8">
        <f t="shared" si="779"/>
        <v>0</v>
      </c>
      <c r="BK526" s="8">
        <f t="shared" si="780"/>
        <v>1</v>
      </c>
      <c r="BL526" s="8">
        <f t="shared" si="781"/>
        <v>0</v>
      </c>
      <c r="BM526" s="8">
        <f t="shared" si="782"/>
        <v>0</v>
      </c>
      <c r="BN526" s="8">
        <f t="shared" si="783"/>
        <v>1</v>
      </c>
    </row>
    <row r="527" spans="1:66" x14ac:dyDescent="0.25">
      <c r="A527" t="s">
        <v>303</v>
      </c>
      <c r="B527" t="s">
        <v>466</v>
      </c>
      <c r="C527" t="s">
        <v>354</v>
      </c>
      <c r="D527" s="18"/>
      <c r="E527">
        <f>VLOOKUP(A527,home!$A$2:$E$405,3,FALSE)</f>
        <v>1.13636363636364</v>
      </c>
      <c r="F527">
        <f>VLOOKUP(B527,home!$B$2:$E$405,3,FALSE)</f>
        <v>1.32</v>
      </c>
      <c r="G527">
        <f>VLOOKUP(C527,away!$B$2:$E$405,4,FALSE)</f>
        <v>1.76</v>
      </c>
      <c r="H527">
        <f>VLOOKUP(A527,away!$A$2:$E$405,3,FALSE)</f>
        <v>0.79545454545454497</v>
      </c>
      <c r="I527">
        <f>VLOOKUP(C527,away!$B$2:$E$405,3,FALSE)</f>
        <v>0.88</v>
      </c>
      <c r="J527">
        <f>VLOOKUP(B527,home!$B$2:$E$405,4,FALSE)</f>
        <v>1.89</v>
      </c>
      <c r="K527" s="3">
        <f t="shared" si="728"/>
        <v>2.6400000000000086</v>
      </c>
      <c r="L527" s="3">
        <f t="shared" si="729"/>
        <v>1.3229999999999993</v>
      </c>
      <c r="M527" s="5">
        <f t="shared" si="730"/>
        <v>1.9006010647031248E-2</v>
      </c>
      <c r="N527" s="5">
        <f t="shared" si="731"/>
        <v>5.0175868108162658E-2</v>
      </c>
      <c r="O527" s="5">
        <f t="shared" si="732"/>
        <v>2.5144952086022326E-2</v>
      </c>
      <c r="P527" s="5">
        <f t="shared" si="733"/>
        <v>6.6382673507099157E-2</v>
      </c>
      <c r="Q527" s="5">
        <f t="shared" si="734"/>
        <v>6.623214590277493E-2</v>
      </c>
      <c r="R527" s="5">
        <f t="shared" si="735"/>
        <v>1.6633385804903762E-2</v>
      </c>
      <c r="S527" s="5">
        <f t="shared" si="736"/>
        <v>5.7964022852929023E-2</v>
      </c>
      <c r="T527" s="5">
        <f t="shared" si="737"/>
        <v>8.7625129029371196E-2</v>
      </c>
      <c r="U527" s="5">
        <f t="shared" si="738"/>
        <v>4.3912138524946076E-2</v>
      </c>
      <c r="V527" s="5">
        <f t="shared" si="739"/>
        <v>2.2494677988764752E-2</v>
      </c>
      <c r="W527" s="5">
        <f t="shared" si="740"/>
        <v>5.8284288394442135E-2</v>
      </c>
      <c r="X527" s="5">
        <f t="shared" si="741"/>
        <v>7.7110113545846903E-2</v>
      </c>
      <c r="Y527" s="5">
        <f t="shared" si="742"/>
        <v>5.1008340110577713E-2</v>
      </c>
      <c r="Z527" s="5">
        <f t="shared" si="743"/>
        <v>7.3353231399625532E-3</v>
      </c>
      <c r="AA527" s="5">
        <f t="shared" si="744"/>
        <v>1.9365253089501204E-2</v>
      </c>
      <c r="AB527" s="5">
        <f t="shared" si="745"/>
        <v>2.5562134078141677E-2</v>
      </c>
      <c r="AC527" s="5">
        <f t="shared" si="746"/>
        <v>4.9104757315574154E-3</v>
      </c>
      <c r="AD527" s="5">
        <f t="shared" si="747"/>
        <v>3.8467630340331932E-2</v>
      </c>
      <c r="AE527" s="5">
        <f t="shared" si="748"/>
        <v>5.0892674940259112E-2</v>
      </c>
      <c r="AF527" s="5">
        <f t="shared" si="749"/>
        <v>3.3665504472981396E-2</v>
      </c>
      <c r="AG527" s="5">
        <f t="shared" si="750"/>
        <v>1.4846487472584781E-2</v>
      </c>
      <c r="AH527" s="5">
        <f t="shared" si="751"/>
        <v>2.4261581285426139E-3</v>
      </c>
      <c r="AI527" s="5">
        <f t="shared" si="752"/>
        <v>6.4050574593525218E-3</v>
      </c>
      <c r="AJ527" s="5">
        <f t="shared" si="753"/>
        <v>8.4546758463453584E-3</v>
      </c>
      <c r="AK527" s="5">
        <f t="shared" si="754"/>
        <v>7.4401147447839397E-3</v>
      </c>
      <c r="AL527" s="5">
        <f t="shared" si="755"/>
        <v>6.8603667188500987E-4</v>
      </c>
      <c r="AM527" s="5">
        <f t="shared" si="756"/>
        <v>2.0310908819695325E-2</v>
      </c>
      <c r="AN527" s="5">
        <f t="shared" si="757"/>
        <v>2.6871332368456898E-2</v>
      </c>
      <c r="AO527" s="5">
        <f t="shared" si="758"/>
        <v>1.7775386361734234E-2</v>
      </c>
      <c r="AP527" s="5">
        <f t="shared" si="759"/>
        <v>7.8389453855247891E-3</v>
      </c>
      <c r="AQ527" s="5">
        <f t="shared" si="760"/>
        <v>2.5927311862623237E-3</v>
      </c>
      <c r="AR527" s="5">
        <f t="shared" si="761"/>
        <v>6.419614408123748E-4</v>
      </c>
      <c r="AS527" s="5">
        <f t="shared" si="762"/>
        <v>1.6947782037446749E-3</v>
      </c>
      <c r="AT527" s="5">
        <f t="shared" si="763"/>
        <v>2.2371072289429786E-3</v>
      </c>
      <c r="AU527" s="5">
        <f t="shared" si="764"/>
        <v>1.9686543614698278E-3</v>
      </c>
      <c r="AV527" s="5">
        <f t="shared" si="765"/>
        <v>1.2993118785700904E-3</v>
      </c>
      <c r="AW527" s="5">
        <f t="shared" si="766"/>
        <v>6.6559277906283853E-5</v>
      </c>
      <c r="AX527" s="5">
        <f t="shared" si="767"/>
        <v>8.936799880665966E-3</v>
      </c>
      <c r="AY527" s="5">
        <f t="shared" si="768"/>
        <v>1.1823386242121066E-2</v>
      </c>
      <c r="AZ527" s="5">
        <f t="shared" si="769"/>
        <v>7.8211699991630832E-3</v>
      </c>
      <c r="BA527" s="5">
        <f t="shared" si="770"/>
        <v>3.4491359696309162E-3</v>
      </c>
      <c r="BB527" s="5">
        <f t="shared" si="771"/>
        <v>1.1408017219554254E-3</v>
      </c>
      <c r="BC527" s="5">
        <f t="shared" si="772"/>
        <v>3.0185613562940515E-4</v>
      </c>
      <c r="BD527" s="5">
        <f t="shared" si="773"/>
        <v>1.4155249769912868E-4</v>
      </c>
      <c r="BE527" s="5">
        <f t="shared" si="774"/>
        <v>3.7369859392570094E-4</v>
      </c>
      <c r="BF527" s="5">
        <f t="shared" si="775"/>
        <v>4.9328214398192691E-4</v>
      </c>
      <c r="BG527" s="5">
        <f t="shared" si="776"/>
        <v>4.340882867040971E-4</v>
      </c>
      <c r="BH527" s="5">
        <f t="shared" si="777"/>
        <v>2.8649826922470497E-4</v>
      </c>
      <c r="BI527" s="5">
        <f t="shared" si="778"/>
        <v>1.5127108615064472E-4</v>
      </c>
      <c r="BJ527" s="8">
        <f t="shared" si="779"/>
        <v>0.63717063638817217</v>
      </c>
      <c r="BK527" s="8">
        <f t="shared" si="780"/>
        <v>0.1832672836413877</v>
      </c>
      <c r="BL527" s="8">
        <f t="shared" si="781"/>
        <v>0.16506607375376561</v>
      </c>
      <c r="BM527" s="8">
        <f t="shared" si="782"/>
        <v>0.73750745390307915</v>
      </c>
      <c r="BN527" s="8">
        <f t="shared" si="783"/>
        <v>0.24357503605599407</v>
      </c>
    </row>
    <row r="528" spans="1:66" x14ac:dyDescent="0.25">
      <c r="A528" t="s">
        <v>303</v>
      </c>
      <c r="B528" t="s">
        <v>333</v>
      </c>
      <c r="C528" t="s">
        <v>364</v>
      </c>
      <c r="D528" s="18"/>
      <c r="E528">
        <f>VLOOKUP(A528,home!$A$2:$E$405,3,FALSE)</f>
        <v>1.13636363636364</v>
      </c>
      <c r="F528">
        <f>VLOOKUP(B528,home!$B$2:$E$405,3,FALSE)</f>
        <v>0.44</v>
      </c>
      <c r="G528">
        <f>VLOOKUP(C528,away!$B$2:$E$405,4,FALSE)</f>
        <v>0.88</v>
      </c>
      <c r="H528">
        <f>VLOOKUP(A528,away!$A$2:$E$405,3,FALSE)</f>
        <v>0.79545454545454497</v>
      </c>
      <c r="I528">
        <f>VLOOKUP(C528,away!$B$2:$E$405,3,FALSE)</f>
        <v>0.44</v>
      </c>
      <c r="J528">
        <f>VLOOKUP(B528,home!$B$2:$E$405,4,FALSE)</f>
        <v>1.26</v>
      </c>
      <c r="K528" s="3">
        <f t="shared" si="728"/>
        <v>0.44000000000000145</v>
      </c>
      <c r="L528" s="3">
        <f t="shared" si="729"/>
        <v>0.44099999999999978</v>
      </c>
      <c r="M528" s="5">
        <f t="shared" si="730"/>
        <v>0.41436833609224188</v>
      </c>
      <c r="N528" s="5">
        <f t="shared" si="731"/>
        <v>0.18232206788058705</v>
      </c>
      <c r="O528" s="5">
        <f t="shared" si="732"/>
        <v>0.18273643621667857</v>
      </c>
      <c r="P528" s="5">
        <f t="shared" si="733"/>
        <v>8.0404031935338849E-2</v>
      </c>
      <c r="Q528" s="5">
        <f t="shared" si="734"/>
        <v>4.0110854933729276E-2</v>
      </c>
      <c r="R528" s="5">
        <f t="shared" si="735"/>
        <v>4.0293384185777603E-2</v>
      </c>
      <c r="S528" s="5">
        <f t="shared" si="736"/>
        <v>3.9003995891832973E-3</v>
      </c>
      <c r="T528" s="5">
        <f t="shared" si="737"/>
        <v>1.7688887025774602E-2</v>
      </c>
      <c r="U528" s="5">
        <f t="shared" si="738"/>
        <v>1.7729089041742203E-2</v>
      </c>
      <c r="V528" s="5">
        <f t="shared" si="739"/>
        <v>8.4092615142792153E-5</v>
      </c>
      <c r="W528" s="5">
        <f t="shared" si="740"/>
        <v>5.8829253902803139E-3</v>
      </c>
      <c r="X528" s="5">
        <f t="shared" si="741"/>
        <v>2.594370097113617E-3</v>
      </c>
      <c r="Y528" s="5">
        <f t="shared" si="742"/>
        <v>5.7205860641355226E-4</v>
      </c>
      <c r="Z528" s="5">
        <f t="shared" si="743"/>
        <v>5.9231274753093052E-3</v>
      </c>
      <c r="AA528" s="5">
        <f t="shared" si="744"/>
        <v>2.606176089136103E-3</v>
      </c>
      <c r="AB528" s="5">
        <f t="shared" si="745"/>
        <v>5.7335873960994452E-4</v>
      </c>
      <c r="AC528" s="5">
        <f t="shared" si="746"/>
        <v>1.0198331901442142E-6</v>
      </c>
      <c r="AD528" s="5">
        <f t="shared" si="747"/>
        <v>6.4712179293083662E-4</v>
      </c>
      <c r="AE528" s="5">
        <f t="shared" si="748"/>
        <v>2.8538071068249881E-4</v>
      </c>
      <c r="AF528" s="5">
        <f t="shared" si="749"/>
        <v>6.2926446705490943E-5</v>
      </c>
      <c r="AG528" s="5">
        <f t="shared" si="750"/>
        <v>9.2501876657071654E-6</v>
      </c>
      <c r="AH528" s="5">
        <f t="shared" si="751"/>
        <v>6.5302480415285042E-4</v>
      </c>
      <c r="AI528" s="5">
        <f t="shared" si="752"/>
        <v>2.8733091382725516E-4</v>
      </c>
      <c r="AJ528" s="5">
        <f t="shared" si="753"/>
        <v>6.3212801041996329E-5</v>
      </c>
      <c r="AK528" s="5">
        <f t="shared" si="754"/>
        <v>9.2712108194928273E-6</v>
      </c>
      <c r="AL528" s="5">
        <f t="shared" si="755"/>
        <v>7.9155372886233608E-9</v>
      </c>
      <c r="AM528" s="5">
        <f t="shared" si="756"/>
        <v>5.6946717777913813E-5</v>
      </c>
      <c r="AN528" s="5">
        <f t="shared" si="757"/>
        <v>2.5113502540059979E-5</v>
      </c>
      <c r="AO528" s="5">
        <f t="shared" si="758"/>
        <v>5.5375273100832219E-6</v>
      </c>
      <c r="AP528" s="5">
        <f t="shared" si="759"/>
        <v>8.1401651458223334E-7</v>
      </c>
      <c r="AQ528" s="5">
        <f t="shared" si="760"/>
        <v>8.9745320732691159E-8</v>
      </c>
      <c r="AR528" s="5">
        <f t="shared" si="761"/>
        <v>5.7596787726281416E-5</v>
      </c>
      <c r="AS528" s="5">
        <f t="shared" si="762"/>
        <v>2.5342586599563908E-5</v>
      </c>
      <c r="AT528" s="5">
        <f t="shared" si="763"/>
        <v>5.5753690519040777E-6</v>
      </c>
      <c r="AU528" s="5">
        <f t="shared" si="764"/>
        <v>8.1772079427926747E-7</v>
      </c>
      <c r="AV528" s="5">
        <f t="shared" si="765"/>
        <v>8.9949287370719708E-8</v>
      </c>
      <c r="AW528" s="5">
        <f t="shared" si="766"/>
        <v>4.2664745985680002E-11</v>
      </c>
      <c r="AX528" s="5">
        <f t="shared" si="767"/>
        <v>4.1760926370470256E-6</v>
      </c>
      <c r="AY528" s="5">
        <f t="shared" si="768"/>
        <v>1.8416568529377371E-6</v>
      </c>
      <c r="AZ528" s="5">
        <f t="shared" si="769"/>
        <v>4.060853360727708E-7</v>
      </c>
      <c r="BA528" s="5">
        <f t="shared" si="770"/>
        <v>5.9694544402697284E-8</v>
      </c>
      <c r="BB528" s="5">
        <f t="shared" si="771"/>
        <v>6.5813235203973707E-9</v>
      </c>
      <c r="BC528" s="5">
        <f t="shared" si="772"/>
        <v>5.804727344990482E-10</v>
      </c>
      <c r="BD528" s="5">
        <f t="shared" si="773"/>
        <v>4.2333638978816806E-6</v>
      </c>
      <c r="BE528" s="5">
        <f t="shared" si="774"/>
        <v>1.8626801150679455E-6</v>
      </c>
      <c r="BF528" s="5">
        <f t="shared" si="775"/>
        <v>4.0978962531494933E-7</v>
      </c>
      <c r="BG528" s="5">
        <f t="shared" si="776"/>
        <v>6.01024783795261E-8</v>
      </c>
      <c r="BH528" s="5">
        <f t="shared" si="777"/>
        <v>6.6112726217478923E-9</v>
      </c>
      <c r="BI528" s="5">
        <f t="shared" si="778"/>
        <v>5.8179199071381653E-10</v>
      </c>
      <c r="BJ528" s="8">
        <f t="shared" si="779"/>
        <v>0.25027083527251304</v>
      </c>
      <c r="BK528" s="8">
        <f t="shared" si="780"/>
        <v>0.49875972963748721</v>
      </c>
      <c r="BL528" s="8">
        <f t="shared" si="781"/>
        <v>0.24504727954542671</v>
      </c>
      <c r="BM528" s="8">
        <f t="shared" si="782"/>
        <v>5.9764019072194766E-2</v>
      </c>
      <c r="BN528" s="8">
        <f t="shared" si="783"/>
        <v>0.94023511124435322</v>
      </c>
    </row>
    <row r="529" spans="1:66" x14ac:dyDescent="0.25">
      <c r="A529" t="s">
        <v>303</v>
      </c>
      <c r="B529" t="s">
        <v>342</v>
      </c>
      <c r="C529" t="s">
        <v>348</v>
      </c>
      <c r="D529" s="18"/>
      <c r="E529">
        <f>VLOOKUP(A529,home!$A$2:$E$405,3,FALSE)</f>
        <v>1.13636363636364</v>
      </c>
      <c r="F529">
        <f>VLOOKUP(B529,home!$B$2:$E$405,3,FALSE)</f>
        <v>0.88</v>
      </c>
      <c r="G529">
        <f>VLOOKUP(C529,away!$B$2:$E$405,4,FALSE)</f>
        <v>1.76</v>
      </c>
      <c r="H529">
        <f>VLOOKUP(A529,away!$A$2:$E$405,3,FALSE)</f>
        <v>0.79545454545454497</v>
      </c>
      <c r="I529">
        <f>VLOOKUP(C529,away!$B$2:$E$405,3,FALSE)</f>
        <v>0.88</v>
      </c>
      <c r="J529">
        <f>VLOOKUP(B529,home!$B$2:$E$405,4,FALSE)</f>
        <v>0.84</v>
      </c>
      <c r="K529" s="3">
        <f t="shared" si="728"/>
        <v>1.7600000000000058</v>
      </c>
      <c r="L529" s="3">
        <f t="shared" si="729"/>
        <v>0.58799999999999963</v>
      </c>
      <c r="M529" s="5">
        <f t="shared" si="730"/>
        <v>9.5560091405527126E-2</v>
      </c>
      <c r="N529" s="5">
        <f t="shared" si="731"/>
        <v>0.16818576087372825</v>
      </c>
      <c r="O529" s="5">
        <f t="shared" si="732"/>
        <v>5.6189333746449903E-2</v>
      </c>
      <c r="P529" s="5">
        <f t="shared" si="733"/>
        <v>9.8893227393752128E-2</v>
      </c>
      <c r="Q529" s="5">
        <f t="shared" si="734"/>
        <v>0.14800346956888139</v>
      </c>
      <c r="R529" s="5">
        <f t="shared" si="735"/>
        <v>1.6519664121456262E-2</v>
      </c>
      <c r="S529" s="5">
        <f t="shared" si="736"/>
        <v>2.558565579131163E-2</v>
      </c>
      <c r="T529" s="5">
        <f t="shared" si="737"/>
        <v>8.7026040106502195E-2</v>
      </c>
      <c r="U529" s="5">
        <f t="shared" si="738"/>
        <v>2.9074608853763111E-2</v>
      </c>
      <c r="V529" s="5">
        <f t="shared" si="739"/>
        <v>2.9420092739236283E-3</v>
      </c>
      <c r="W529" s="5">
        <f t="shared" si="740"/>
        <v>8.6828702147077372E-2</v>
      </c>
      <c r="X529" s="5">
        <f t="shared" si="741"/>
        <v>5.1055276862481451E-2</v>
      </c>
      <c r="Y529" s="5">
        <f t="shared" si="742"/>
        <v>1.5010251397569539E-2</v>
      </c>
      <c r="Z529" s="5">
        <f t="shared" si="743"/>
        <v>3.2378541678054263E-3</v>
      </c>
      <c r="AA529" s="5">
        <f t="shared" si="744"/>
        <v>5.6986233353375675E-3</v>
      </c>
      <c r="AB529" s="5">
        <f t="shared" si="745"/>
        <v>5.0147885350970778E-3</v>
      </c>
      <c r="AC529" s="5">
        <f t="shared" si="746"/>
        <v>1.9028915983738064E-4</v>
      </c>
      <c r="AD529" s="5">
        <f t="shared" si="747"/>
        <v>3.8204628944714152E-2</v>
      </c>
      <c r="AE529" s="5">
        <f t="shared" si="748"/>
        <v>2.2464321819491904E-2</v>
      </c>
      <c r="AF529" s="5">
        <f t="shared" si="749"/>
        <v>6.604510614930616E-3</v>
      </c>
      <c r="AG529" s="5">
        <f t="shared" si="750"/>
        <v>1.2944840805264003E-3</v>
      </c>
      <c r="AH529" s="5">
        <f t="shared" si="751"/>
        <v>4.7596456266739716E-4</v>
      </c>
      <c r="AI529" s="5">
        <f t="shared" si="752"/>
        <v>8.376976302946216E-4</v>
      </c>
      <c r="AJ529" s="5">
        <f t="shared" si="753"/>
        <v>7.3717391465926969E-4</v>
      </c>
      <c r="AK529" s="5">
        <f t="shared" si="754"/>
        <v>4.3247536326677293E-4</v>
      </c>
      <c r="AL529" s="5">
        <f t="shared" si="755"/>
        <v>7.8770578293003636E-6</v>
      </c>
      <c r="AM529" s="5">
        <f t="shared" si="756"/>
        <v>1.3448029388539428E-2</v>
      </c>
      <c r="AN529" s="5">
        <f t="shared" si="757"/>
        <v>7.907441280461178E-3</v>
      </c>
      <c r="AO529" s="5">
        <f t="shared" si="758"/>
        <v>2.3247877364555849E-3</v>
      </c>
      <c r="AP529" s="5">
        <f t="shared" si="759"/>
        <v>4.5565839634529448E-4</v>
      </c>
      <c r="AQ529" s="5">
        <f t="shared" si="760"/>
        <v>6.6981784262758225E-5</v>
      </c>
      <c r="AR529" s="5">
        <f t="shared" si="761"/>
        <v>5.5973432569685882E-5</v>
      </c>
      <c r="AS529" s="5">
        <f t="shared" si="762"/>
        <v>9.851324132264745E-5</v>
      </c>
      <c r="AT529" s="5">
        <f t="shared" si="763"/>
        <v>8.6691652363930075E-5</v>
      </c>
      <c r="AU529" s="5">
        <f t="shared" si="764"/>
        <v>5.0859102720172472E-5</v>
      </c>
      <c r="AV529" s="5">
        <f t="shared" si="765"/>
        <v>2.2378005196875955E-5</v>
      </c>
      <c r="AW529" s="5">
        <f t="shared" si="766"/>
        <v>2.2643915573295488E-7</v>
      </c>
      <c r="AX529" s="5">
        <f t="shared" si="767"/>
        <v>3.9447552873049093E-3</v>
      </c>
      <c r="AY529" s="5">
        <f t="shared" si="768"/>
        <v>2.319516108935285E-3</v>
      </c>
      <c r="AZ529" s="5">
        <f t="shared" si="769"/>
        <v>6.8193773602697339E-4</v>
      </c>
      <c r="BA529" s="5">
        <f t="shared" si="770"/>
        <v>1.3365979626128675E-4</v>
      </c>
      <c r="BB529" s="5">
        <f t="shared" si="771"/>
        <v>1.9647990050409131E-5</v>
      </c>
      <c r="BC529" s="5">
        <f t="shared" si="772"/>
        <v>2.3106036299281129E-6</v>
      </c>
      <c r="BD529" s="5">
        <f t="shared" si="773"/>
        <v>5.4853963918292124E-6</v>
      </c>
      <c r="BE529" s="5">
        <f t="shared" si="774"/>
        <v>9.654297649619444E-6</v>
      </c>
      <c r="BF529" s="5">
        <f t="shared" si="775"/>
        <v>8.4957819316651409E-6</v>
      </c>
      <c r="BG529" s="5">
        <f t="shared" si="776"/>
        <v>4.9841920665768992E-6</v>
      </c>
      <c r="BH529" s="5">
        <f t="shared" si="777"/>
        <v>2.1930445092938421E-6</v>
      </c>
      <c r="BI529" s="5">
        <f t="shared" si="778"/>
        <v>7.7195166727143508E-7</v>
      </c>
      <c r="BJ529" s="8">
        <f t="shared" si="779"/>
        <v>0.65598217252417601</v>
      </c>
      <c r="BK529" s="8">
        <f t="shared" si="780"/>
        <v>0.22549866619111647</v>
      </c>
      <c r="BL529" s="8">
        <f t="shared" si="781"/>
        <v>0.11532633016138157</v>
      </c>
      <c r="BM529" s="8">
        <f t="shared" si="782"/>
        <v>0.41437418626490513</v>
      </c>
      <c r="BN529" s="8">
        <f t="shared" si="783"/>
        <v>0.58335154710979498</v>
      </c>
    </row>
    <row r="530" spans="1:66" s="15" customFormat="1" x14ac:dyDescent="0.25">
      <c r="A530" t="s">
        <v>303</v>
      </c>
      <c r="B530" t="s">
        <v>346</v>
      </c>
      <c r="C530" t="s">
        <v>321</v>
      </c>
      <c r="D530" s="18"/>
      <c r="E530">
        <f>VLOOKUP(A530,home!$A$2:$E$405,3,FALSE)</f>
        <v>1.13636363636364</v>
      </c>
      <c r="F530">
        <f>VLOOKUP(B530,home!$B$2:$E$405,3,FALSE)</f>
        <v>1.47</v>
      </c>
      <c r="G530">
        <f>VLOOKUP(C530,away!$B$2:$E$405,4,FALSE)</f>
        <v>0.88</v>
      </c>
      <c r="H530">
        <f>VLOOKUP(A530,away!$A$2:$E$405,3,FALSE)</f>
        <v>0.79545454545454497</v>
      </c>
      <c r="I530">
        <f>VLOOKUP(C530,away!$B$2:$E$405,3,FALSE)</f>
        <v>0.44</v>
      </c>
      <c r="J530">
        <f>VLOOKUP(B530,home!$B$2:$E$405,4,FALSE)</f>
        <v>0.84</v>
      </c>
      <c r="K530" s="3">
        <f t="shared" si="728"/>
        <v>1.4700000000000046</v>
      </c>
      <c r="L530" s="3">
        <f t="shared" si="729"/>
        <v>0.29399999999999982</v>
      </c>
      <c r="M530" s="5">
        <f t="shared" si="730"/>
        <v>0.17135805889335662</v>
      </c>
      <c r="N530" s="5">
        <f t="shared" si="731"/>
        <v>0.25189634657323501</v>
      </c>
      <c r="O530" s="5">
        <f t="shared" si="732"/>
        <v>5.0379269314646813E-2</v>
      </c>
      <c r="P530" s="5">
        <f t="shared" si="733"/>
        <v>7.4057525892531034E-2</v>
      </c>
      <c r="Q530" s="5">
        <f t="shared" si="734"/>
        <v>0.18514381473132835</v>
      </c>
      <c r="R530" s="5">
        <f t="shared" si="735"/>
        <v>7.4057525892530767E-3</v>
      </c>
      <c r="S530" s="5">
        <f t="shared" si="736"/>
        <v>8.0015453850585377E-3</v>
      </c>
      <c r="T530" s="5">
        <f t="shared" si="737"/>
        <v>5.4432281531010498E-2</v>
      </c>
      <c r="U530" s="5">
        <f t="shared" si="738"/>
        <v>1.0886456306202056E-2</v>
      </c>
      <c r="V530" s="5">
        <f t="shared" si="739"/>
        <v>3.8423420939051204E-4</v>
      </c>
      <c r="W530" s="5">
        <f t="shared" si="740"/>
        <v>9.0720469218351169E-2</v>
      </c>
      <c r="X530" s="5">
        <f t="shared" si="741"/>
        <v>2.6671817950195228E-2</v>
      </c>
      <c r="Y530" s="5">
        <f t="shared" si="742"/>
        <v>3.9207572386786961E-3</v>
      </c>
      <c r="Z530" s="5">
        <f t="shared" si="743"/>
        <v>7.2576375374680112E-4</v>
      </c>
      <c r="AA530" s="5">
        <f t="shared" si="744"/>
        <v>1.066872718007801E-3</v>
      </c>
      <c r="AB530" s="5">
        <f t="shared" si="745"/>
        <v>7.8415144773573637E-4</v>
      </c>
      <c r="AC530" s="5">
        <f t="shared" si="746"/>
        <v>1.0378646288399492E-5</v>
      </c>
      <c r="AD530" s="5">
        <f t="shared" si="747"/>
        <v>3.3339772437744164E-2</v>
      </c>
      <c r="AE530" s="5">
        <f t="shared" si="748"/>
        <v>9.8018930966967781E-3</v>
      </c>
      <c r="AF530" s="5">
        <f t="shared" si="749"/>
        <v>1.4408782852144252E-3</v>
      </c>
      <c r="AG530" s="5">
        <f t="shared" si="750"/>
        <v>1.4120607195101362E-4</v>
      </c>
      <c r="AH530" s="5">
        <f t="shared" si="751"/>
        <v>5.3343635900389841E-5</v>
      </c>
      <c r="AI530" s="5">
        <f t="shared" si="752"/>
        <v>7.8415144773573311E-5</v>
      </c>
      <c r="AJ530" s="5">
        <f t="shared" si="753"/>
        <v>5.7635131408576572E-5</v>
      </c>
      <c r="AK530" s="5">
        <f t="shared" si="754"/>
        <v>2.8241214390202608E-5</v>
      </c>
      <c r="AL530" s="5">
        <f t="shared" si="755"/>
        <v>1.794177341168202E-7</v>
      </c>
      <c r="AM530" s="5">
        <f t="shared" si="756"/>
        <v>9.801893096696818E-3</v>
      </c>
      <c r="AN530" s="5">
        <f t="shared" si="757"/>
        <v>2.8817565704288626E-3</v>
      </c>
      <c r="AO530" s="5">
        <f t="shared" si="758"/>
        <v>4.2361821585304248E-4</v>
      </c>
      <c r="AP530" s="5">
        <f t="shared" si="759"/>
        <v>4.1514585153598145E-5</v>
      </c>
      <c r="AQ530" s="5">
        <f t="shared" si="760"/>
        <v>3.0513220087894611E-6</v>
      </c>
      <c r="AR530" s="5">
        <f t="shared" si="761"/>
        <v>3.1366057909429207E-6</v>
      </c>
      <c r="AS530" s="5">
        <f t="shared" si="762"/>
        <v>4.6108105126861077E-6</v>
      </c>
      <c r="AT530" s="5">
        <f t="shared" si="763"/>
        <v>3.3889457268243006E-6</v>
      </c>
      <c r="AU530" s="5">
        <f t="shared" si="764"/>
        <v>1.6605834061439126E-6</v>
      </c>
      <c r="AV530" s="5">
        <f t="shared" si="765"/>
        <v>6.1026440175788976E-7</v>
      </c>
      <c r="AW530" s="5">
        <f t="shared" si="766"/>
        <v>2.1539098980724355E-9</v>
      </c>
      <c r="AX530" s="5">
        <f t="shared" si="767"/>
        <v>2.4014638086907306E-3</v>
      </c>
      <c r="AY530" s="5">
        <f t="shared" si="768"/>
        <v>7.0603035975507443E-4</v>
      </c>
      <c r="AZ530" s="5">
        <f t="shared" si="769"/>
        <v>1.0378646288399588E-4</v>
      </c>
      <c r="BA530" s="5">
        <f t="shared" si="770"/>
        <v>1.0171073362631591E-5</v>
      </c>
      <c r="BB530" s="5">
        <f t="shared" si="771"/>
        <v>7.4757389215342128E-7</v>
      </c>
      <c r="BC530" s="5">
        <f t="shared" si="772"/>
        <v>4.3957344858621144E-8</v>
      </c>
      <c r="BD530" s="5">
        <f t="shared" si="773"/>
        <v>1.5369368375620305E-7</v>
      </c>
      <c r="BE530" s="5">
        <f t="shared" si="774"/>
        <v>2.259297151216192E-7</v>
      </c>
      <c r="BF530" s="5">
        <f t="shared" si="775"/>
        <v>1.6605834061439067E-7</v>
      </c>
      <c r="BG530" s="5">
        <f t="shared" si="776"/>
        <v>8.1368586901051679E-8</v>
      </c>
      <c r="BH530" s="5">
        <f t="shared" si="777"/>
        <v>2.9902955686136592E-8</v>
      </c>
      <c r="BI530" s="5">
        <f t="shared" si="778"/>
        <v>8.7914689717241871E-9</v>
      </c>
      <c r="BJ530" s="8">
        <f t="shared" si="779"/>
        <v>0.67388331416047587</v>
      </c>
      <c r="BK530" s="8">
        <f t="shared" si="780"/>
        <v>0.25451795280411427</v>
      </c>
      <c r="BL530" s="8">
        <f t="shared" si="781"/>
        <v>7.0754210456907607E-2</v>
      </c>
      <c r="BM530" s="8">
        <f t="shared" si="782"/>
        <v>0.25893444497504858</v>
      </c>
      <c r="BN530" s="8">
        <f t="shared" si="783"/>
        <v>0.7402407679943509</v>
      </c>
    </row>
    <row r="531" spans="1:66" x14ac:dyDescent="0.25">
      <c r="A531" t="s">
        <v>35</v>
      </c>
      <c r="B531" t="s">
        <v>211</v>
      </c>
      <c r="C531" t="s">
        <v>213</v>
      </c>
      <c r="D531" s="10"/>
      <c r="E531">
        <f>VLOOKUP(A531,home!$A$2:$E$405,3,FALSE)</f>
        <v>1.3333333333333299</v>
      </c>
      <c r="F531">
        <f>VLOOKUP(B531,home!$B$2:$E$405,3,FALSE)</f>
        <v>1.5</v>
      </c>
      <c r="G531">
        <f>VLOOKUP(C531,away!$B$2:$E$405,4,FALSE)</f>
        <v>1.5</v>
      </c>
      <c r="H531">
        <f>VLOOKUP(A531,away!$A$2:$E$405,3,FALSE)</f>
        <v>1.13333333333333</v>
      </c>
      <c r="I531">
        <f>VLOOKUP(C531,away!$B$2:$E$405,3,FALSE)</f>
        <v>0.75</v>
      </c>
      <c r="J531">
        <f>VLOOKUP(B531,home!$B$2:$E$405,4,FALSE)</f>
        <v>0.88</v>
      </c>
      <c r="K531" s="3">
        <f t="shared" si="728"/>
        <v>2.9999999999999925</v>
      </c>
      <c r="L531" s="3">
        <f t="shared" si="729"/>
        <v>0.74799999999999778</v>
      </c>
      <c r="M531" s="5">
        <f t="shared" si="730"/>
        <v>2.3564828414585747E-2</v>
      </c>
      <c r="N531" s="5">
        <f t="shared" si="731"/>
        <v>7.0694485243757058E-2</v>
      </c>
      <c r="O531" s="5">
        <f t="shared" si="732"/>
        <v>1.7626491654110087E-2</v>
      </c>
      <c r="P531" s="5">
        <f t="shared" si="733"/>
        <v>5.2879474962330128E-2</v>
      </c>
      <c r="Q531" s="5">
        <f t="shared" si="734"/>
        <v>0.10604172786563534</v>
      </c>
      <c r="R531" s="5">
        <f t="shared" si="735"/>
        <v>6.5923078786371513E-3</v>
      </c>
      <c r="S531" s="5">
        <f t="shared" si="736"/>
        <v>2.9665385453867037E-2</v>
      </c>
      <c r="T531" s="5">
        <f t="shared" si="737"/>
        <v>7.9319212443495005E-2</v>
      </c>
      <c r="U531" s="5">
        <f t="shared" si="738"/>
        <v>1.9776923635911405E-2</v>
      </c>
      <c r="V531" s="5">
        <f t="shared" si="739"/>
        <v>7.3965694398308085E-3</v>
      </c>
      <c r="W531" s="5">
        <f t="shared" si="740"/>
        <v>0.10604172786563508</v>
      </c>
      <c r="X531" s="5">
        <f t="shared" si="741"/>
        <v>7.931921244349481E-2</v>
      </c>
      <c r="Y531" s="5">
        <f t="shared" si="742"/>
        <v>2.9665385453866964E-2</v>
      </c>
      <c r="Z531" s="5">
        <f t="shared" si="743"/>
        <v>1.6436820977401919E-3</v>
      </c>
      <c r="AA531" s="5">
        <f t="shared" si="744"/>
        <v>4.931046293220563E-3</v>
      </c>
      <c r="AB531" s="5">
        <f t="shared" si="745"/>
        <v>7.3965694398308267E-3</v>
      </c>
      <c r="AC531" s="5">
        <f t="shared" si="746"/>
        <v>1.0373688639362651E-3</v>
      </c>
      <c r="AD531" s="5">
        <f t="shared" si="747"/>
        <v>7.9531295899226112E-2</v>
      </c>
      <c r="AE531" s="5">
        <f t="shared" si="748"/>
        <v>5.9489409332620952E-2</v>
      </c>
      <c r="AF531" s="5">
        <f t="shared" si="749"/>
        <v>2.2249039090400165E-2</v>
      </c>
      <c r="AG531" s="5">
        <f t="shared" si="750"/>
        <v>5.5474270798730923E-3</v>
      </c>
      <c r="AH531" s="5">
        <f t="shared" si="751"/>
        <v>3.0736855227741491E-4</v>
      </c>
      <c r="AI531" s="5">
        <f t="shared" si="752"/>
        <v>9.2210565683224235E-4</v>
      </c>
      <c r="AJ531" s="5">
        <f t="shared" si="753"/>
        <v>1.3831584852483604E-3</v>
      </c>
      <c r="AK531" s="5">
        <f t="shared" si="754"/>
        <v>1.3831584852483569E-3</v>
      </c>
      <c r="AL531" s="5">
        <f t="shared" si="755"/>
        <v>9.3114229226918646E-5</v>
      </c>
      <c r="AM531" s="5">
        <f t="shared" si="756"/>
        <v>4.7718777539535531E-2</v>
      </c>
      <c r="AN531" s="5">
        <f t="shared" si="757"/>
        <v>3.5693645599572471E-2</v>
      </c>
      <c r="AO531" s="5">
        <f t="shared" si="758"/>
        <v>1.3349423454240061E-2</v>
      </c>
      <c r="AP531" s="5">
        <f t="shared" si="759"/>
        <v>3.328456247923846E-3</v>
      </c>
      <c r="AQ531" s="5">
        <f t="shared" si="760"/>
        <v>6.2242131836175727E-4</v>
      </c>
      <c r="AR531" s="5">
        <f t="shared" si="761"/>
        <v>4.5982335420701151E-5</v>
      </c>
      <c r="AS531" s="5">
        <f t="shared" si="762"/>
        <v>1.3794700626210309E-4</v>
      </c>
      <c r="AT531" s="5">
        <f t="shared" si="763"/>
        <v>2.0692050939315415E-4</v>
      </c>
      <c r="AU531" s="5">
        <f t="shared" si="764"/>
        <v>2.0692050939315364E-4</v>
      </c>
      <c r="AV531" s="5">
        <f t="shared" si="765"/>
        <v>1.5519038204486483E-4</v>
      </c>
      <c r="AW531" s="5">
        <f t="shared" si="766"/>
        <v>5.8041202884778976E-6</v>
      </c>
      <c r="AX531" s="5">
        <f t="shared" si="767"/>
        <v>2.3859388769767721E-2</v>
      </c>
      <c r="AY531" s="5">
        <f t="shared" si="768"/>
        <v>1.7846822799786204E-2</v>
      </c>
      <c r="AZ531" s="5">
        <f t="shared" si="769"/>
        <v>6.6747117271200185E-3</v>
      </c>
      <c r="BA531" s="5">
        <f t="shared" si="770"/>
        <v>1.66422812396192E-3</v>
      </c>
      <c r="BB531" s="5">
        <f t="shared" si="771"/>
        <v>3.1121065918087804E-4</v>
      </c>
      <c r="BC531" s="5">
        <f t="shared" si="772"/>
        <v>4.6557114613459235E-5</v>
      </c>
      <c r="BD531" s="5">
        <f t="shared" si="773"/>
        <v>5.7324644824473895E-6</v>
      </c>
      <c r="BE531" s="5">
        <f t="shared" si="774"/>
        <v>1.7197393447342125E-5</v>
      </c>
      <c r="BF531" s="5">
        <f t="shared" si="775"/>
        <v>2.5796090171013128E-5</v>
      </c>
      <c r="BG531" s="5">
        <f t="shared" si="776"/>
        <v>2.5796090171013063E-5</v>
      </c>
      <c r="BH531" s="5">
        <f t="shared" si="777"/>
        <v>1.9347067628259749E-5</v>
      </c>
      <c r="BI531" s="5">
        <f t="shared" si="778"/>
        <v>1.1608240576955817E-5</v>
      </c>
      <c r="BJ531" s="8">
        <f t="shared" si="779"/>
        <v>0.78901456607206844</v>
      </c>
      <c r="BK531" s="8">
        <f t="shared" si="780"/>
        <v>0.13248356416356311</v>
      </c>
      <c r="BL531" s="8">
        <f t="shared" si="781"/>
        <v>6.1177568170307395E-2</v>
      </c>
      <c r="BM531" s="8">
        <f t="shared" si="782"/>
        <v>0.68907904580512613</v>
      </c>
      <c r="BN531" s="8">
        <f t="shared" si="783"/>
        <v>0.27739931601905549</v>
      </c>
    </row>
    <row r="532" spans="1:66" x14ac:dyDescent="0.25">
      <c r="A532" t="s">
        <v>35</v>
      </c>
      <c r="B532" t="s">
        <v>295</v>
      </c>
      <c r="C532" t="s">
        <v>217</v>
      </c>
      <c r="D532" s="10"/>
      <c r="E532">
        <f>VLOOKUP(A532,home!$A$2:$E$405,3,FALSE)</f>
        <v>1.3333333333333299</v>
      </c>
      <c r="F532">
        <f>VLOOKUP(B532,home!$B$2:$E$405,3,FALSE)</f>
        <v>1.5</v>
      </c>
      <c r="G532">
        <f>VLOOKUP(C532,away!$B$2:$E$405,4,FALSE)</f>
        <v>1.5</v>
      </c>
      <c r="H532">
        <f>VLOOKUP(A532,away!$A$2:$E$405,3,FALSE)</f>
        <v>1.13333333333333</v>
      </c>
      <c r="I532">
        <f>VLOOKUP(C532,away!$B$2:$E$405,3,FALSE)</f>
        <v>0</v>
      </c>
      <c r="J532">
        <f>VLOOKUP(B532,home!$B$2:$E$405,4,FALSE)</f>
        <v>0</v>
      </c>
      <c r="K532" s="3">
        <f t="shared" si="728"/>
        <v>2.9999999999999925</v>
      </c>
      <c r="L532" s="3">
        <f t="shared" si="729"/>
        <v>0</v>
      </c>
      <c r="M532" s="5">
        <f t="shared" si="730"/>
        <v>4.9787068367864319E-2</v>
      </c>
      <c r="N532" s="5">
        <f t="shared" si="731"/>
        <v>0.14936120510359258</v>
      </c>
      <c r="O532" s="5">
        <f t="shared" si="732"/>
        <v>0</v>
      </c>
      <c r="P532" s="5">
        <f t="shared" si="733"/>
        <v>0</v>
      </c>
      <c r="Q532" s="5">
        <f t="shared" si="734"/>
        <v>0.22404180765538834</v>
      </c>
      <c r="R532" s="5">
        <f t="shared" si="735"/>
        <v>0</v>
      </c>
      <c r="S532" s="5">
        <f t="shared" si="736"/>
        <v>0</v>
      </c>
      <c r="T532" s="5">
        <f t="shared" si="737"/>
        <v>0</v>
      </c>
      <c r="U532" s="5">
        <f t="shared" si="738"/>
        <v>0</v>
      </c>
      <c r="V532" s="5">
        <f t="shared" si="739"/>
        <v>0</v>
      </c>
      <c r="W532" s="5">
        <f t="shared" si="740"/>
        <v>0.22404180765538778</v>
      </c>
      <c r="X532" s="5">
        <f t="shared" si="741"/>
        <v>0</v>
      </c>
      <c r="Y532" s="5">
        <f t="shared" si="742"/>
        <v>0</v>
      </c>
      <c r="Z532" s="5">
        <f t="shared" si="743"/>
        <v>0</v>
      </c>
      <c r="AA532" s="5">
        <f t="shared" si="744"/>
        <v>0</v>
      </c>
      <c r="AB532" s="5">
        <f t="shared" si="745"/>
        <v>0</v>
      </c>
      <c r="AC532" s="5">
        <f t="shared" si="746"/>
        <v>0</v>
      </c>
      <c r="AD532" s="5">
        <f t="shared" si="747"/>
        <v>0.16803135574154041</v>
      </c>
      <c r="AE532" s="5">
        <f t="shared" si="748"/>
        <v>0</v>
      </c>
      <c r="AF532" s="5">
        <f t="shared" si="749"/>
        <v>0</v>
      </c>
      <c r="AG532" s="5">
        <f t="shared" si="750"/>
        <v>0</v>
      </c>
      <c r="AH532" s="5">
        <f t="shared" si="751"/>
        <v>0</v>
      </c>
      <c r="AI532" s="5">
        <f t="shared" si="752"/>
        <v>0</v>
      </c>
      <c r="AJ532" s="5">
        <f t="shared" si="753"/>
        <v>0</v>
      </c>
      <c r="AK532" s="5">
        <f t="shared" si="754"/>
        <v>0</v>
      </c>
      <c r="AL532" s="5">
        <f t="shared" si="755"/>
        <v>0</v>
      </c>
      <c r="AM532" s="5">
        <f t="shared" si="756"/>
        <v>0.10081881344492397</v>
      </c>
      <c r="AN532" s="5">
        <f t="shared" si="757"/>
        <v>0</v>
      </c>
      <c r="AO532" s="5">
        <f t="shared" si="758"/>
        <v>0</v>
      </c>
      <c r="AP532" s="5">
        <f t="shared" si="759"/>
        <v>0</v>
      </c>
      <c r="AQ532" s="5">
        <f t="shared" si="760"/>
        <v>0</v>
      </c>
      <c r="AR532" s="5">
        <f t="shared" si="761"/>
        <v>0</v>
      </c>
      <c r="AS532" s="5">
        <f t="shared" si="762"/>
        <v>0</v>
      </c>
      <c r="AT532" s="5">
        <f t="shared" si="763"/>
        <v>0</v>
      </c>
      <c r="AU532" s="5">
        <f t="shared" si="764"/>
        <v>0</v>
      </c>
      <c r="AV532" s="5">
        <f t="shared" si="765"/>
        <v>0</v>
      </c>
      <c r="AW532" s="5">
        <f t="shared" si="766"/>
        <v>0</v>
      </c>
      <c r="AX532" s="5">
        <f t="shared" si="767"/>
        <v>5.0409406722461886E-2</v>
      </c>
      <c r="AY532" s="5">
        <f t="shared" si="768"/>
        <v>0</v>
      </c>
      <c r="AZ532" s="5">
        <f t="shared" si="769"/>
        <v>0</v>
      </c>
      <c r="BA532" s="5">
        <f t="shared" si="770"/>
        <v>0</v>
      </c>
      <c r="BB532" s="5">
        <f t="shared" si="771"/>
        <v>0</v>
      </c>
      <c r="BC532" s="5">
        <f t="shared" si="772"/>
        <v>0</v>
      </c>
      <c r="BD532" s="5">
        <f t="shared" si="773"/>
        <v>0</v>
      </c>
      <c r="BE532" s="5">
        <f t="shared" si="774"/>
        <v>0</v>
      </c>
      <c r="BF532" s="5">
        <f t="shared" si="775"/>
        <v>0</v>
      </c>
      <c r="BG532" s="5">
        <f t="shared" si="776"/>
        <v>0</v>
      </c>
      <c r="BH532" s="5">
        <f t="shared" si="777"/>
        <v>0</v>
      </c>
      <c r="BI532" s="5">
        <f t="shared" si="778"/>
        <v>0</v>
      </c>
      <c r="BJ532" s="8">
        <f t="shared" si="779"/>
        <v>0.91670439632329492</v>
      </c>
      <c r="BK532" s="8">
        <f t="shared" si="780"/>
        <v>4.9787068367864319E-2</v>
      </c>
      <c r="BL532" s="8">
        <f t="shared" si="781"/>
        <v>0</v>
      </c>
      <c r="BM532" s="8">
        <f t="shared" si="782"/>
        <v>0.54330138356431401</v>
      </c>
      <c r="BN532" s="8">
        <f t="shared" si="783"/>
        <v>0.4231900811268452</v>
      </c>
    </row>
    <row r="533" spans="1:66" x14ac:dyDescent="0.25">
      <c r="A533" t="s">
        <v>35</v>
      </c>
      <c r="B533" t="s">
        <v>212</v>
      </c>
      <c r="C533" t="s">
        <v>283</v>
      </c>
      <c r="D533" s="10"/>
      <c r="E533">
        <f>VLOOKUP(A533,home!$A$2:$E$405,3,FALSE)</f>
        <v>1.3333333333333299</v>
      </c>
      <c r="F533">
        <f>VLOOKUP(B533,home!$B$2:$E$405,3,FALSE)</f>
        <v>0</v>
      </c>
      <c r="G533">
        <f>VLOOKUP(C533,away!$B$2:$E$405,4,FALSE)</f>
        <v>0</v>
      </c>
      <c r="H533">
        <f>VLOOKUP(A533,away!$A$2:$E$405,3,FALSE)</f>
        <v>1.13333333333333</v>
      </c>
      <c r="I533">
        <f>VLOOKUP(C533,away!$B$2:$E$405,3,FALSE)</f>
        <v>0.75</v>
      </c>
      <c r="J533">
        <f>VLOOKUP(B533,home!$B$2:$E$405,4,FALSE)</f>
        <v>0.88</v>
      </c>
      <c r="K533" s="3">
        <f t="shared" si="728"/>
        <v>0</v>
      </c>
      <c r="L533" s="3">
        <f t="shared" si="729"/>
        <v>0.74799999999999778</v>
      </c>
      <c r="M533" s="5">
        <f t="shared" si="730"/>
        <v>0.47331223120974036</v>
      </c>
      <c r="N533" s="5">
        <f t="shared" si="731"/>
        <v>0</v>
      </c>
      <c r="O533" s="5">
        <f t="shared" si="732"/>
        <v>0.35403754894488476</v>
      </c>
      <c r="P533" s="5">
        <f t="shared" si="733"/>
        <v>0</v>
      </c>
      <c r="Q533" s="5">
        <f t="shared" si="734"/>
        <v>0</v>
      </c>
      <c r="R533" s="5">
        <f t="shared" si="735"/>
        <v>0.13241004330538647</v>
      </c>
      <c r="S533" s="5">
        <f t="shared" si="736"/>
        <v>0</v>
      </c>
      <c r="T533" s="5">
        <f t="shared" si="737"/>
        <v>0</v>
      </c>
      <c r="U533" s="5">
        <f t="shared" si="738"/>
        <v>0</v>
      </c>
      <c r="V533" s="5">
        <f t="shared" si="739"/>
        <v>0</v>
      </c>
      <c r="W533" s="5">
        <f t="shared" si="740"/>
        <v>0</v>
      </c>
      <c r="X533" s="5">
        <f t="shared" si="741"/>
        <v>0</v>
      </c>
      <c r="Y533" s="5">
        <f t="shared" si="742"/>
        <v>0</v>
      </c>
      <c r="Z533" s="5">
        <f t="shared" si="743"/>
        <v>3.3014237464142934E-2</v>
      </c>
      <c r="AA533" s="5">
        <f t="shared" si="744"/>
        <v>0</v>
      </c>
      <c r="AB533" s="5">
        <f t="shared" si="745"/>
        <v>0</v>
      </c>
      <c r="AC533" s="5">
        <f t="shared" si="746"/>
        <v>0</v>
      </c>
      <c r="AD533" s="5">
        <f t="shared" si="747"/>
        <v>0</v>
      </c>
      <c r="AE533" s="5">
        <f t="shared" si="748"/>
        <v>0</v>
      </c>
      <c r="AF533" s="5">
        <f t="shared" si="749"/>
        <v>0</v>
      </c>
      <c r="AG533" s="5">
        <f t="shared" si="750"/>
        <v>0</v>
      </c>
      <c r="AH533" s="5">
        <f t="shared" si="751"/>
        <v>6.1736624057947094E-3</v>
      </c>
      <c r="AI533" s="5">
        <f t="shared" si="752"/>
        <v>0</v>
      </c>
      <c r="AJ533" s="5">
        <f t="shared" si="753"/>
        <v>0</v>
      </c>
      <c r="AK533" s="5">
        <f t="shared" si="754"/>
        <v>0</v>
      </c>
      <c r="AL533" s="5">
        <f t="shared" si="755"/>
        <v>0</v>
      </c>
      <c r="AM533" s="5">
        <f t="shared" si="756"/>
        <v>0</v>
      </c>
      <c r="AN533" s="5">
        <f t="shared" si="757"/>
        <v>0</v>
      </c>
      <c r="AO533" s="5">
        <f t="shared" si="758"/>
        <v>0</v>
      </c>
      <c r="AP533" s="5">
        <f t="shared" si="759"/>
        <v>0</v>
      </c>
      <c r="AQ533" s="5">
        <f t="shared" si="760"/>
        <v>0</v>
      </c>
      <c r="AR533" s="5">
        <f t="shared" si="761"/>
        <v>9.2357989590688611E-4</v>
      </c>
      <c r="AS533" s="5">
        <f t="shared" si="762"/>
        <v>0</v>
      </c>
      <c r="AT533" s="5">
        <f t="shared" si="763"/>
        <v>0</v>
      </c>
      <c r="AU533" s="5">
        <f t="shared" si="764"/>
        <v>0</v>
      </c>
      <c r="AV533" s="5">
        <f t="shared" si="765"/>
        <v>0</v>
      </c>
      <c r="AW533" s="5">
        <f t="shared" si="766"/>
        <v>0</v>
      </c>
      <c r="AX533" s="5">
        <f t="shared" si="767"/>
        <v>0</v>
      </c>
      <c r="AY533" s="5">
        <f t="shared" si="768"/>
        <v>0</v>
      </c>
      <c r="AZ533" s="5">
        <f t="shared" si="769"/>
        <v>0</v>
      </c>
      <c r="BA533" s="5">
        <f t="shared" si="770"/>
        <v>0</v>
      </c>
      <c r="BB533" s="5">
        <f t="shared" si="771"/>
        <v>0</v>
      </c>
      <c r="BC533" s="5">
        <f t="shared" si="772"/>
        <v>0</v>
      </c>
      <c r="BD533" s="5">
        <f t="shared" si="773"/>
        <v>1.1513962702305806E-4</v>
      </c>
      <c r="BE533" s="5">
        <f t="shared" si="774"/>
        <v>0</v>
      </c>
      <c r="BF533" s="5">
        <f t="shared" si="775"/>
        <v>0</v>
      </c>
      <c r="BG533" s="5">
        <f t="shared" si="776"/>
        <v>0</v>
      </c>
      <c r="BH533" s="5">
        <f t="shared" si="777"/>
        <v>0</v>
      </c>
      <c r="BI533" s="5">
        <f t="shared" si="778"/>
        <v>0</v>
      </c>
      <c r="BJ533" s="8">
        <f t="shared" si="779"/>
        <v>0</v>
      </c>
      <c r="BK533" s="8">
        <f t="shared" si="780"/>
        <v>0.47331223120974036</v>
      </c>
      <c r="BL533" s="8">
        <f t="shared" si="781"/>
        <v>0.49365997417899588</v>
      </c>
      <c r="BM533" s="8">
        <f t="shared" si="782"/>
        <v>4.0226619392867584E-2</v>
      </c>
      <c r="BN533" s="8">
        <f t="shared" si="783"/>
        <v>0.95975982346001154</v>
      </c>
    </row>
    <row r="534" spans="1:66" x14ac:dyDescent="0.25">
      <c r="A534" t="s">
        <v>61</v>
      </c>
      <c r="B534" t="s">
        <v>66</v>
      </c>
      <c r="C534" t="s">
        <v>70</v>
      </c>
      <c r="D534" s="10"/>
      <c r="E534">
        <f>VLOOKUP(A534,home!$A$2:$E$405,3,FALSE)</f>
        <v>1.7666666666666699</v>
      </c>
      <c r="F534">
        <f>VLOOKUP(B534,home!$B$2:$E$405,3,FALSE)</f>
        <v>1.7</v>
      </c>
      <c r="G534">
        <f>VLOOKUP(C534,away!$B$2:$E$405,4,FALSE)</f>
        <v>1.42</v>
      </c>
      <c r="H534">
        <f>VLOOKUP(A534,away!$A$2:$E$405,3,FALSE)</f>
        <v>1.06666666666667</v>
      </c>
      <c r="I534">
        <f>VLOOKUP(C534,away!$B$2:$E$405,3,FALSE)</f>
        <v>0.85</v>
      </c>
      <c r="J534">
        <f>VLOOKUP(B534,home!$B$2:$E$405,4,FALSE)</f>
        <v>1.41</v>
      </c>
      <c r="K534" s="3">
        <f t="shared" si="728"/>
        <v>4.264733333333341</v>
      </c>
      <c r="L534" s="3">
        <f t="shared" si="729"/>
        <v>1.278400000000004</v>
      </c>
      <c r="M534" s="5">
        <f t="shared" si="730"/>
        <v>3.9142429756470701E-3</v>
      </c>
      <c r="N534" s="5">
        <f t="shared" si="731"/>
        <v>1.6693202493007944E-2</v>
      </c>
      <c r="O534" s="5">
        <f t="shared" si="732"/>
        <v>5.0039682200672293E-3</v>
      </c>
      <c r="P534" s="5">
        <f t="shared" si="733"/>
        <v>2.1340590067061418E-2</v>
      </c>
      <c r="Q534" s="5">
        <f t="shared" si="734"/>
        <v>3.5596028556007117E-2</v>
      </c>
      <c r="R534" s="5">
        <f t="shared" si="735"/>
        <v>3.1985364862669838E-3</v>
      </c>
      <c r="S534" s="5">
        <f t="shared" si="736"/>
        <v>2.9087411489515061E-2</v>
      </c>
      <c r="T534" s="5">
        <f t="shared" si="737"/>
        <v>4.5505962905999633E-2</v>
      </c>
      <c r="U534" s="5">
        <f t="shared" si="738"/>
        <v>1.3640905170865705E-2</v>
      </c>
      <c r="V534" s="5">
        <f t="shared" si="739"/>
        <v>1.7620620912784907E-2</v>
      </c>
      <c r="W534" s="5">
        <f t="shared" si="740"/>
        <v>5.0602523172363009E-2</v>
      </c>
      <c r="X534" s="5">
        <f t="shared" si="741"/>
        <v>6.4690265623549056E-2</v>
      </c>
      <c r="Y534" s="5">
        <f t="shared" si="742"/>
        <v>4.1350017786572699E-2</v>
      </c>
      <c r="Z534" s="5">
        <f t="shared" si="743"/>
        <v>1.3630030146812421E-3</v>
      </c>
      <c r="AA534" s="5">
        <f t="shared" si="744"/>
        <v>5.812844390144927E-3</v>
      </c>
      <c r="AB534" s="5">
        <f t="shared" si="745"/>
        <v>1.2395115616065397E-2</v>
      </c>
      <c r="AC534" s="5">
        <f t="shared" si="746"/>
        <v>6.0042652239266844E-3</v>
      </c>
      <c r="AD534" s="5">
        <f t="shared" si="747"/>
        <v>5.3951566830987327E-2</v>
      </c>
      <c r="AE534" s="5">
        <f t="shared" si="748"/>
        <v>6.8971683036734399E-2</v>
      </c>
      <c r="AF534" s="5">
        <f t="shared" si="749"/>
        <v>4.4086699797080776E-2</v>
      </c>
      <c r="AG534" s="5">
        <f t="shared" si="750"/>
        <v>1.878681234019609E-2</v>
      </c>
      <c r="AH534" s="5">
        <f t="shared" si="751"/>
        <v>4.3561576349212606E-4</v>
      </c>
      <c r="AI534" s="5">
        <f t="shared" si="752"/>
        <v>1.8577850670903229E-3</v>
      </c>
      <c r="AJ534" s="5">
        <f t="shared" si="753"/>
        <v>3.9614789508945099E-3</v>
      </c>
      <c r="AK534" s="5">
        <f t="shared" si="754"/>
        <v>5.6315504437260697E-3</v>
      </c>
      <c r="AL534" s="5">
        <f t="shared" si="755"/>
        <v>1.3094185884211741E-3</v>
      </c>
      <c r="AM534" s="5">
        <f t="shared" si="756"/>
        <v>4.6017809089934608E-2</v>
      </c>
      <c r="AN534" s="5">
        <f t="shared" si="757"/>
        <v>5.8829167140572576E-2</v>
      </c>
      <c r="AO534" s="5">
        <f t="shared" si="758"/>
        <v>3.7603603636254118E-2</v>
      </c>
      <c r="AP534" s="5">
        <f t="shared" si="759"/>
        <v>1.6024148962862479E-2</v>
      </c>
      <c r="AQ534" s="5">
        <f t="shared" si="760"/>
        <v>5.1213180085308606E-3</v>
      </c>
      <c r="AR534" s="5">
        <f t="shared" si="761"/>
        <v>1.1137823840966711E-4</v>
      </c>
      <c r="AS534" s="5">
        <f t="shared" si="762"/>
        <v>4.749984859536551E-4</v>
      </c>
      <c r="AT534" s="5">
        <f t="shared" si="763"/>
        <v>1.0128709381647112E-3</v>
      </c>
      <c r="AU534" s="5">
        <f t="shared" si="764"/>
        <v>1.4398748174518855E-3</v>
      </c>
      <c r="AV534" s="5">
        <f t="shared" si="765"/>
        <v>1.535170532453579E-3</v>
      </c>
      <c r="AW534" s="5">
        <f t="shared" si="766"/>
        <v>1.9830544710931319E-4</v>
      </c>
      <c r="AX534" s="5">
        <f t="shared" si="767"/>
        <v>3.2708947392135687E-2</v>
      </c>
      <c r="AY534" s="5">
        <f t="shared" si="768"/>
        <v>4.1815118346106385E-2</v>
      </c>
      <c r="AZ534" s="5">
        <f t="shared" si="769"/>
        <v>2.6728223646831289E-2</v>
      </c>
      <c r="BA534" s="5">
        <f t="shared" si="770"/>
        <v>1.1389787036703082E-2</v>
      </c>
      <c r="BB534" s="5">
        <f t="shared" si="771"/>
        <v>3.6401759369303131E-3</v>
      </c>
      <c r="BC534" s="5">
        <f t="shared" si="772"/>
        <v>9.3072018355434512E-4</v>
      </c>
      <c r="BD534" s="5">
        <f t="shared" si="773"/>
        <v>2.3730989997153156E-5</v>
      </c>
      <c r="BE534" s="5">
        <f t="shared" si="774"/>
        <v>1.0120634407385915E-4</v>
      </c>
      <c r="BF534" s="5">
        <f t="shared" si="775"/>
        <v>2.1580903455829524E-4</v>
      </c>
      <c r="BG534" s="5">
        <f t="shared" si="776"/>
        <v>3.0678932777174954E-4</v>
      </c>
      <c r="BH534" s="5">
        <f t="shared" si="777"/>
        <v>3.2709366811477708E-4</v>
      </c>
      <c r="BI534" s="5">
        <f t="shared" si="778"/>
        <v>2.7899345390627249E-4</v>
      </c>
      <c r="BJ534" s="8">
        <f t="shared" si="779"/>
        <v>0.72104378192291407</v>
      </c>
      <c r="BK534" s="8">
        <f t="shared" si="780"/>
        <v>0.12109166760346271</v>
      </c>
      <c r="BL534" s="8">
        <f t="shared" si="781"/>
        <v>5.7765715939468873E-2</v>
      </c>
      <c r="BM534" s="8">
        <f t="shared" si="782"/>
        <v>0.77390078678347196</v>
      </c>
      <c r="BN534" s="8">
        <f t="shared" si="783"/>
        <v>8.5746568798057768E-2</v>
      </c>
    </row>
    <row r="535" spans="1:66" x14ac:dyDescent="0.25">
      <c r="A535" t="s">
        <v>143</v>
      </c>
      <c r="B535" t="s">
        <v>152</v>
      </c>
      <c r="C535" t="s">
        <v>156</v>
      </c>
      <c r="D535" s="10"/>
      <c r="E535">
        <f>VLOOKUP(A535,home!$A$2:$E$405,3,FALSE)</f>
        <v>0.98305084745762705</v>
      </c>
      <c r="F535">
        <f>VLOOKUP(B535,home!$B$2:$E$405,3,FALSE)</f>
        <v>1.36</v>
      </c>
      <c r="G535">
        <f>VLOOKUP(C535,away!$B$2:$E$405,4,FALSE)</f>
        <v>0.34</v>
      </c>
      <c r="H535">
        <f>VLOOKUP(A535,away!$A$2:$E$405,3,FALSE)</f>
        <v>1.15254237288136</v>
      </c>
      <c r="I535">
        <f>VLOOKUP(C535,away!$B$2:$E$405,3,FALSE)</f>
        <v>0.68</v>
      </c>
      <c r="J535">
        <f>VLOOKUP(B535,home!$B$2:$E$405,4,FALSE)</f>
        <v>0.57999999999999996</v>
      </c>
      <c r="K535" s="3">
        <f t="shared" si="728"/>
        <v>0.45456271186440683</v>
      </c>
      <c r="L535" s="3">
        <f t="shared" si="729"/>
        <v>0.45456271186440839</v>
      </c>
      <c r="M535" s="5">
        <f t="shared" si="730"/>
        <v>0.40287641615554037</v>
      </c>
      <c r="N535" s="5">
        <f t="shared" si="731"/>
        <v>0.18313259627387579</v>
      </c>
      <c r="O535" s="5">
        <f t="shared" si="732"/>
        <v>0.1831325962738764</v>
      </c>
      <c r="P535" s="5">
        <f t="shared" si="733"/>
        <v>8.3245249593022833E-2</v>
      </c>
      <c r="Q535" s="5">
        <f t="shared" si="734"/>
        <v>4.1622624796511264E-2</v>
      </c>
      <c r="R535" s="5">
        <f t="shared" si="735"/>
        <v>4.1622624796511541E-2</v>
      </c>
      <c r="S535" s="5">
        <f t="shared" si="736"/>
        <v>4.3001844374089982E-3</v>
      </c>
      <c r="T535" s="5">
        <f t="shared" si="737"/>
        <v>1.8920093202416929E-2</v>
      </c>
      <c r="U535" s="5">
        <f t="shared" si="738"/>
        <v>1.8920093202416995E-2</v>
      </c>
      <c r="V535" s="5">
        <f t="shared" si="739"/>
        <v>9.8726147063515218E-5</v>
      </c>
      <c r="W535" s="5">
        <f t="shared" si="740"/>
        <v>6.3066977341389571E-3</v>
      </c>
      <c r="X535" s="5">
        <f t="shared" si="741"/>
        <v>2.866789624939324E-3</v>
      </c>
      <c r="Y535" s="5">
        <f t="shared" si="742"/>
        <v>6.5156783312858449E-4</v>
      </c>
      <c r="Z535" s="5">
        <f t="shared" si="743"/>
        <v>6.3066977341390187E-3</v>
      </c>
      <c r="AA535" s="5">
        <f t="shared" si="744"/>
        <v>2.8667896249393427E-3</v>
      </c>
      <c r="AB535" s="5">
        <f t="shared" si="745"/>
        <v>6.5156783312858655E-4</v>
      </c>
      <c r="AC535" s="5">
        <f t="shared" si="746"/>
        <v>1.2749695725684479E-6</v>
      </c>
      <c r="AD535" s="5">
        <f t="shared" si="747"/>
        <v>7.1669740623482841E-4</v>
      </c>
      <c r="AE535" s="5">
        <f t="shared" si="748"/>
        <v>3.2578391656429116E-4</v>
      </c>
      <c r="AF535" s="5">
        <f t="shared" si="749"/>
        <v>7.4044610297636156E-5</v>
      </c>
      <c r="AG535" s="5">
        <f t="shared" si="750"/>
        <v>1.1219306285278929E-5</v>
      </c>
      <c r="AH535" s="5">
        <f t="shared" si="751"/>
        <v>7.1669740623483795E-4</v>
      </c>
      <c r="AI535" s="5">
        <f t="shared" si="752"/>
        <v>3.2578391656429441E-4</v>
      </c>
      <c r="AJ535" s="5">
        <f t="shared" si="753"/>
        <v>7.4044610297636644E-5</v>
      </c>
      <c r="AK535" s="5">
        <f t="shared" si="754"/>
        <v>1.1219306285278968E-5</v>
      </c>
      <c r="AL535" s="5">
        <f t="shared" si="755"/>
        <v>1.0537738724422532E-8</v>
      </c>
      <c r="AM535" s="5">
        <f t="shared" si="756"/>
        <v>6.5156783312858015E-5</v>
      </c>
      <c r="AN535" s="5">
        <f t="shared" si="757"/>
        <v>2.961784411905437E-5</v>
      </c>
      <c r="AO535" s="5">
        <f t="shared" si="758"/>
        <v>6.7315837711673353E-6</v>
      </c>
      <c r="AP535" s="5">
        <f t="shared" si="759"/>
        <v>1.0199756580547549E-6</v>
      </c>
      <c r="AQ535" s="5">
        <f t="shared" si="760"/>
        <v>1.1591072529026348E-7</v>
      </c>
      <c r="AR535" s="5">
        <f t="shared" si="761"/>
        <v>6.5156783312859127E-5</v>
      </c>
      <c r="AS535" s="5">
        <f t="shared" si="762"/>
        <v>2.9617844119054777E-5</v>
      </c>
      <c r="AT535" s="5">
        <f t="shared" si="763"/>
        <v>6.7315837711674056E-6</v>
      </c>
      <c r="AU535" s="5">
        <f t="shared" si="764"/>
        <v>1.0199756580547624E-6</v>
      </c>
      <c r="AV535" s="5">
        <f t="shared" si="765"/>
        <v>1.159107252902639E-7</v>
      </c>
      <c r="AW535" s="5">
        <f t="shared" si="766"/>
        <v>6.0482890801951392E-11</v>
      </c>
      <c r="AX535" s="5">
        <f t="shared" si="767"/>
        <v>4.9363073531757114E-6</v>
      </c>
      <c r="AY535" s="5">
        <f t="shared" si="768"/>
        <v>2.2438612570557714E-6</v>
      </c>
      <c r="AZ535" s="5">
        <f t="shared" si="769"/>
        <v>5.0998782902737578E-7</v>
      </c>
      <c r="BA535" s="5">
        <f t="shared" si="770"/>
        <v>7.7273816860175393E-8</v>
      </c>
      <c r="BB535" s="5">
        <f t="shared" si="771"/>
        <v>8.7814489370187413E-9</v>
      </c>
      <c r="BC535" s="5">
        <f t="shared" si="772"/>
        <v>7.9834384858201343E-10</v>
      </c>
      <c r="BD535" s="5">
        <f t="shared" si="773"/>
        <v>4.936307353175808E-6</v>
      </c>
      <c r="BE535" s="5">
        <f t="shared" si="774"/>
        <v>2.2438612570558082E-6</v>
      </c>
      <c r="BF535" s="5">
        <f t="shared" si="775"/>
        <v>5.0998782902738234E-7</v>
      </c>
      <c r="BG535" s="5">
        <f t="shared" si="776"/>
        <v>7.7273816860176148E-8</v>
      </c>
      <c r="BH535" s="5">
        <f t="shared" si="777"/>
        <v>8.7814489370187976E-9</v>
      </c>
      <c r="BI535" s="5">
        <f t="shared" si="778"/>
        <v>7.983438485820155E-10</v>
      </c>
      <c r="BJ535" s="8">
        <f t="shared" si="779"/>
        <v>0.25473853381202816</v>
      </c>
      <c r="BK535" s="8">
        <f t="shared" si="780"/>
        <v>0.4905241057016041</v>
      </c>
      <c r="BL535" s="8">
        <f t="shared" si="781"/>
        <v>0.24843183607789027</v>
      </c>
      <c r="BM535" s="8">
        <f t="shared" si="782"/>
        <v>6.4366821635549215E-2</v>
      </c>
      <c r="BN535" s="8">
        <f t="shared" si="783"/>
        <v>0.93563210788933815</v>
      </c>
    </row>
    <row r="536" spans="1:66" x14ac:dyDescent="0.25">
      <c r="A536" t="s">
        <v>22</v>
      </c>
      <c r="B536" t="s">
        <v>290</v>
      </c>
      <c r="C536" t="s">
        <v>165</v>
      </c>
      <c r="D536" s="10"/>
      <c r="E536">
        <f>VLOOKUP(A536,home!$A$2:$E$405,3,FALSE)</f>
        <v>1.85</v>
      </c>
      <c r="F536">
        <f>VLOOKUP(B536,home!$B$2:$E$405,3,FALSE)</f>
        <v>1.08</v>
      </c>
      <c r="G536">
        <f>VLOOKUP(C536,away!$B$2:$E$405,4,FALSE)</f>
        <v>0</v>
      </c>
      <c r="H536">
        <f>VLOOKUP(A536,away!$A$2:$E$405,3,FALSE)</f>
        <v>1.45</v>
      </c>
      <c r="I536">
        <f>VLOOKUP(C536,away!$B$2:$E$405,3,FALSE)</f>
        <v>0</v>
      </c>
      <c r="J536">
        <f>VLOOKUP(B536,home!$B$2:$E$405,4,FALSE)</f>
        <v>1.38</v>
      </c>
      <c r="K536" s="3">
        <f t="shared" si="728"/>
        <v>0</v>
      </c>
      <c r="L536" s="3">
        <f t="shared" si="729"/>
        <v>0</v>
      </c>
      <c r="M536" s="5">
        <f t="shared" si="730"/>
        <v>1</v>
      </c>
      <c r="N536" s="5">
        <f t="shared" si="731"/>
        <v>0</v>
      </c>
      <c r="O536" s="5">
        <f t="shared" si="732"/>
        <v>0</v>
      </c>
      <c r="P536" s="5">
        <f t="shared" si="733"/>
        <v>0</v>
      </c>
      <c r="Q536" s="5">
        <f t="shared" si="734"/>
        <v>0</v>
      </c>
      <c r="R536" s="5">
        <f t="shared" si="735"/>
        <v>0</v>
      </c>
      <c r="S536" s="5">
        <f t="shared" si="736"/>
        <v>0</v>
      </c>
      <c r="T536" s="5">
        <f t="shared" si="737"/>
        <v>0</v>
      </c>
      <c r="U536" s="5">
        <f t="shared" si="738"/>
        <v>0</v>
      </c>
      <c r="V536" s="5">
        <f t="shared" si="739"/>
        <v>0</v>
      </c>
      <c r="W536" s="5">
        <f t="shared" si="740"/>
        <v>0</v>
      </c>
      <c r="X536" s="5">
        <f t="shared" si="741"/>
        <v>0</v>
      </c>
      <c r="Y536" s="5">
        <f t="shared" si="742"/>
        <v>0</v>
      </c>
      <c r="Z536" s="5">
        <f t="shared" si="743"/>
        <v>0</v>
      </c>
      <c r="AA536" s="5">
        <f t="shared" si="744"/>
        <v>0</v>
      </c>
      <c r="AB536" s="5">
        <f t="shared" si="745"/>
        <v>0</v>
      </c>
      <c r="AC536" s="5">
        <f t="shared" si="746"/>
        <v>0</v>
      </c>
      <c r="AD536" s="5">
        <f t="shared" si="747"/>
        <v>0</v>
      </c>
      <c r="AE536" s="5">
        <f t="shared" si="748"/>
        <v>0</v>
      </c>
      <c r="AF536" s="5">
        <f t="shared" si="749"/>
        <v>0</v>
      </c>
      <c r="AG536" s="5">
        <f t="shared" si="750"/>
        <v>0</v>
      </c>
      <c r="AH536" s="5">
        <f t="shared" si="751"/>
        <v>0</v>
      </c>
      <c r="AI536" s="5">
        <f t="shared" si="752"/>
        <v>0</v>
      </c>
      <c r="AJ536" s="5">
        <f t="shared" si="753"/>
        <v>0</v>
      </c>
      <c r="AK536" s="5">
        <f t="shared" si="754"/>
        <v>0</v>
      </c>
      <c r="AL536" s="5">
        <f t="shared" si="755"/>
        <v>0</v>
      </c>
      <c r="AM536" s="5">
        <f t="shared" si="756"/>
        <v>0</v>
      </c>
      <c r="AN536" s="5">
        <f t="shared" si="757"/>
        <v>0</v>
      </c>
      <c r="AO536" s="5">
        <f t="shared" si="758"/>
        <v>0</v>
      </c>
      <c r="AP536" s="5">
        <f t="shared" si="759"/>
        <v>0</v>
      </c>
      <c r="AQ536" s="5">
        <f t="shared" si="760"/>
        <v>0</v>
      </c>
      <c r="AR536" s="5">
        <f t="shared" si="761"/>
        <v>0</v>
      </c>
      <c r="AS536" s="5">
        <f t="shared" si="762"/>
        <v>0</v>
      </c>
      <c r="AT536" s="5">
        <f t="shared" si="763"/>
        <v>0</v>
      </c>
      <c r="AU536" s="5">
        <f t="shared" si="764"/>
        <v>0</v>
      </c>
      <c r="AV536" s="5">
        <f t="shared" si="765"/>
        <v>0</v>
      </c>
      <c r="AW536" s="5">
        <f t="shared" si="766"/>
        <v>0</v>
      </c>
      <c r="AX536" s="5">
        <f t="shared" si="767"/>
        <v>0</v>
      </c>
      <c r="AY536" s="5">
        <f t="shared" si="768"/>
        <v>0</v>
      </c>
      <c r="AZ536" s="5">
        <f t="shared" si="769"/>
        <v>0</v>
      </c>
      <c r="BA536" s="5">
        <f t="shared" si="770"/>
        <v>0</v>
      </c>
      <c r="BB536" s="5">
        <f t="shared" si="771"/>
        <v>0</v>
      </c>
      <c r="BC536" s="5">
        <f t="shared" si="772"/>
        <v>0</v>
      </c>
      <c r="BD536" s="5">
        <f t="shared" si="773"/>
        <v>0</v>
      </c>
      <c r="BE536" s="5">
        <f t="shared" si="774"/>
        <v>0</v>
      </c>
      <c r="BF536" s="5">
        <f t="shared" si="775"/>
        <v>0</v>
      </c>
      <c r="BG536" s="5">
        <f t="shared" si="776"/>
        <v>0</v>
      </c>
      <c r="BH536" s="5">
        <f t="shared" si="777"/>
        <v>0</v>
      </c>
      <c r="BI536" s="5">
        <f t="shared" si="778"/>
        <v>0</v>
      </c>
      <c r="BJ536" s="8">
        <f t="shared" si="779"/>
        <v>0</v>
      </c>
      <c r="BK536" s="8">
        <f t="shared" si="780"/>
        <v>1</v>
      </c>
      <c r="BL536" s="8">
        <f t="shared" si="781"/>
        <v>0</v>
      </c>
      <c r="BM536" s="8">
        <f t="shared" si="782"/>
        <v>0</v>
      </c>
      <c r="BN536" s="8">
        <f t="shared" si="783"/>
        <v>1</v>
      </c>
    </row>
    <row r="537" spans="1:66" s="10" customFormat="1" x14ac:dyDescent="0.25">
      <c r="A537" t="s">
        <v>22</v>
      </c>
      <c r="B537" t="s">
        <v>166</v>
      </c>
      <c r="C537" t="s">
        <v>291</v>
      </c>
      <c r="E537">
        <f>VLOOKUP(A537,home!$A$2:$E$405,3,FALSE)</f>
        <v>1.85</v>
      </c>
      <c r="F537">
        <f>VLOOKUP(B537,home!$B$2:$E$405,3,FALSE)</f>
        <v>0</v>
      </c>
      <c r="G537">
        <f>VLOOKUP(C537,away!$B$2:$E$405,4,FALSE)</f>
        <v>0</v>
      </c>
      <c r="H537">
        <f>VLOOKUP(A537,away!$A$2:$E$405,3,FALSE)</f>
        <v>1.45</v>
      </c>
      <c r="I537">
        <f>VLOOKUP(C537,away!$B$2:$E$405,3,FALSE)</f>
        <v>0</v>
      </c>
      <c r="J537">
        <f>VLOOKUP(B537,home!$B$2:$E$405,4,FALSE)</f>
        <v>0.69</v>
      </c>
      <c r="K537" s="3">
        <f t="shared" si="728"/>
        <v>0</v>
      </c>
      <c r="L537" s="3">
        <f t="shared" si="729"/>
        <v>0</v>
      </c>
      <c r="M537" s="5">
        <f t="shared" si="730"/>
        <v>1</v>
      </c>
      <c r="N537" s="5">
        <f t="shared" si="731"/>
        <v>0</v>
      </c>
      <c r="O537" s="5">
        <f t="shared" si="732"/>
        <v>0</v>
      </c>
      <c r="P537" s="5">
        <f t="shared" si="733"/>
        <v>0</v>
      </c>
      <c r="Q537" s="5">
        <f t="shared" si="734"/>
        <v>0</v>
      </c>
      <c r="R537" s="5">
        <f t="shared" si="735"/>
        <v>0</v>
      </c>
      <c r="S537" s="5">
        <f t="shared" si="736"/>
        <v>0</v>
      </c>
      <c r="T537" s="5">
        <f t="shared" si="737"/>
        <v>0</v>
      </c>
      <c r="U537" s="5">
        <f t="shared" si="738"/>
        <v>0</v>
      </c>
      <c r="V537" s="5">
        <f t="shared" si="739"/>
        <v>0</v>
      </c>
      <c r="W537" s="5">
        <f t="shared" si="740"/>
        <v>0</v>
      </c>
      <c r="X537" s="5">
        <f t="shared" si="741"/>
        <v>0</v>
      </c>
      <c r="Y537" s="5">
        <f t="shared" si="742"/>
        <v>0</v>
      </c>
      <c r="Z537" s="5">
        <f t="shared" si="743"/>
        <v>0</v>
      </c>
      <c r="AA537" s="5">
        <f t="shared" si="744"/>
        <v>0</v>
      </c>
      <c r="AB537" s="5">
        <f t="shared" si="745"/>
        <v>0</v>
      </c>
      <c r="AC537" s="5">
        <f t="shared" si="746"/>
        <v>0</v>
      </c>
      <c r="AD537" s="5">
        <f t="shared" si="747"/>
        <v>0</v>
      </c>
      <c r="AE537" s="5">
        <f t="shared" si="748"/>
        <v>0</v>
      </c>
      <c r="AF537" s="5">
        <f t="shared" si="749"/>
        <v>0</v>
      </c>
      <c r="AG537" s="5">
        <f t="shared" si="750"/>
        <v>0</v>
      </c>
      <c r="AH537" s="5">
        <f t="shared" si="751"/>
        <v>0</v>
      </c>
      <c r="AI537" s="5">
        <f t="shared" si="752"/>
        <v>0</v>
      </c>
      <c r="AJ537" s="5">
        <f t="shared" si="753"/>
        <v>0</v>
      </c>
      <c r="AK537" s="5">
        <f t="shared" si="754"/>
        <v>0</v>
      </c>
      <c r="AL537" s="5">
        <f t="shared" si="755"/>
        <v>0</v>
      </c>
      <c r="AM537" s="5">
        <f t="shared" si="756"/>
        <v>0</v>
      </c>
      <c r="AN537" s="5">
        <f t="shared" si="757"/>
        <v>0</v>
      </c>
      <c r="AO537" s="5">
        <f t="shared" si="758"/>
        <v>0</v>
      </c>
      <c r="AP537" s="5">
        <f t="shared" si="759"/>
        <v>0</v>
      </c>
      <c r="AQ537" s="5">
        <f t="shared" si="760"/>
        <v>0</v>
      </c>
      <c r="AR537" s="5">
        <f t="shared" si="761"/>
        <v>0</v>
      </c>
      <c r="AS537" s="5">
        <f t="shared" si="762"/>
        <v>0</v>
      </c>
      <c r="AT537" s="5">
        <f t="shared" si="763"/>
        <v>0</v>
      </c>
      <c r="AU537" s="5">
        <f t="shared" si="764"/>
        <v>0</v>
      </c>
      <c r="AV537" s="5">
        <f t="shared" si="765"/>
        <v>0</v>
      </c>
      <c r="AW537" s="5">
        <f t="shared" si="766"/>
        <v>0</v>
      </c>
      <c r="AX537" s="5">
        <f t="shared" si="767"/>
        <v>0</v>
      </c>
      <c r="AY537" s="5">
        <f t="shared" si="768"/>
        <v>0</v>
      </c>
      <c r="AZ537" s="5">
        <f t="shared" si="769"/>
        <v>0</v>
      </c>
      <c r="BA537" s="5">
        <f t="shared" si="770"/>
        <v>0</v>
      </c>
      <c r="BB537" s="5">
        <f t="shared" si="771"/>
        <v>0</v>
      </c>
      <c r="BC537" s="5">
        <f t="shared" si="772"/>
        <v>0</v>
      </c>
      <c r="BD537" s="5">
        <f t="shared" si="773"/>
        <v>0</v>
      </c>
      <c r="BE537" s="5">
        <f t="shared" si="774"/>
        <v>0</v>
      </c>
      <c r="BF537" s="5">
        <f t="shared" si="775"/>
        <v>0</v>
      </c>
      <c r="BG537" s="5">
        <f t="shared" si="776"/>
        <v>0</v>
      </c>
      <c r="BH537" s="5">
        <f t="shared" si="777"/>
        <v>0</v>
      </c>
      <c r="BI537" s="5">
        <f t="shared" si="778"/>
        <v>0</v>
      </c>
      <c r="BJ537" s="8">
        <f t="shared" si="779"/>
        <v>0</v>
      </c>
      <c r="BK537" s="8">
        <f t="shared" si="780"/>
        <v>1</v>
      </c>
      <c r="BL537" s="8">
        <f t="shared" si="781"/>
        <v>0</v>
      </c>
      <c r="BM537" s="8">
        <f t="shared" si="782"/>
        <v>0</v>
      </c>
      <c r="BN537" s="8">
        <f t="shared" si="783"/>
        <v>1</v>
      </c>
    </row>
    <row r="538" spans="1:66" x14ac:dyDescent="0.25">
      <c r="A538" t="s">
        <v>28</v>
      </c>
      <c r="B538" t="s">
        <v>187</v>
      </c>
      <c r="C538" t="s">
        <v>464</v>
      </c>
      <c r="D538" s="10"/>
      <c r="E538">
        <f>VLOOKUP(A538,home!$A$2:$E$405,3,FALSE)</f>
        <v>1.4166666666666701</v>
      </c>
      <c r="F538">
        <f>VLOOKUP(B538,home!$B$2:$E$405,3,FALSE)</f>
        <v>1.06</v>
      </c>
      <c r="G538">
        <f>VLOOKUP(C538,away!$B$2:$E$405,4,FALSE)</f>
        <v>0.35</v>
      </c>
      <c r="H538">
        <f>VLOOKUP(A538,away!$A$2:$E$405,3,FALSE)</f>
        <v>1</v>
      </c>
      <c r="I538">
        <f>VLOOKUP(C538,away!$B$2:$E$405,3,FALSE)</f>
        <v>1.76</v>
      </c>
      <c r="J538">
        <f>VLOOKUP(B538,home!$B$2:$E$405,4,FALSE)</f>
        <v>1.5</v>
      </c>
      <c r="K538" s="3">
        <f t="shared" si="728"/>
        <v>0.52558333333333451</v>
      </c>
      <c r="L538" s="3">
        <f t="shared" si="729"/>
        <v>2.64</v>
      </c>
      <c r="M538" s="5">
        <f t="shared" si="730"/>
        <v>4.2189524078919016E-2</v>
      </c>
      <c r="N538" s="5">
        <f t="shared" si="731"/>
        <v>2.2174110697145238E-2</v>
      </c>
      <c r="O538" s="5">
        <f t="shared" si="732"/>
        <v>0.11138034356834621</v>
      </c>
      <c r="P538" s="5">
        <f t="shared" si="733"/>
        <v>5.8539652240463425E-2</v>
      </c>
      <c r="Q538" s="5">
        <f t="shared" si="734"/>
        <v>5.82717150695397E-3</v>
      </c>
      <c r="R538" s="5">
        <f t="shared" si="735"/>
        <v>0.14702205351021702</v>
      </c>
      <c r="S538" s="5">
        <f t="shared" si="736"/>
        <v>2.0306527267433202E-2</v>
      </c>
      <c r="T538" s="5">
        <f t="shared" si="737"/>
        <v>1.5383732778358481E-2</v>
      </c>
      <c r="U538" s="5">
        <f t="shared" si="738"/>
        <v>7.7272340957411742E-2</v>
      </c>
      <c r="V538" s="5">
        <f t="shared" si="739"/>
        <v>3.1306798716282586E-3</v>
      </c>
      <c r="W538" s="5">
        <f t="shared" si="740"/>
        <v>1.0208880748432993E-3</v>
      </c>
      <c r="X538" s="5">
        <f t="shared" si="741"/>
        <v>2.6951445175863102E-3</v>
      </c>
      <c r="Y538" s="5">
        <f t="shared" si="742"/>
        <v>3.5575907632139307E-3</v>
      </c>
      <c r="Z538" s="5">
        <f t="shared" si="743"/>
        <v>0.12937940708899098</v>
      </c>
      <c r="AA538" s="5">
        <f t="shared" si="744"/>
        <v>6.7999660042522322E-2</v>
      </c>
      <c r="AB538" s="5">
        <f t="shared" si="745"/>
        <v>1.7869743995341216E-2</v>
      </c>
      <c r="AC538" s="5">
        <f t="shared" si="746"/>
        <v>2.7149647181744273E-4</v>
      </c>
      <c r="AD538" s="5">
        <f t="shared" si="747"/>
        <v>1.3414043933409798E-4</v>
      </c>
      <c r="AE538" s="5">
        <f t="shared" si="748"/>
        <v>3.541307598420187E-4</v>
      </c>
      <c r="AF538" s="5">
        <f t="shared" si="749"/>
        <v>4.6745260299146479E-4</v>
      </c>
      <c r="AG538" s="5">
        <f t="shared" si="750"/>
        <v>4.1135829063248896E-4</v>
      </c>
      <c r="AH538" s="5">
        <f t="shared" si="751"/>
        <v>8.5390408678734042E-2</v>
      </c>
      <c r="AI538" s="5">
        <f t="shared" si="752"/>
        <v>4.4879775628064736E-2</v>
      </c>
      <c r="AJ538" s="5">
        <f t="shared" si="753"/>
        <v>1.1794031036925201E-2</v>
      </c>
      <c r="AK538" s="5">
        <f t="shared" si="754"/>
        <v>2.0662487152746504E-3</v>
      </c>
      <c r="AL538" s="5">
        <f t="shared" si="755"/>
        <v>1.5068488580223021E-5</v>
      </c>
      <c r="AM538" s="5">
        <f t="shared" si="756"/>
        <v>1.4100395848002637E-5</v>
      </c>
      <c r="AN538" s="5">
        <f t="shared" si="757"/>
        <v>3.7225045038726963E-5</v>
      </c>
      <c r="AO538" s="5">
        <f t="shared" si="758"/>
        <v>4.9137059451119599E-5</v>
      </c>
      <c r="AP538" s="5">
        <f t="shared" si="759"/>
        <v>4.3240612316985248E-5</v>
      </c>
      <c r="AQ538" s="5">
        <f t="shared" si="760"/>
        <v>2.8538804129210261E-5</v>
      </c>
      <c r="AR538" s="5">
        <f t="shared" si="761"/>
        <v>4.5086135782371577E-2</v>
      </c>
      <c r="AS538" s="5">
        <f t="shared" si="762"/>
        <v>2.3696521531618182E-2</v>
      </c>
      <c r="AT538" s="5">
        <f t="shared" si="763"/>
        <v>6.2272483874965074E-3</v>
      </c>
      <c r="AU538" s="5">
        <f t="shared" si="764"/>
        <v>1.0909793216650155E-3</v>
      </c>
      <c r="AV538" s="5">
        <f t="shared" si="765"/>
        <v>1.4335013711960976E-4</v>
      </c>
      <c r="AW538" s="5">
        <f t="shared" si="766"/>
        <v>5.8078140679451935E-7</v>
      </c>
      <c r="AX538" s="5">
        <f t="shared" si="767"/>
        <v>1.2351555085187884E-6</v>
      </c>
      <c r="AY538" s="5">
        <f t="shared" si="768"/>
        <v>3.2608105424896012E-6</v>
      </c>
      <c r="AZ538" s="5">
        <f t="shared" si="769"/>
        <v>4.3042699160862747E-6</v>
      </c>
      <c r="BA538" s="5">
        <f t="shared" si="770"/>
        <v>3.7877575261559217E-6</v>
      </c>
      <c r="BB538" s="5">
        <f t="shared" si="771"/>
        <v>2.4999199672629081E-6</v>
      </c>
      <c r="BC538" s="5">
        <f t="shared" si="772"/>
        <v>1.3199577427148156E-6</v>
      </c>
      <c r="BD538" s="5">
        <f t="shared" si="773"/>
        <v>1.983789974424351E-2</v>
      </c>
      <c r="BE538" s="5">
        <f t="shared" si="774"/>
        <v>1.0426469473912008E-2</v>
      </c>
      <c r="BF538" s="5">
        <f t="shared" si="775"/>
        <v>2.7399892904984651E-3</v>
      </c>
      <c r="BG538" s="5">
        <f t="shared" si="776"/>
        <v>4.8003090153260724E-4</v>
      </c>
      <c r="BH538" s="5">
        <f t="shared" si="777"/>
        <v>6.3074060332628351E-5</v>
      </c>
      <c r="BI538" s="5">
        <f t="shared" si="778"/>
        <v>6.6301349752981333E-6</v>
      </c>
      <c r="BJ538" s="8">
        <f t="shared" si="779"/>
        <v>5.2214370218888577E-2</v>
      </c>
      <c r="BK538" s="8">
        <f t="shared" si="780"/>
        <v>0.12445620922938405</v>
      </c>
      <c r="BL538" s="8">
        <f t="shared" si="781"/>
        <v>0.67547293489860261</v>
      </c>
      <c r="BM538" s="8">
        <f t="shared" si="782"/>
        <v>0.59438738580468564</v>
      </c>
      <c r="BN538" s="8">
        <f t="shared" si="783"/>
        <v>0.38713285560204491</v>
      </c>
    </row>
    <row r="539" spans="1:66" x14ac:dyDescent="0.25">
      <c r="A539" t="s">
        <v>28</v>
      </c>
      <c r="B539" t="s">
        <v>191</v>
      </c>
      <c r="C539" t="s">
        <v>276</v>
      </c>
      <c r="D539" s="10"/>
      <c r="E539">
        <f>VLOOKUP(A539,home!$A$2:$E$405,3,FALSE)</f>
        <v>1.4166666666666701</v>
      </c>
      <c r="F539">
        <f>VLOOKUP(B539,home!$B$2:$E$405,3,FALSE)</f>
        <v>1.76</v>
      </c>
      <c r="G539">
        <f>VLOOKUP(C539,away!$B$2:$E$405,4,FALSE)</f>
        <v>1.76</v>
      </c>
      <c r="H539">
        <f>VLOOKUP(A539,away!$A$2:$E$405,3,FALSE)</f>
        <v>1</v>
      </c>
      <c r="I539">
        <f>VLOOKUP(C539,away!$B$2:$E$405,3,FALSE)</f>
        <v>0</v>
      </c>
      <c r="J539">
        <f>VLOOKUP(B539,home!$B$2:$E$405,4,FALSE)</f>
        <v>0</v>
      </c>
      <c r="K539" s="3">
        <f t="shared" si="728"/>
        <v>4.3882666666666772</v>
      </c>
      <c r="L539" s="3">
        <f t="shared" si="729"/>
        <v>0</v>
      </c>
      <c r="M539" s="5">
        <f t="shared" si="730"/>
        <v>1.24222424571776E-2</v>
      </c>
      <c r="N539" s="5">
        <f t="shared" si="731"/>
        <v>5.4512112500084017E-2</v>
      </c>
      <c r="O539" s="5">
        <f t="shared" si="732"/>
        <v>0</v>
      </c>
      <c r="P539" s="5">
        <f t="shared" si="733"/>
        <v>0</v>
      </c>
      <c r="Q539" s="5">
        <f t="shared" si="734"/>
        <v>0.11960684310685131</v>
      </c>
      <c r="R539" s="5">
        <f t="shared" si="735"/>
        <v>0</v>
      </c>
      <c r="S539" s="5">
        <f t="shared" si="736"/>
        <v>0</v>
      </c>
      <c r="T539" s="5">
        <f t="shared" si="737"/>
        <v>0</v>
      </c>
      <c r="U539" s="5">
        <f t="shared" si="738"/>
        <v>0</v>
      </c>
      <c r="V539" s="5">
        <f t="shared" si="739"/>
        <v>0</v>
      </c>
      <c r="W539" s="5">
        <f t="shared" si="740"/>
        <v>0.17495557423700889</v>
      </c>
      <c r="X539" s="5">
        <f t="shared" si="741"/>
        <v>0</v>
      </c>
      <c r="Y539" s="5">
        <f t="shared" si="742"/>
        <v>0</v>
      </c>
      <c r="Z539" s="5">
        <f t="shared" si="743"/>
        <v>0</v>
      </c>
      <c r="AA539" s="5">
        <f t="shared" si="744"/>
        <v>0</v>
      </c>
      <c r="AB539" s="5">
        <f t="shared" si="745"/>
        <v>0</v>
      </c>
      <c r="AC539" s="5">
        <f t="shared" si="746"/>
        <v>0</v>
      </c>
      <c r="AD539" s="5">
        <f t="shared" si="747"/>
        <v>0.19193792864294837</v>
      </c>
      <c r="AE539" s="5">
        <f t="shared" si="748"/>
        <v>0</v>
      </c>
      <c r="AF539" s="5">
        <f t="shared" si="749"/>
        <v>0</v>
      </c>
      <c r="AG539" s="5">
        <f t="shared" si="750"/>
        <v>0</v>
      </c>
      <c r="AH539" s="5">
        <f t="shared" si="751"/>
        <v>0</v>
      </c>
      <c r="AI539" s="5">
        <f t="shared" si="752"/>
        <v>0</v>
      </c>
      <c r="AJ539" s="5">
        <f t="shared" si="753"/>
        <v>0</v>
      </c>
      <c r="AK539" s="5">
        <f t="shared" si="754"/>
        <v>0</v>
      </c>
      <c r="AL539" s="5">
        <f t="shared" si="755"/>
        <v>0</v>
      </c>
      <c r="AM539" s="5">
        <f t="shared" si="756"/>
        <v>0.16845496286657949</v>
      </c>
      <c r="AN539" s="5">
        <f t="shared" si="757"/>
        <v>0</v>
      </c>
      <c r="AO539" s="5">
        <f t="shared" si="758"/>
        <v>0</v>
      </c>
      <c r="AP539" s="5">
        <f t="shared" si="759"/>
        <v>0</v>
      </c>
      <c r="AQ539" s="5">
        <f t="shared" si="760"/>
        <v>0</v>
      </c>
      <c r="AR539" s="5">
        <f t="shared" si="761"/>
        <v>0</v>
      </c>
      <c r="AS539" s="5">
        <f t="shared" si="762"/>
        <v>0</v>
      </c>
      <c r="AT539" s="5">
        <f t="shared" si="763"/>
        <v>0</v>
      </c>
      <c r="AU539" s="5">
        <f t="shared" si="764"/>
        <v>0</v>
      </c>
      <c r="AV539" s="5">
        <f t="shared" si="765"/>
        <v>0</v>
      </c>
      <c r="AW539" s="5">
        <f t="shared" si="766"/>
        <v>0</v>
      </c>
      <c r="AX539" s="5">
        <f t="shared" si="767"/>
        <v>0.12320421639699729</v>
      </c>
      <c r="AY539" s="5">
        <f t="shared" si="768"/>
        <v>0</v>
      </c>
      <c r="AZ539" s="5">
        <f t="shared" si="769"/>
        <v>0</v>
      </c>
      <c r="BA539" s="5">
        <f t="shared" si="770"/>
        <v>0</v>
      </c>
      <c r="BB539" s="5">
        <f t="shared" si="771"/>
        <v>0</v>
      </c>
      <c r="BC539" s="5">
        <f t="shared" si="772"/>
        <v>0</v>
      </c>
      <c r="BD539" s="5">
        <f t="shared" si="773"/>
        <v>0</v>
      </c>
      <c r="BE539" s="5">
        <f t="shared" si="774"/>
        <v>0</v>
      </c>
      <c r="BF539" s="5">
        <f t="shared" si="775"/>
        <v>0</v>
      </c>
      <c r="BG539" s="5">
        <f t="shared" si="776"/>
        <v>0</v>
      </c>
      <c r="BH539" s="5">
        <f t="shared" si="777"/>
        <v>0</v>
      </c>
      <c r="BI539" s="5">
        <f t="shared" si="778"/>
        <v>0</v>
      </c>
      <c r="BJ539" s="8">
        <f t="shared" si="779"/>
        <v>0.83267163775046937</v>
      </c>
      <c r="BK539" s="8">
        <f t="shared" si="780"/>
        <v>1.24222424571776E-2</v>
      </c>
      <c r="BL539" s="8">
        <f t="shared" si="781"/>
        <v>0</v>
      </c>
      <c r="BM539" s="8">
        <f t="shared" si="782"/>
        <v>0.65855268214353402</v>
      </c>
      <c r="BN539" s="8">
        <f t="shared" si="783"/>
        <v>0.18654119806411293</v>
      </c>
    </row>
    <row r="540" spans="1:66" x14ac:dyDescent="0.25">
      <c r="A540" t="s">
        <v>301</v>
      </c>
      <c r="B540" t="s">
        <v>341</v>
      </c>
      <c r="C540" t="s">
        <v>369</v>
      </c>
      <c r="D540" s="10"/>
      <c r="E540">
        <f>VLOOKUP(A540,home!$A$2:$E$405,3,FALSE)</f>
        <v>1.2</v>
      </c>
      <c r="F540">
        <f>VLOOKUP(B540,home!$B$2:$E$405,3,FALSE)</f>
        <v>0</v>
      </c>
      <c r="G540">
        <f>VLOOKUP(C540,away!$B$2:$E$405,4,FALSE)</f>
        <v>0.42</v>
      </c>
      <c r="H540">
        <f>VLOOKUP(A540,away!$A$2:$E$405,3,FALSE)</f>
        <v>0.9</v>
      </c>
      <c r="I540">
        <f>VLOOKUP(C540,away!$B$2:$E$405,3,FALSE)</f>
        <v>0.83</v>
      </c>
      <c r="J540">
        <f>VLOOKUP(B540,home!$B$2:$E$405,4,FALSE)</f>
        <v>1.1100000000000001</v>
      </c>
      <c r="K540" s="3">
        <f t="shared" si="728"/>
        <v>0</v>
      </c>
      <c r="L540" s="3">
        <f t="shared" si="729"/>
        <v>0.82917000000000007</v>
      </c>
      <c r="M540" s="5">
        <f t="shared" si="730"/>
        <v>0.43641135746792231</v>
      </c>
      <c r="N540" s="5">
        <f t="shared" si="731"/>
        <v>0</v>
      </c>
      <c r="O540" s="5">
        <f t="shared" si="732"/>
        <v>0.36185920527167714</v>
      </c>
      <c r="P540" s="5">
        <f t="shared" si="733"/>
        <v>0</v>
      </c>
      <c r="Q540" s="5">
        <f t="shared" si="734"/>
        <v>0</v>
      </c>
      <c r="R540" s="5">
        <f t="shared" si="735"/>
        <v>0.15002139861755825</v>
      </c>
      <c r="S540" s="5">
        <f t="shared" si="736"/>
        <v>0</v>
      </c>
      <c r="T540" s="5">
        <f t="shared" si="737"/>
        <v>0</v>
      </c>
      <c r="U540" s="5">
        <f t="shared" si="738"/>
        <v>0</v>
      </c>
      <c r="V540" s="5">
        <f t="shared" si="739"/>
        <v>0</v>
      </c>
      <c r="W540" s="5">
        <f t="shared" si="740"/>
        <v>0</v>
      </c>
      <c r="X540" s="5">
        <f t="shared" si="741"/>
        <v>0</v>
      </c>
      <c r="Y540" s="5">
        <f t="shared" si="742"/>
        <v>0</v>
      </c>
      <c r="Z540" s="5">
        <f t="shared" si="743"/>
        <v>4.1464414363906937E-2</v>
      </c>
      <c r="AA540" s="5">
        <f t="shared" si="744"/>
        <v>0</v>
      </c>
      <c r="AB540" s="5">
        <f t="shared" si="745"/>
        <v>0</v>
      </c>
      <c r="AC540" s="5">
        <f t="shared" si="746"/>
        <v>0</v>
      </c>
      <c r="AD540" s="5">
        <f t="shared" si="747"/>
        <v>0</v>
      </c>
      <c r="AE540" s="5">
        <f t="shared" si="748"/>
        <v>0</v>
      </c>
      <c r="AF540" s="5">
        <f t="shared" si="749"/>
        <v>0</v>
      </c>
      <c r="AG540" s="5">
        <f t="shared" si="750"/>
        <v>0</v>
      </c>
      <c r="AH540" s="5">
        <f t="shared" si="751"/>
        <v>8.5952621145301781E-3</v>
      </c>
      <c r="AI540" s="5">
        <f t="shared" si="752"/>
        <v>0</v>
      </c>
      <c r="AJ540" s="5">
        <f t="shared" si="753"/>
        <v>0</v>
      </c>
      <c r="AK540" s="5">
        <f t="shared" si="754"/>
        <v>0</v>
      </c>
      <c r="AL540" s="5">
        <f t="shared" si="755"/>
        <v>0</v>
      </c>
      <c r="AM540" s="5">
        <f t="shared" si="756"/>
        <v>0</v>
      </c>
      <c r="AN540" s="5">
        <f t="shared" si="757"/>
        <v>0</v>
      </c>
      <c r="AO540" s="5">
        <f t="shared" si="758"/>
        <v>0</v>
      </c>
      <c r="AP540" s="5">
        <f t="shared" si="759"/>
        <v>0</v>
      </c>
      <c r="AQ540" s="5">
        <f t="shared" si="760"/>
        <v>0</v>
      </c>
      <c r="AR540" s="5">
        <f t="shared" si="761"/>
        <v>1.4253866975009982E-3</v>
      </c>
      <c r="AS540" s="5">
        <f t="shared" si="762"/>
        <v>0</v>
      </c>
      <c r="AT540" s="5">
        <f t="shared" si="763"/>
        <v>0</v>
      </c>
      <c r="AU540" s="5">
        <f t="shared" si="764"/>
        <v>0</v>
      </c>
      <c r="AV540" s="5">
        <f t="shared" si="765"/>
        <v>0</v>
      </c>
      <c r="AW540" s="5">
        <f t="shared" si="766"/>
        <v>0</v>
      </c>
      <c r="AX540" s="5">
        <f t="shared" si="767"/>
        <v>0</v>
      </c>
      <c r="AY540" s="5">
        <f t="shared" si="768"/>
        <v>0</v>
      </c>
      <c r="AZ540" s="5">
        <f t="shared" si="769"/>
        <v>0</v>
      </c>
      <c r="BA540" s="5">
        <f t="shared" si="770"/>
        <v>0</v>
      </c>
      <c r="BB540" s="5">
        <f t="shared" si="771"/>
        <v>0</v>
      </c>
      <c r="BC540" s="5">
        <f t="shared" si="772"/>
        <v>0</v>
      </c>
      <c r="BD540" s="5">
        <f t="shared" si="773"/>
        <v>1.969813146611504E-4</v>
      </c>
      <c r="BE540" s="5">
        <f t="shared" si="774"/>
        <v>0</v>
      </c>
      <c r="BF540" s="5">
        <f t="shared" si="775"/>
        <v>0</v>
      </c>
      <c r="BG540" s="5">
        <f t="shared" si="776"/>
        <v>0</v>
      </c>
      <c r="BH540" s="5">
        <f t="shared" si="777"/>
        <v>0</v>
      </c>
      <c r="BI540" s="5">
        <f t="shared" si="778"/>
        <v>0</v>
      </c>
      <c r="BJ540" s="8">
        <f t="shared" si="779"/>
        <v>0</v>
      </c>
      <c r="BK540" s="8">
        <f t="shared" si="780"/>
        <v>0.43641135746792231</v>
      </c>
      <c r="BL540" s="8">
        <f t="shared" si="781"/>
        <v>0.52209823401592781</v>
      </c>
      <c r="BM540" s="8">
        <f t="shared" si="782"/>
        <v>5.1682044490599259E-2</v>
      </c>
      <c r="BN540" s="8">
        <f t="shared" si="783"/>
        <v>0.94829196135715765</v>
      </c>
    </row>
    <row r="541" spans="1:66" x14ac:dyDescent="0.25">
      <c r="A541" t="s">
        <v>301</v>
      </c>
      <c r="B541" t="s">
        <v>360</v>
      </c>
      <c r="C541" t="s">
        <v>322</v>
      </c>
      <c r="D541" s="10"/>
      <c r="E541">
        <f>VLOOKUP(A541,home!$A$2:$E$405,3,FALSE)</f>
        <v>1.2</v>
      </c>
      <c r="F541">
        <f>VLOOKUP(B541,home!$B$2:$E$405,3,FALSE)</f>
        <v>0</v>
      </c>
      <c r="G541">
        <f>VLOOKUP(C541,away!$B$2:$E$405,4,FALSE)</f>
        <v>0</v>
      </c>
      <c r="H541">
        <f>VLOOKUP(A541,away!$A$2:$E$405,3,FALSE)</f>
        <v>0.9</v>
      </c>
      <c r="I541">
        <f>VLOOKUP(C541,away!$B$2:$E$405,3,FALSE)</f>
        <v>0</v>
      </c>
      <c r="J541">
        <f>VLOOKUP(B541,home!$B$2:$E$405,4,FALSE)</f>
        <v>0</v>
      </c>
      <c r="K541" s="3">
        <f t="shared" si="728"/>
        <v>0</v>
      </c>
      <c r="L541" s="3">
        <f t="shared" si="729"/>
        <v>0</v>
      </c>
      <c r="M541" s="5">
        <f t="shared" si="730"/>
        <v>1</v>
      </c>
      <c r="N541" s="5">
        <f t="shared" si="731"/>
        <v>0</v>
      </c>
      <c r="O541" s="5">
        <f t="shared" si="732"/>
        <v>0</v>
      </c>
      <c r="P541" s="5">
        <f t="shared" si="733"/>
        <v>0</v>
      </c>
      <c r="Q541" s="5">
        <f t="shared" si="734"/>
        <v>0</v>
      </c>
      <c r="R541" s="5">
        <f t="shared" si="735"/>
        <v>0</v>
      </c>
      <c r="S541" s="5">
        <f t="shared" si="736"/>
        <v>0</v>
      </c>
      <c r="T541" s="5">
        <f t="shared" si="737"/>
        <v>0</v>
      </c>
      <c r="U541" s="5">
        <f t="shared" si="738"/>
        <v>0</v>
      </c>
      <c r="V541" s="5">
        <f t="shared" si="739"/>
        <v>0</v>
      </c>
      <c r="W541" s="5">
        <f t="shared" si="740"/>
        <v>0</v>
      </c>
      <c r="X541" s="5">
        <f t="shared" si="741"/>
        <v>0</v>
      </c>
      <c r="Y541" s="5">
        <f t="shared" si="742"/>
        <v>0</v>
      </c>
      <c r="Z541" s="5">
        <f t="shared" si="743"/>
        <v>0</v>
      </c>
      <c r="AA541" s="5">
        <f t="shared" si="744"/>
        <v>0</v>
      </c>
      <c r="AB541" s="5">
        <f t="shared" si="745"/>
        <v>0</v>
      </c>
      <c r="AC541" s="5">
        <f t="shared" si="746"/>
        <v>0</v>
      </c>
      <c r="AD541" s="5">
        <f t="shared" si="747"/>
        <v>0</v>
      </c>
      <c r="AE541" s="5">
        <f t="shared" si="748"/>
        <v>0</v>
      </c>
      <c r="AF541" s="5">
        <f t="shared" si="749"/>
        <v>0</v>
      </c>
      <c r="AG541" s="5">
        <f t="shared" si="750"/>
        <v>0</v>
      </c>
      <c r="AH541" s="5">
        <f t="shared" si="751"/>
        <v>0</v>
      </c>
      <c r="AI541" s="5">
        <f t="shared" si="752"/>
        <v>0</v>
      </c>
      <c r="AJ541" s="5">
        <f t="shared" si="753"/>
        <v>0</v>
      </c>
      <c r="AK541" s="5">
        <f t="shared" si="754"/>
        <v>0</v>
      </c>
      <c r="AL541" s="5">
        <f t="shared" si="755"/>
        <v>0</v>
      </c>
      <c r="AM541" s="5">
        <f t="shared" si="756"/>
        <v>0</v>
      </c>
      <c r="AN541" s="5">
        <f t="shared" si="757"/>
        <v>0</v>
      </c>
      <c r="AO541" s="5">
        <f t="shared" si="758"/>
        <v>0</v>
      </c>
      <c r="AP541" s="5">
        <f t="shared" si="759"/>
        <v>0</v>
      </c>
      <c r="AQ541" s="5">
        <f t="shared" si="760"/>
        <v>0</v>
      </c>
      <c r="AR541" s="5">
        <f t="shared" si="761"/>
        <v>0</v>
      </c>
      <c r="AS541" s="5">
        <f t="shared" si="762"/>
        <v>0</v>
      </c>
      <c r="AT541" s="5">
        <f t="shared" si="763"/>
        <v>0</v>
      </c>
      <c r="AU541" s="5">
        <f t="shared" si="764"/>
        <v>0</v>
      </c>
      <c r="AV541" s="5">
        <f t="shared" si="765"/>
        <v>0</v>
      </c>
      <c r="AW541" s="5">
        <f t="shared" si="766"/>
        <v>0</v>
      </c>
      <c r="AX541" s="5">
        <f t="shared" si="767"/>
        <v>0</v>
      </c>
      <c r="AY541" s="5">
        <f t="shared" si="768"/>
        <v>0</v>
      </c>
      <c r="AZ541" s="5">
        <f t="shared" si="769"/>
        <v>0</v>
      </c>
      <c r="BA541" s="5">
        <f t="shared" si="770"/>
        <v>0</v>
      </c>
      <c r="BB541" s="5">
        <f t="shared" si="771"/>
        <v>0</v>
      </c>
      <c r="BC541" s="5">
        <f t="shared" si="772"/>
        <v>0</v>
      </c>
      <c r="BD541" s="5">
        <f t="shared" si="773"/>
        <v>0</v>
      </c>
      <c r="BE541" s="5">
        <f t="shared" si="774"/>
        <v>0</v>
      </c>
      <c r="BF541" s="5">
        <f t="shared" si="775"/>
        <v>0</v>
      </c>
      <c r="BG541" s="5">
        <f t="shared" si="776"/>
        <v>0</v>
      </c>
      <c r="BH541" s="5">
        <f t="shared" si="777"/>
        <v>0</v>
      </c>
      <c r="BI541" s="5">
        <f t="shared" si="778"/>
        <v>0</v>
      </c>
      <c r="BJ541" s="8">
        <f t="shared" si="779"/>
        <v>0</v>
      </c>
      <c r="BK541" s="8">
        <f t="shared" si="780"/>
        <v>1</v>
      </c>
      <c r="BL541" s="8">
        <f t="shared" si="781"/>
        <v>0</v>
      </c>
      <c r="BM541" s="8">
        <f t="shared" si="782"/>
        <v>0</v>
      </c>
      <c r="BN541" s="8">
        <f t="shared" si="783"/>
        <v>1</v>
      </c>
    </row>
    <row r="542" spans="1:66" x14ac:dyDescent="0.25">
      <c r="A542" t="s">
        <v>303</v>
      </c>
      <c r="B542" t="s">
        <v>357</v>
      </c>
      <c r="C542" t="s">
        <v>470</v>
      </c>
      <c r="D542" s="10"/>
      <c r="E542">
        <f>VLOOKUP(A542,home!$A$2:$E$405,3,FALSE)</f>
        <v>1.13636363636364</v>
      </c>
      <c r="F542">
        <f>VLOOKUP(B542,home!$B$2:$E$405,3,FALSE)</f>
        <v>2.64</v>
      </c>
      <c r="G542">
        <f>VLOOKUP(C542,away!$B$2:$E$405,4,FALSE)</f>
        <v>0</v>
      </c>
      <c r="H542">
        <f>VLOOKUP(A542,away!$A$2:$E$405,3,FALSE)</f>
        <v>0.79545454545454497</v>
      </c>
      <c r="I542">
        <f>VLOOKUP(C542,away!$B$2:$E$405,3,FALSE)</f>
        <v>0</v>
      </c>
      <c r="J542">
        <f>VLOOKUP(B542,home!$B$2:$E$405,4,FALSE)</f>
        <v>1.26</v>
      </c>
      <c r="K542" s="3">
        <f t="shared" si="728"/>
        <v>0</v>
      </c>
      <c r="L542" s="3">
        <f t="shared" si="729"/>
        <v>0</v>
      </c>
      <c r="M542" s="5">
        <f t="shared" si="730"/>
        <v>1</v>
      </c>
      <c r="N542" s="5">
        <f t="shared" si="731"/>
        <v>0</v>
      </c>
      <c r="O542" s="5">
        <f t="shared" si="732"/>
        <v>0</v>
      </c>
      <c r="P542" s="5">
        <f t="shared" si="733"/>
        <v>0</v>
      </c>
      <c r="Q542" s="5">
        <f t="shared" si="734"/>
        <v>0</v>
      </c>
      <c r="R542" s="5">
        <f t="shared" si="735"/>
        <v>0</v>
      </c>
      <c r="S542" s="5">
        <f t="shared" si="736"/>
        <v>0</v>
      </c>
      <c r="T542" s="5">
        <f t="shared" si="737"/>
        <v>0</v>
      </c>
      <c r="U542" s="5">
        <f t="shared" si="738"/>
        <v>0</v>
      </c>
      <c r="V542" s="5">
        <f t="shared" si="739"/>
        <v>0</v>
      </c>
      <c r="W542" s="5">
        <f t="shared" si="740"/>
        <v>0</v>
      </c>
      <c r="X542" s="5">
        <f t="shared" si="741"/>
        <v>0</v>
      </c>
      <c r="Y542" s="5">
        <f t="shared" si="742"/>
        <v>0</v>
      </c>
      <c r="Z542" s="5">
        <f t="shared" si="743"/>
        <v>0</v>
      </c>
      <c r="AA542" s="5">
        <f t="shared" si="744"/>
        <v>0</v>
      </c>
      <c r="AB542" s="5">
        <f t="shared" si="745"/>
        <v>0</v>
      </c>
      <c r="AC542" s="5">
        <f t="shared" si="746"/>
        <v>0</v>
      </c>
      <c r="AD542" s="5">
        <f t="shared" si="747"/>
        <v>0</v>
      </c>
      <c r="AE542" s="5">
        <f t="shared" si="748"/>
        <v>0</v>
      </c>
      <c r="AF542" s="5">
        <f t="shared" si="749"/>
        <v>0</v>
      </c>
      <c r="AG542" s="5">
        <f t="shared" si="750"/>
        <v>0</v>
      </c>
      <c r="AH542" s="5">
        <f t="shared" si="751"/>
        <v>0</v>
      </c>
      <c r="AI542" s="5">
        <f t="shared" si="752"/>
        <v>0</v>
      </c>
      <c r="AJ542" s="5">
        <f t="shared" si="753"/>
        <v>0</v>
      </c>
      <c r="AK542" s="5">
        <f t="shared" si="754"/>
        <v>0</v>
      </c>
      <c r="AL542" s="5">
        <f t="shared" si="755"/>
        <v>0</v>
      </c>
      <c r="AM542" s="5">
        <f t="shared" si="756"/>
        <v>0</v>
      </c>
      <c r="AN542" s="5">
        <f t="shared" si="757"/>
        <v>0</v>
      </c>
      <c r="AO542" s="5">
        <f t="shared" si="758"/>
        <v>0</v>
      </c>
      <c r="AP542" s="5">
        <f t="shared" si="759"/>
        <v>0</v>
      </c>
      <c r="AQ542" s="5">
        <f t="shared" si="760"/>
        <v>0</v>
      </c>
      <c r="AR542" s="5">
        <f t="shared" si="761"/>
        <v>0</v>
      </c>
      <c r="AS542" s="5">
        <f t="shared" si="762"/>
        <v>0</v>
      </c>
      <c r="AT542" s="5">
        <f t="shared" si="763"/>
        <v>0</v>
      </c>
      <c r="AU542" s="5">
        <f t="shared" si="764"/>
        <v>0</v>
      </c>
      <c r="AV542" s="5">
        <f t="shared" si="765"/>
        <v>0</v>
      </c>
      <c r="AW542" s="5">
        <f t="shared" si="766"/>
        <v>0</v>
      </c>
      <c r="AX542" s="5">
        <f t="shared" si="767"/>
        <v>0</v>
      </c>
      <c r="AY542" s="5">
        <f t="shared" si="768"/>
        <v>0</v>
      </c>
      <c r="AZ542" s="5">
        <f t="shared" si="769"/>
        <v>0</v>
      </c>
      <c r="BA542" s="5">
        <f t="shared" si="770"/>
        <v>0</v>
      </c>
      <c r="BB542" s="5">
        <f t="shared" si="771"/>
        <v>0</v>
      </c>
      <c r="BC542" s="5">
        <f t="shared" si="772"/>
        <v>0</v>
      </c>
      <c r="BD542" s="5">
        <f t="shared" si="773"/>
        <v>0</v>
      </c>
      <c r="BE542" s="5">
        <f t="shared" si="774"/>
        <v>0</v>
      </c>
      <c r="BF542" s="5">
        <f t="shared" si="775"/>
        <v>0</v>
      </c>
      <c r="BG542" s="5">
        <f t="shared" si="776"/>
        <v>0</v>
      </c>
      <c r="BH542" s="5">
        <f t="shared" si="777"/>
        <v>0</v>
      </c>
      <c r="BI542" s="5">
        <f t="shared" si="778"/>
        <v>0</v>
      </c>
      <c r="BJ542" s="8">
        <f t="shared" si="779"/>
        <v>0</v>
      </c>
      <c r="BK542" s="8">
        <f t="shared" si="780"/>
        <v>1</v>
      </c>
      <c r="BL542" s="8">
        <f t="shared" si="781"/>
        <v>0</v>
      </c>
      <c r="BM542" s="8">
        <f t="shared" si="782"/>
        <v>0</v>
      </c>
      <c r="BN542" s="8">
        <f t="shared" si="783"/>
        <v>1</v>
      </c>
    </row>
    <row r="543" spans="1:66" x14ac:dyDescent="0.25">
      <c r="A543" t="s">
        <v>303</v>
      </c>
      <c r="B543" t="s">
        <v>349</v>
      </c>
      <c r="C543" t="s">
        <v>473</v>
      </c>
      <c r="D543" s="10"/>
      <c r="E543">
        <f>VLOOKUP(A543,home!$A$2:$E$405,3,FALSE)</f>
        <v>1.13636363636364</v>
      </c>
      <c r="F543">
        <f>VLOOKUP(B543,home!$B$2:$E$405,3,FALSE)</f>
        <v>0.44</v>
      </c>
      <c r="G543">
        <f>VLOOKUP(C543,away!$B$2:$E$405,4,FALSE)</f>
        <v>0</v>
      </c>
      <c r="H543">
        <f>VLOOKUP(A543,away!$A$2:$E$405,3,FALSE)</f>
        <v>0.79545454545454497</v>
      </c>
      <c r="I543">
        <f>VLOOKUP(C543,away!$B$2:$E$405,3,FALSE)</f>
        <v>0</v>
      </c>
      <c r="J543">
        <f>VLOOKUP(B543,home!$B$2:$E$405,4,FALSE)</f>
        <v>1.26</v>
      </c>
      <c r="K543" s="3">
        <f t="shared" si="728"/>
        <v>0</v>
      </c>
      <c r="L543" s="3">
        <f t="shared" si="729"/>
        <v>0</v>
      </c>
      <c r="M543" s="5">
        <f t="shared" si="730"/>
        <v>1</v>
      </c>
      <c r="N543" s="5">
        <f t="shared" si="731"/>
        <v>0</v>
      </c>
      <c r="O543" s="5">
        <f t="shared" si="732"/>
        <v>0</v>
      </c>
      <c r="P543" s="5">
        <f t="shared" si="733"/>
        <v>0</v>
      </c>
      <c r="Q543" s="5">
        <f t="shared" si="734"/>
        <v>0</v>
      </c>
      <c r="R543" s="5">
        <f t="shared" si="735"/>
        <v>0</v>
      </c>
      <c r="S543" s="5">
        <f t="shared" si="736"/>
        <v>0</v>
      </c>
      <c r="T543" s="5">
        <f t="shared" si="737"/>
        <v>0</v>
      </c>
      <c r="U543" s="5">
        <f t="shared" si="738"/>
        <v>0</v>
      </c>
      <c r="V543" s="5">
        <f t="shared" si="739"/>
        <v>0</v>
      </c>
      <c r="W543" s="5">
        <f t="shared" si="740"/>
        <v>0</v>
      </c>
      <c r="X543" s="5">
        <f t="shared" si="741"/>
        <v>0</v>
      </c>
      <c r="Y543" s="5">
        <f t="shared" si="742"/>
        <v>0</v>
      </c>
      <c r="Z543" s="5">
        <f t="shared" si="743"/>
        <v>0</v>
      </c>
      <c r="AA543" s="5">
        <f t="shared" si="744"/>
        <v>0</v>
      </c>
      <c r="AB543" s="5">
        <f t="shared" si="745"/>
        <v>0</v>
      </c>
      <c r="AC543" s="5">
        <f t="shared" si="746"/>
        <v>0</v>
      </c>
      <c r="AD543" s="5">
        <f t="shared" si="747"/>
        <v>0</v>
      </c>
      <c r="AE543" s="5">
        <f t="shared" si="748"/>
        <v>0</v>
      </c>
      <c r="AF543" s="5">
        <f t="shared" si="749"/>
        <v>0</v>
      </c>
      <c r="AG543" s="5">
        <f t="shared" si="750"/>
        <v>0</v>
      </c>
      <c r="AH543" s="5">
        <f t="shared" si="751"/>
        <v>0</v>
      </c>
      <c r="AI543" s="5">
        <f t="shared" si="752"/>
        <v>0</v>
      </c>
      <c r="AJ543" s="5">
        <f t="shared" si="753"/>
        <v>0</v>
      </c>
      <c r="AK543" s="5">
        <f t="shared" si="754"/>
        <v>0</v>
      </c>
      <c r="AL543" s="5">
        <f t="shared" si="755"/>
        <v>0</v>
      </c>
      <c r="AM543" s="5">
        <f t="shared" si="756"/>
        <v>0</v>
      </c>
      <c r="AN543" s="5">
        <f t="shared" si="757"/>
        <v>0</v>
      </c>
      <c r="AO543" s="5">
        <f t="shared" si="758"/>
        <v>0</v>
      </c>
      <c r="AP543" s="5">
        <f t="shared" si="759"/>
        <v>0</v>
      </c>
      <c r="AQ543" s="5">
        <f t="shared" si="760"/>
        <v>0</v>
      </c>
      <c r="AR543" s="5">
        <f t="shared" si="761"/>
        <v>0</v>
      </c>
      <c r="AS543" s="5">
        <f t="shared" si="762"/>
        <v>0</v>
      </c>
      <c r="AT543" s="5">
        <f t="shared" si="763"/>
        <v>0</v>
      </c>
      <c r="AU543" s="5">
        <f t="shared" si="764"/>
        <v>0</v>
      </c>
      <c r="AV543" s="5">
        <f t="shared" si="765"/>
        <v>0</v>
      </c>
      <c r="AW543" s="5">
        <f t="shared" si="766"/>
        <v>0</v>
      </c>
      <c r="AX543" s="5">
        <f t="shared" si="767"/>
        <v>0</v>
      </c>
      <c r="AY543" s="5">
        <f t="shared" si="768"/>
        <v>0</v>
      </c>
      <c r="AZ543" s="5">
        <f t="shared" si="769"/>
        <v>0</v>
      </c>
      <c r="BA543" s="5">
        <f t="shared" si="770"/>
        <v>0</v>
      </c>
      <c r="BB543" s="5">
        <f t="shared" si="771"/>
        <v>0</v>
      </c>
      <c r="BC543" s="5">
        <f t="shared" si="772"/>
        <v>0</v>
      </c>
      <c r="BD543" s="5">
        <f t="shared" si="773"/>
        <v>0</v>
      </c>
      <c r="BE543" s="5">
        <f t="shared" si="774"/>
        <v>0</v>
      </c>
      <c r="BF543" s="5">
        <f t="shared" si="775"/>
        <v>0</v>
      </c>
      <c r="BG543" s="5">
        <f t="shared" si="776"/>
        <v>0</v>
      </c>
      <c r="BH543" s="5">
        <f t="shared" si="777"/>
        <v>0</v>
      </c>
      <c r="BI543" s="5">
        <f t="shared" si="778"/>
        <v>0</v>
      </c>
      <c r="BJ543" s="8">
        <f t="shared" si="779"/>
        <v>0</v>
      </c>
      <c r="BK543" s="8">
        <f t="shared" si="780"/>
        <v>1</v>
      </c>
      <c r="BL543" s="8">
        <f t="shared" si="781"/>
        <v>0</v>
      </c>
      <c r="BM543" s="8">
        <f t="shared" si="782"/>
        <v>0</v>
      </c>
      <c r="BN543" s="8">
        <f t="shared" si="783"/>
        <v>1</v>
      </c>
    </row>
    <row r="544" spans="1:66" x14ac:dyDescent="0.25">
      <c r="A544" t="s">
        <v>35</v>
      </c>
      <c r="B544" t="s">
        <v>218</v>
      </c>
      <c r="C544" t="s">
        <v>214</v>
      </c>
      <c r="D544" s="10"/>
      <c r="E544">
        <f>VLOOKUP(A544,home!$A$2:$E$405,3,FALSE)</f>
        <v>1.3333333333333299</v>
      </c>
      <c r="F544">
        <f>VLOOKUP(B544,home!$B$2:$E$405,3,FALSE)</f>
        <v>1.5</v>
      </c>
      <c r="G544">
        <f>VLOOKUP(C544,away!$B$2:$E$405,4,FALSE)</f>
        <v>1.5</v>
      </c>
      <c r="H544">
        <f>VLOOKUP(A544,away!$A$2:$E$405,3,FALSE)</f>
        <v>1.13333333333333</v>
      </c>
      <c r="I544">
        <f>VLOOKUP(C544,away!$B$2:$E$405,3,FALSE)</f>
        <v>0.75</v>
      </c>
      <c r="J544">
        <f>VLOOKUP(B544,home!$B$2:$E$405,4,FALSE)</f>
        <v>0.88</v>
      </c>
      <c r="K544" s="3">
        <f t="shared" si="728"/>
        <v>2.9999999999999925</v>
      </c>
      <c r="L544" s="3">
        <f t="shared" si="729"/>
        <v>0.74799999999999778</v>
      </c>
      <c r="M544" s="5">
        <f t="shared" si="730"/>
        <v>2.3564828414585747E-2</v>
      </c>
      <c r="N544" s="5">
        <f t="shared" si="731"/>
        <v>7.0694485243757058E-2</v>
      </c>
      <c r="O544" s="5">
        <f t="shared" si="732"/>
        <v>1.7626491654110087E-2</v>
      </c>
      <c r="P544" s="5">
        <f t="shared" si="733"/>
        <v>5.2879474962330128E-2</v>
      </c>
      <c r="Q544" s="5">
        <f t="shared" si="734"/>
        <v>0.10604172786563534</v>
      </c>
      <c r="R544" s="5">
        <f t="shared" si="735"/>
        <v>6.5923078786371513E-3</v>
      </c>
      <c r="S544" s="5">
        <f t="shared" si="736"/>
        <v>2.9665385453867037E-2</v>
      </c>
      <c r="T544" s="5">
        <f t="shared" si="737"/>
        <v>7.9319212443495005E-2</v>
      </c>
      <c r="U544" s="5">
        <f t="shared" si="738"/>
        <v>1.9776923635911405E-2</v>
      </c>
      <c r="V544" s="5">
        <f t="shared" si="739"/>
        <v>7.3965694398308085E-3</v>
      </c>
      <c r="W544" s="5">
        <f t="shared" si="740"/>
        <v>0.10604172786563508</v>
      </c>
      <c r="X544" s="5">
        <f t="shared" si="741"/>
        <v>7.931921244349481E-2</v>
      </c>
      <c r="Y544" s="5">
        <f t="shared" si="742"/>
        <v>2.9665385453866964E-2</v>
      </c>
      <c r="Z544" s="5">
        <f t="shared" si="743"/>
        <v>1.6436820977401919E-3</v>
      </c>
      <c r="AA544" s="5">
        <f t="shared" si="744"/>
        <v>4.931046293220563E-3</v>
      </c>
      <c r="AB544" s="5">
        <f t="shared" si="745"/>
        <v>7.3965694398308267E-3</v>
      </c>
      <c r="AC544" s="5">
        <f t="shared" si="746"/>
        <v>1.0373688639362651E-3</v>
      </c>
      <c r="AD544" s="5">
        <f t="shared" si="747"/>
        <v>7.9531295899226112E-2</v>
      </c>
      <c r="AE544" s="5">
        <f t="shared" si="748"/>
        <v>5.9489409332620952E-2</v>
      </c>
      <c r="AF544" s="5">
        <f t="shared" si="749"/>
        <v>2.2249039090400165E-2</v>
      </c>
      <c r="AG544" s="5">
        <f t="shared" si="750"/>
        <v>5.5474270798730923E-3</v>
      </c>
      <c r="AH544" s="5">
        <f t="shared" si="751"/>
        <v>3.0736855227741491E-4</v>
      </c>
      <c r="AI544" s="5">
        <f t="shared" si="752"/>
        <v>9.2210565683224235E-4</v>
      </c>
      <c r="AJ544" s="5">
        <f t="shared" si="753"/>
        <v>1.3831584852483604E-3</v>
      </c>
      <c r="AK544" s="5">
        <f t="shared" si="754"/>
        <v>1.3831584852483569E-3</v>
      </c>
      <c r="AL544" s="5">
        <f t="shared" si="755"/>
        <v>9.3114229226918646E-5</v>
      </c>
      <c r="AM544" s="5">
        <f t="shared" si="756"/>
        <v>4.7718777539535531E-2</v>
      </c>
      <c r="AN544" s="5">
        <f t="shared" si="757"/>
        <v>3.5693645599572471E-2</v>
      </c>
      <c r="AO544" s="5">
        <f t="shared" si="758"/>
        <v>1.3349423454240061E-2</v>
      </c>
      <c r="AP544" s="5">
        <f t="shared" si="759"/>
        <v>3.328456247923846E-3</v>
      </c>
      <c r="AQ544" s="5">
        <f t="shared" si="760"/>
        <v>6.2242131836175727E-4</v>
      </c>
      <c r="AR544" s="5">
        <f t="shared" si="761"/>
        <v>4.5982335420701151E-5</v>
      </c>
      <c r="AS544" s="5">
        <f t="shared" si="762"/>
        <v>1.3794700626210309E-4</v>
      </c>
      <c r="AT544" s="5">
        <f t="shared" si="763"/>
        <v>2.0692050939315415E-4</v>
      </c>
      <c r="AU544" s="5">
        <f t="shared" si="764"/>
        <v>2.0692050939315364E-4</v>
      </c>
      <c r="AV544" s="5">
        <f t="shared" si="765"/>
        <v>1.5519038204486483E-4</v>
      </c>
      <c r="AW544" s="5">
        <f t="shared" si="766"/>
        <v>5.8041202884778976E-6</v>
      </c>
      <c r="AX544" s="5">
        <f t="shared" si="767"/>
        <v>2.3859388769767721E-2</v>
      </c>
      <c r="AY544" s="5">
        <f t="shared" si="768"/>
        <v>1.7846822799786204E-2</v>
      </c>
      <c r="AZ544" s="5">
        <f t="shared" si="769"/>
        <v>6.6747117271200185E-3</v>
      </c>
      <c r="BA544" s="5">
        <f t="shared" si="770"/>
        <v>1.66422812396192E-3</v>
      </c>
      <c r="BB544" s="5">
        <f t="shared" si="771"/>
        <v>3.1121065918087804E-4</v>
      </c>
      <c r="BC544" s="5">
        <f t="shared" si="772"/>
        <v>4.6557114613459235E-5</v>
      </c>
      <c r="BD544" s="5">
        <f t="shared" si="773"/>
        <v>5.7324644824473895E-6</v>
      </c>
      <c r="BE544" s="5">
        <f t="shared" si="774"/>
        <v>1.7197393447342125E-5</v>
      </c>
      <c r="BF544" s="5">
        <f t="shared" si="775"/>
        <v>2.5796090171013128E-5</v>
      </c>
      <c r="BG544" s="5">
        <f t="shared" si="776"/>
        <v>2.5796090171013063E-5</v>
      </c>
      <c r="BH544" s="5">
        <f t="shared" si="777"/>
        <v>1.9347067628259749E-5</v>
      </c>
      <c r="BI544" s="5">
        <f t="shared" si="778"/>
        <v>1.1608240576955817E-5</v>
      </c>
      <c r="BJ544" s="8">
        <f t="shared" si="779"/>
        <v>0.78901456607206844</v>
      </c>
      <c r="BK544" s="8">
        <f t="shared" si="780"/>
        <v>0.13248356416356311</v>
      </c>
      <c r="BL544" s="8">
        <f t="shared" si="781"/>
        <v>6.1177568170307395E-2</v>
      </c>
      <c r="BM544" s="8">
        <f t="shared" si="782"/>
        <v>0.68907904580512613</v>
      </c>
      <c r="BN544" s="8">
        <f t="shared" si="783"/>
        <v>0.27739931601905549</v>
      </c>
    </row>
    <row r="545" spans="1:66" s="15" customFormat="1" x14ac:dyDescent="0.25">
      <c r="A545" s="15" t="s">
        <v>35</v>
      </c>
      <c r="B545" s="15" t="s">
        <v>286</v>
      </c>
      <c r="C545" s="15" t="s">
        <v>282</v>
      </c>
      <c r="E545" s="15">
        <f>VLOOKUP(A545,home!$A$2:$E$405,3,FALSE)</f>
        <v>1.3333333333333299</v>
      </c>
      <c r="F545" s="15">
        <f>VLOOKUP(B545,home!$B$2:$E$405,3,FALSE)</f>
        <v>1.5</v>
      </c>
      <c r="G545" s="15">
        <f>VLOOKUP(C545,away!$B$2:$E$405,4,FALSE)</f>
        <v>1.5</v>
      </c>
      <c r="H545" s="15">
        <f>VLOOKUP(A545,away!$A$2:$E$405,3,FALSE)</f>
        <v>1.13333333333333</v>
      </c>
      <c r="I545" s="15">
        <f>VLOOKUP(C545,away!$B$2:$E$405,3,FALSE)</f>
        <v>0.75</v>
      </c>
      <c r="J545" s="15">
        <f>VLOOKUP(B545,home!$B$2:$E$405,4,FALSE)</f>
        <v>0.88</v>
      </c>
      <c r="K545" s="20">
        <f t="shared" si="728"/>
        <v>2.9999999999999925</v>
      </c>
      <c r="L545" s="20">
        <f t="shared" si="729"/>
        <v>0.74799999999999778</v>
      </c>
      <c r="M545" s="21">
        <f t="shared" si="730"/>
        <v>2.3564828414585747E-2</v>
      </c>
      <c r="N545" s="21">
        <f t="shared" si="731"/>
        <v>7.0694485243757058E-2</v>
      </c>
      <c r="O545" s="21">
        <f t="shared" si="732"/>
        <v>1.7626491654110087E-2</v>
      </c>
      <c r="P545" s="21">
        <f t="shared" si="733"/>
        <v>5.2879474962330128E-2</v>
      </c>
      <c r="Q545" s="21">
        <f t="shared" si="734"/>
        <v>0.10604172786563534</v>
      </c>
      <c r="R545" s="21">
        <f t="shared" si="735"/>
        <v>6.5923078786371513E-3</v>
      </c>
      <c r="S545" s="21">
        <f t="shared" si="736"/>
        <v>2.9665385453867037E-2</v>
      </c>
      <c r="T545" s="21">
        <f t="shared" si="737"/>
        <v>7.9319212443495005E-2</v>
      </c>
      <c r="U545" s="21">
        <f t="shared" si="738"/>
        <v>1.9776923635911405E-2</v>
      </c>
      <c r="V545" s="21">
        <f t="shared" si="739"/>
        <v>7.3965694398308085E-3</v>
      </c>
      <c r="W545" s="21">
        <f t="shared" si="740"/>
        <v>0.10604172786563508</v>
      </c>
      <c r="X545" s="21">
        <f t="shared" si="741"/>
        <v>7.931921244349481E-2</v>
      </c>
      <c r="Y545" s="21">
        <f t="shared" si="742"/>
        <v>2.9665385453866964E-2</v>
      </c>
      <c r="Z545" s="21">
        <f t="shared" si="743"/>
        <v>1.6436820977401919E-3</v>
      </c>
      <c r="AA545" s="21">
        <f t="shared" si="744"/>
        <v>4.931046293220563E-3</v>
      </c>
      <c r="AB545" s="21">
        <f t="shared" si="745"/>
        <v>7.3965694398308267E-3</v>
      </c>
      <c r="AC545" s="21">
        <f t="shared" si="746"/>
        <v>1.0373688639362651E-3</v>
      </c>
      <c r="AD545" s="21">
        <f t="shared" si="747"/>
        <v>7.9531295899226112E-2</v>
      </c>
      <c r="AE545" s="21">
        <f t="shared" si="748"/>
        <v>5.9489409332620952E-2</v>
      </c>
      <c r="AF545" s="21">
        <f t="shared" si="749"/>
        <v>2.2249039090400165E-2</v>
      </c>
      <c r="AG545" s="21">
        <f t="shared" si="750"/>
        <v>5.5474270798730923E-3</v>
      </c>
      <c r="AH545" s="21">
        <f t="shared" si="751"/>
        <v>3.0736855227741491E-4</v>
      </c>
      <c r="AI545" s="21">
        <f t="shared" si="752"/>
        <v>9.2210565683224235E-4</v>
      </c>
      <c r="AJ545" s="21">
        <f t="shared" si="753"/>
        <v>1.3831584852483604E-3</v>
      </c>
      <c r="AK545" s="21">
        <f t="shared" si="754"/>
        <v>1.3831584852483569E-3</v>
      </c>
      <c r="AL545" s="21">
        <f t="shared" si="755"/>
        <v>9.3114229226918646E-5</v>
      </c>
      <c r="AM545" s="21">
        <f t="shared" si="756"/>
        <v>4.7718777539535531E-2</v>
      </c>
      <c r="AN545" s="21">
        <f t="shared" si="757"/>
        <v>3.5693645599572471E-2</v>
      </c>
      <c r="AO545" s="21">
        <f t="shared" si="758"/>
        <v>1.3349423454240061E-2</v>
      </c>
      <c r="AP545" s="21">
        <f t="shared" si="759"/>
        <v>3.328456247923846E-3</v>
      </c>
      <c r="AQ545" s="21">
        <f t="shared" si="760"/>
        <v>6.2242131836175727E-4</v>
      </c>
      <c r="AR545" s="21">
        <f t="shared" si="761"/>
        <v>4.5982335420701151E-5</v>
      </c>
      <c r="AS545" s="21">
        <f t="shared" si="762"/>
        <v>1.3794700626210309E-4</v>
      </c>
      <c r="AT545" s="21">
        <f t="shared" si="763"/>
        <v>2.0692050939315415E-4</v>
      </c>
      <c r="AU545" s="21">
        <f t="shared" si="764"/>
        <v>2.0692050939315364E-4</v>
      </c>
      <c r="AV545" s="21">
        <f t="shared" si="765"/>
        <v>1.5519038204486483E-4</v>
      </c>
      <c r="AW545" s="21">
        <f t="shared" si="766"/>
        <v>5.8041202884778976E-6</v>
      </c>
      <c r="AX545" s="21">
        <f t="shared" si="767"/>
        <v>2.3859388769767721E-2</v>
      </c>
      <c r="AY545" s="21">
        <f t="shared" si="768"/>
        <v>1.7846822799786204E-2</v>
      </c>
      <c r="AZ545" s="21">
        <f t="shared" si="769"/>
        <v>6.6747117271200185E-3</v>
      </c>
      <c r="BA545" s="21">
        <f t="shared" si="770"/>
        <v>1.66422812396192E-3</v>
      </c>
      <c r="BB545" s="21">
        <f t="shared" si="771"/>
        <v>3.1121065918087804E-4</v>
      </c>
      <c r="BC545" s="21">
        <f t="shared" si="772"/>
        <v>4.6557114613459235E-5</v>
      </c>
      <c r="BD545" s="21">
        <f t="shared" si="773"/>
        <v>5.7324644824473895E-6</v>
      </c>
      <c r="BE545" s="21">
        <f t="shared" si="774"/>
        <v>1.7197393447342125E-5</v>
      </c>
      <c r="BF545" s="21">
        <f t="shared" si="775"/>
        <v>2.5796090171013128E-5</v>
      </c>
      <c r="BG545" s="21">
        <f t="shared" si="776"/>
        <v>2.5796090171013063E-5</v>
      </c>
      <c r="BH545" s="21">
        <f t="shared" si="777"/>
        <v>1.9347067628259749E-5</v>
      </c>
      <c r="BI545" s="21">
        <f t="shared" si="778"/>
        <v>1.1608240576955817E-5</v>
      </c>
      <c r="BJ545" s="22">
        <f t="shared" si="779"/>
        <v>0.78901456607206844</v>
      </c>
      <c r="BK545" s="22">
        <f t="shared" si="780"/>
        <v>0.13248356416356311</v>
      </c>
      <c r="BL545" s="22">
        <f t="shared" si="781"/>
        <v>6.1177568170307395E-2</v>
      </c>
      <c r="BM545" s="22">
        <f t="shared" si="782"/>
        <v>0.68907904580512613</v>
      </c>
      <c r="BN545" s="22">
        <f t="shared" si="783"/>
        <v>0.27739931601905549</v>
      </c>
    </row>
    <row r="546" spans="1:66" x14ac:dyDescent="0.25">
      <c r="A546" t="s">
        <v>10</v>
      </c>
      <c r="B546" t="s">
        <v>38</v>
      </c>
      <c r="C546" t="s">
        <v>42</v>
      </c>
      <c r="D546" s="10"/>
      <c r="E546">
        <f>VLOOKUP(A546,home!$A$2:$E$405,3,FALSE)</f>
        <v>1.5192307692307701</v>
      </c>
      <c r="F546">
        <f>VLOOKUP(B546,home!$B$2:$E$405,3,FALSE)</f>
        <v>1.1000000000000001</v>
      </c>
      <c r="G546">
        <f>VLOOKUP(C546,away!$B$2:$E$405,4,FALSE)</f>
        <v>1.1000000000000001</v>
      </c>
      <c r="H546">
        <f>VLOOKUP(A546,away!$A$2:$E$405,3,FALSE)</f>
        <v>1.5384615384615401</v>
      </c>
      <c r="I546">
        <f>VLOOKUP(C546,away!$B$2:$E$405,3,FALSE)</f>
        <v>0.44</v>
      </c>
      <c r="J546">
        <f>VLOOKUP(B546,home!$B$2:$E$405,4,FALSE)</f>
        <v>0.87</v>
      </c>
      <c r="K546" s="3">
        <f t="shared" ref="K546:K609" si="784">E546*F546*G546</f>
        <v>1.8382692307692319</v>
      </c>
      <c r="L546" s="3">
        <f t="shared" ref="L546:L609" si="785">H546*I546*J546</f>
        <v>0.58892307692307755</v>
      </c>
      <c r="M546" s="5">
        <f t="shared" ref="M546:M609" si="786">_xlfn.POISSON.DIST(0,K546,FALSE) * _xlfn.POISSON.DIST(0,L546,FALSE)</f>
        <v>8.8284360248161289E-2</v>
      </c>
      <c r="N546" s="5">
        <f t="shared" ref="N546:N609" si="787">_xlfn.POISSON.DIST(1,K546,FALSE) * _xlfn.POISSON.DIST(0,L546,FALSE)</f>
        <v>0.16229042300234117</v>
      </c>
      <c r="O546" s="5">
        <f t="shared" ref="O546:O609" si="788">_xlfn.POISSON.DIST(0,K546,FALSE) * _xlfn.POISSON.DIST(1,L546,FALSE)</f>
        <v>5.1992697081532584E-2</v>
      </c>
      <c r="P546" s="5">
        <f t="shared" ref="P546:P609" si="789">_xlfn.POISSON.DIST(1,K546,FALSE) * _xlfn.POISSON.DIST(1,L546,FALSE)</f>
        <v>9.5576575269686576E-2</v>
      </c>
      <c r="Q546" s="5">
        <f t="shared" ref="Q546:Q609" si="790">_xlfn.POISSON.DIST(2,K546,FALSE) * _xlfn.POISSON.DIST(0,L546,FALSE)</f>
        <v>0.14916674552686354</v>
      </c>
      <c r="R546" s="5">
        <f t="shared" ref="R546:R609" si="791">_xlfn.POISSON.DIST(0,K546,FALSE) * _xlfn.POISSON.DIST(2,L546,FALSE)</f>
        <v>1.530984957139284E-2</v>
      </c>
      <c r="S546" s="5">
        <f t="shared" ref="S546:S609" si="792">_xlfn.POISSON.DIST(2,K546,FALSE) * _xlfn.POISSON.DIST(2,L546,FALSE)</f>
        <v>2.5867780302775426E-2</v>
      </c>
      <c r="T546" s="5">
        <f t="shared" ref="T546:T609" si="793">_xlfn.POISSON.DIST(2,K546,FALSE) * _xlfn.POISSON.DIST(1,L546,FALSE)</f>
        <v>8.7847738750282192E-2</v>
      </c>
      <c r="U546" s="5">
        <f t="shared" ref="U546:U609" si="794">_xlfn.POISSON.DIST(1,K546,FALSE) * _xlfn.POISSON.DIST(2,L546,FALSE)</f>
        <v>2.8143625394796964E-2</v>
      </c>
      <c r="V546" s="5">
        <f t="shared" ref="V546:V609" si="795">_xlfn.POISSON.DIST(3,K546,FALSE) * _xlfn.POISSON.DIST(3,L546,FALSE)</f>
        <v>3.111604169650476E-3</v>
      </c>
      <c r="W546" s="5">
        <f t="shared" ref="W546:W609" si="796">_xlfn.POISSON.DIST(3,K546,FALSE) * _xlfn.POISSON.DIST(0,L546,FALSE)</f>
        <v>9.1402879518672361E-2</v>
      </c>
      <c r="X546" s="5">
        <f t="shared" ref="X546:X609" si="797">_xlfn.POISSON.DIST(3,K546,FALSE) * _xlfn.POISSON.DIST(1,L546,FALSE)</f>
        <v>5.3829265045765871E-2</v>
      </c>
      <c r="Y546" s="5">
        <f t="shared" ref="Y546:Y609" si="798">_xlfn.POISSON.DIST(3,K546,FALSE) * _xlfn.POISSON.DIST(2,L546,FALSE)</f>
        <v>1.5850648199630151E-2</v>
      </c>
      <c r="Z546" s="5">
        <f t="shared" ref="Z546:Z609" si="799">_xlfn.POISSON.DIST(0,K546,FALSE) * _xlfn.POISSON.DIST(3,L546,FALSE)</f>
        <v>3.005441238938044E-3</v>
      </c>
      <c r="AA546" s="5">
        <f t="shared" ref="AA546:AA609" si="800">_xlfn.POISSON.DIST(1,K546,FALSE) * _xlfn.POISSON.DIST(3,L546,FALSE)</f>
        <v>5.5248101544247644E-3</v>
      </c>
      <c r="AB546" s="5">
        <f t="shared" ref="AB546:AB609" si="801">_xlfn.POISSON.DIST(2,K546,FALSE) * _xlfn.POISSON.DIST(3,L546,FALSE)</f>
        <v>5.0780442563602276E-3</v>
      </c>
      <c r="AC546" s="5">
        <f t="shared" ref="AC546:AC609" si="802">_xlfn.POISSON.DIST(4,K546,FALSE) * _xlfn.POISSON.DIST(4,L546,FALSE)</f>
        <v>2.1053875602520958E-4</v>
      </c>
      <c r="AD546" s="5">
        <f t="shared" ref="AD546:AD609" si="803">_xlfn.POISSON.DIST(4,K546,FALSE) * _xlfn.POISSON.DIST(0,L546,FALSE)</f>
        <v>4.2005775255720676E-2</v>
      </c>
      <c r="AE546" s="5">
        <f t="shared" ref="AE546:AE609" si="804">_xlfn.POISSON.DIST(4,K546,FALSE) * _xlfn.POISSON.DIST(1,L546,FALSE)</f>
        <v>2.4738170412138296E-2</v>
      </c>
      <c r="AF546" s="5">
        <f t="shared" ref="AF546:AF609" si="805">_xlfn.POISSON.DIST(4,K546,FALSE) * _xlfn.POISSON.DIST(2,L546,FALSE)</f>
        <v>7.284439718281961E-3</v>
      </c>
      <c r="AG546" s="5">
        <f t="shared" ref="AG546:AG609" si="806">_xlfn.POISSON.DIST(4,K546,FALSE) * _xlfn.POISSON.DIST(3,L546,FALSE)</f>
        <v>1.4299915508504295E-3</v>
      </c>
      <c r="AH546" s="5">
        <f t="shared" ref="AH546:AH609" si="807">_xlfn.POISSON.DIST(0,K546,FALSE) * _xlfn.POISSON.DIST(4,L546,FALSE)</f>
        <v>4.424934254867247E-4</v>
      </c>
      <c r="AI546" s="5">
        <f t="shared" ref="AI546:AI609" si="808">_xlfn.POISSON.DIST(1,K546,FALSE) * _xlfn.POISSON.DIST(4,L546,FALSE)</f>
        <v>8.1342204888992364E-4</v>
      </c>
      <c r="AJ546" s="5">
        <f t="shared" ref="AJ546:AJ609" si="809">_xlfn.POISSON.DIST(2,K546,FALSE) * _xlfn.POISSON.DIST(4,L546,FALSE)</f>
        <v>7.476443620518065E-4</v>
      </c>
      <c r="AK546" s="5">
        <f t="shared" ref="AK546:AK609" si="810">_xlfn.POISSON.DIST(3,K546,FALSE) * _xlfn.POISSON.DIST(4,L546,FALSE)</f>
        <v>4.5812387543930894E-4</v>
      </c>
      <c r="AL546" s="5">
        <f t="shared" ref="AL546:AL609" si="811">_xlfn.POISSON.DIST(5,K546,FALSE) * _xlfn.POISSON.DIST(5,L546,FALSE)</f>
        <v>9.1171633144835451E-6</v>
      </c>
      <c r="AM546" s="5">
        <f t="shared" ref="AM546:AM609" si="812">_xlfn.POISSON.DIST(5,K546,FALSE) * _xlfn.POISSON.DIST(0,L546,FALSE)</f>
        <v>1.5443584833439782E-2</v>
      </c>
      <c r="AN546" s="5">
        <f t="shared" ref="AN546:AN609" si="813">_xlfn.POISSON.DIST(5,K546,FALSE) * _xlfn.POISSON.DIST(1,L546,FALSE)</f>
        <v>9.095083498831931E-3</v>
      </c>
      <c r="AO546" s="5">
        <f t="shared" ref="AO546:AO609" si="814">_xlfn.POISSON.DIST(5,K546,FALSE) * _xlfn.POISSON.DIST(2,L546,FALSE)</f>
        <v>2.6781522795022049E-3</v>
      </c>
      <c r="AP546" s="5">
        <f t="shared" ref="AP546:AP609" si="815">_xlfn.POISSON.DIST(5,K546,FALSE) * _xlfn.POISSON.DIST(3,L546,FALSE)</f>
        <v>5.2574189363766423E-4</v>
      </c>
      <c r="AQ546" s="5">
        <f t="shared" ref="AQ546:AQ609" si="816">_xlfn.POISSON.DIST(5,K546,FALSE) * _xlfn.POISSON.DIST(4,L546,FALSE)</f>
        <v>7.7405383417114622E-5</v>
      </c>
      <c r="AR546" s="5">
        <f t="shared" ref="AR546:AR609" si="817">_xlfn.POISSON.DIST(0,K546,FALSE) * _xlfn.POISSON.DIST(5,L546,FALSE)</f>
        <v>5.211891793117491E-5</v>
      </c>
      <c r="AS546" s="5">
        <f t="shared" ref="AS546:AS609" si="818">_xlfn.POISSON.DIST(1,K546,FALSE) * _xlfn.POISSON.DIST(5,L546,FALSE)</f>
        <v>9.5808603173865619E-5</v>
      </c>
      <c r="AT546" s="5">
        <f t="shared" ref="AT546:AT609" si="819">_xlfn.POISSON.DIST(2,K546,FALSE) * _xlfn.POISSON.DIST(5,L546,FALSE)</f>
        <v>8.8061003628748285E-5</v>
      </c>
      <c r="AU546" s="5">
        <f t="shared" ref="AU546:AU609" si="820">_xlfn.POISSON.DIST(3,K546,FALSE) * _xlfn.POISSON.DIST(5,L546,FALSE)</f>
        <v>5.3959944467128532E-5</v>
      </c>
      <c r="AV546" s="5">
        <f t="shared" ref="AV546:AV609" si="821">_xlfn.POISSON.DIST(4,K546,FALSE) * _xlfn.POISSON.DIST(5,L546,FALSE)</f>
        <v>2.4798226401984724E-5</v>
      </c>
      <c r="AW546" s="5">
        <f t="shared" ref="AW546:AW609" si="822">_xlfn.POISSON.DIST(6,K546,FALSE) * _xlfn.POISSON.DIST(6,L546,FALSE)</f>
        <v>2.7417315143278404E-7</v>
      </c>
      <c r="AX546" s="5">
        <f t="shared" ref="AX546:AX609" si="823">_xlfn.POISSON.DIST(6,K546,FALSE) * _xlfn.POISSON.DIST(0,L546,FALSE)</f>
        <v>4.7315778020144521E-3</v>
      </c>
      <c r="AY546" s="5">
        <f t="shared" ref="AY546:AY609" si="824">_xlfn.POISSON.DIST(6,K546,FALSE) * _xlfn.POISSON.DIST(1,L546,FALSE)</f>
        <v>2.786535357863283E-3</v>
      </c>
      <c r="AZ546" s="5">
        <f t="shared" ref="AZ546:AZ609" si="825">_xlfn.POISSON.DIST(6,K546,FALSE) * _xlfn.POISSON.DIST(2,L546,FALSE)</f>
        <v>8.2052748845389684E-4</v>
      </c>
      <c r="BA546" s="5">
        <f t="shared" ref="BA546:BA609" si="826">_xlfn.POISSON.DIST(6,K546,FALSE) * _xlfn.POISSON.DIST(3,L546,FALSE)</f>
        <v>1.6107585773341129E-4</v>
      </c>
      <c r="BB546" s="5">
        <f t="shared" ref="BB546:BB609" si="827">_xlfn.POISSON.DIST(6,K546,FALSE) * _xlfn.POISSON.DIST(4,L546,FALSE)</f>
        <v>2.3715322438596116E-5</v>
      </c>
      <c r="BC546" s="5">
        <f t="shared" ref="BC546:BC609" si="828">_xlfn.POISSON.DIST(6,K546,FALSE) * _xlfn.POISSON.DIST(5,L546,FALSE)</f>
        <v>2.7933001321521865E-6</v>
      </c>
      <c r="BD546" s="5">
        <f t="shared" ref="BD546:BD609" si="829">_xlfn.POISSON.DIST(0,K546,FALSE) * _xlfn.POISSON.DIST(6,L546,FALSE)</f>
        <v>5.1156722523214792E-6</v>
      </c>
      <c r="BE546" s="5">
        <f t="shared" ref="BE546:BE609" si="830">_xlfn.POISSON.DIST(1,K546,FALSE) * _xlfn.POISSON.DIST(6,L546,FALSE)</f>
        <v>9.4039828961425089E-6</v>
      </c>
      <c r="BF546" s="5">
        <f t="shared" ref="BF546:BF609" si="831">_xlfn.POISSON.DIST(2,K546,FALSE) * _xlfn.POISSON.DIST(6,L546,FALSE)</f>
        <v>8.6435262023294529E-6</v>
      </c>
      <c r="BG546" s="5">
        <f t="shared" ref="BG546:BG609" si="832">_xlfn.POISSON.DIST(3,K546,FALSE) * _xlfn.POISSON.DIST(6,L546,FALSE)</f>
        <v>5.2963760876966194E-6</v>
      </c>
      <c r="BH546" s="5">
        <f t="shared" ref="BH546:BH609" si="833">_xlfn.POISSON.DIST(4,K546,FALSE) * _xlfn.POISSON.DIST(6,L546,FALSE)</f>
        <v>2.4340412991486559E-6</v>
      </c>
      <c r="BI546" s="5">
        <f t="shared" ref="BI546:BI609" si="834">_xlfn.POISSON.DIST(5,K546,FALSE) * _xlfn.POISSON.DIST(6,L546,FALSE)</f>
        <v>8.9488464532930861E-7</v>
      </c>
      <c r="BJ546" s="8">
        <f t="shared" ref="BJ546:BJ609" si="835">SUM(N546,Q546,T546,W546,X546,Y546,AD546,AE546,AF546,AG546,AM546,AN546,AO546,AP546,AQ546,AX546,AY546,AZ546,BA546,BB546,BC546)</f>
        <v>0.67219226999801118</v>
      </c>
      <c r="BK546" s="8">
        <f t="shared" ref="BK546:BK609" si="836">SUM(M546,P546,S546,V546,AC546,AL546,AY546)</f>
        <v>0.21584651126747673</v>
      </c>
      <c r="BL546" s="8">
        <f t="shared" ref="BL546:BL609" si="837">SUM(O546,R546,U546,AA546,AB546,AH546,AI546,AJ546,AK546,AR546,AS546,AT546,AU546,AV546,BD546,BE546,BF546,BG546,BH546,BI546)</f>
        <v>0.10885724534936105</v>
      </c>
      <c r="BM546" s="8">
        <f t="shared" ref="BM546:BM609" si="838">SUM(S546:BI546)</f>
        <v>0.43449455596909697</v>
      </c>
      <c r="BN546" s="8">
        <f t="shared" ref="BN546:BN609" si="839">SUM(M546:R546)</f>
        <v>0.56262065069997802</v>
      </c>
    </row>
    <row r="547" spans="1:66" x14ac:dyDescent="0.25">
      <c r="A547" t="s">
        <v>13</v>
      </c>
      <c r="B547" t="s">
        <v>43</v>
      </c>
      <c r="C547" t="s">
        <v>47</v>
      </c>
      <c r="D547" s="10"/>
      <c r="E547">
        <f>VLOOKUP(A547,home!$A$2:$E$405,3,FALSE)</f>
        <v>2.07407407407407</v>
      </c>
      <c r="F547">
        <f>VLOOKUP(B547,home!$B$2:$E$405,3,FALSE)</f>
        <v>1.93</v>
      </c>
      <c r="G547">
        <f>VLOOKUP(C547,away!$B$2:$E$405,4,FALSE)</f>
        <v>0.72</v>
      </c>
      <c r="H547">
        <f>VLOOKUP(A547,away!$A$2:$E$405,3,FALSE)</f>
        <v>1.1111111111111101</v>
      </c>
      <c r="I547">
        <f>VLOOKUP(C547,away!$B$2:$E$405,3,FALSE)</f>
        <v>1.45</v>
      </c>
      <c r="J547">
        <f>VLOOKUP(B547,home!$B$2:$E$405,4,FALSE)</f>
        <v>1.8</v>
      </c>
      <c r="K547" s="3">
        <f t="shared" si="784"/>
        <v>2.8821333333333272</v>
      </c>
      <c r="L547" s="3">
        <f t="shared" si="785"/>
        <v>2.8999999999999972</v>
      </c>
      <c r="M547" s="5">
        <f t="shared" si="786"/>
        <v>3.0821331722473214E-3</v>
      </c>
      <c r="N547" s="5">
        <f t="shared" si="787"/>
        <v>8.8831187535063933E-3</v>
      </c>
      <c r="O547" s="5">
        <f t="shared" si="788"/>
        <v>8.9381861995172212E-3</v>
      </c>
      <c r="P547" s="5">
        <f t="shared" si="789"/>
        <v>2.5761044385168512E-2</v>
      </c>
      <c r="Q547" s="5">
        <f t="shared" si="790"/>
        <v>1.2801166331719589E-2</v>
      </c>
      <c r="R547" s="5">
        <f t="shared" si="791"/>
        <v>1.2960369989299962E-2</v>
      </c>
      <c r="S547" s="5">
        <f t="shared" si="792"/>
        <v>5.3828904424880773E-2</v>
      </c>
      <c r="T547" s="5">
        <f t="shared" si="793"/>
        <v>3.712338236198677E-2</v>
      </c>
      <c r="U547" s="5">
        <f t="shared" si="794"/>
        <v>3.7353514358494315E-2</v>
      </c>
      <c r="V547" s="5">
        <f t="shared" si="795"/>
        <v>4.9990225693923494E-2</v>
      </c>
      <c r="W547" s="5">
        <f t="shared" si="796"/>
        <v>1.2298222730064447E-2</v>
      </c>
      <c r="X547" s="5">
        <f t="shared" si="797"/>
        <v>3.5664845917186855E-2</v>
      </c>
      <c r="Y547" s="5">
        <f t="shared" si="798"/>
        <v>5.1714026579920906E-2</v>
      </c>
      <c r="Z547" s="5">
        <f t="shared" si="799"/>
        <v>1.2528357656323284E-2</v>
      </c>
      <c r="AA547" s="5">
        <f t="shared" si="800"/>
        <v>3.6108397213211137E-2</v>
      </c>
      <c r="AB547" s="5">
        <f t="shared" si="801"/>
        <v>5.2034607610718028E-2</v>
      </c>
      <c r="AC547" s="5">
        <f t="shared" si="802"/>
        <v>2.6114227366162968E-2</v>
      </c>
      <c r="AD547" s="5">
        <f t="shared" si="803"/>
        <v>8.8612794177690846E-3</v>
      </c>
      <c r="AE547" s="5">
        <f t="shared" si="804"/>
        <v>2.5697710311530318E-2</v>
      </c>
      <c r="AF547" s="5">
        <f t="shared" si="805"/>
        <v>3.7261679951718932E-2</v>
      </c>
      <c r="AG547" s="5">
        <f t="shared" si="806"/>
        <v>3.6019623953328264E-2</v>
      </c>
      <c r="AH547" s="5">
        <f t="shared" si="807"/>
        <v>9.0830593008343723E-3</v>
      </c>
      <c r="AI547" s="5">
        <f t="shared" si="808"/>
        <v>2.617858797957805E-2</v>
      </c>
      <c r="AJ547" s="5">
        <f t="shared" si="809"/>
        <v>3.7725090517770538E-2</v>
      </c>
      <c r="AK547" s="5">
        <f t="shared" si="810"/>
        <v>3.6242913628094495E-2</v>
      </c>
      <c r="AL547" s="5">
        <f t="shared" si="811"/>
        <v>8.7307034792865768E-3</v>
      </c>
      <c r="AM547" s="5">
        <f t="shared" si="812"/>
        <v>5.1078777571865654E-3</v>
      </c>
      <c r="AN547" s="5">
        <f t="shared" si="813"/>
        <v>1.4812845495841024E-2</v>
      </c>
      <c r="AO547" s="5">
        <f t="shared" si="814"/>
        <v>2.1478625968969468E-2</v>
      </c>
      <c r="AP547" s="5">
        <f t="shared" si="815"/>
        <v>2.07626717700038E-2</v>
      </c>
      <c r="AQ547" s="5">
        <f t="shared" si="816"/>
        <v>1.5052937033252741E-2</v>
      </c>
      <c r="AR547" s="5">
        <f t="shared" si="817"/>
        <v>5.2681743944839286E-3</v>
      </c>
      <c r="AS547" s="5">
        <f t="shared" si="818"/>
        <v>1.5183581028155245E-2</v>
      </c>
      <c r="AT547" s="5">
        <f t="shared" si="819"/>
        <v>2.188055250030688E-2</v>
      </c>
      <c r="AU547" s="5">
        <f t="shared" si="820"/>
        <v>2.1020889904294779E-2</v>
      </c>
      <c r="AV547" s="5">
        <f t="shared" si="821"/>
        <v>1.51462518723745E-2</v>
      </c>
      <c r="AW547" s="5">
        <f t="shared" si="822"/>
        <v>2.0270235947553654E-3</v>
      </c>
      <c r="AX547" s="5">
        <f t="shared" si="823"/>
        <v>2.4535974577632124E-3</v>
      </c>
      <c r="AY547" s="5">
        <f t="shared" si="824"/>
        <v>7.1154326275133083E-3</v>
      </c>
      <c r="AZ547" s="5">
        <f t="shared" si="825"/>
        <v>1.031737730989429E-2</v>
      </c>
      <c r="BA547" s="5">
        <f t="shared" si="826"/>
        <v>9.9734647328978028E-3</v>
      </c>
      <c r="BB547" s="5">
        <f t="shared" si="827"/>
        <v>7.2307619313509005E-3</v>
      </c>
      <c r="BC547" s="5">
        <f t="shared" si="828"/>
        <v>4.1938419201835164E-3</v>
      </c>
      <c r="BD547" s="5">
        <f t="shared" si="829"/>
        <v>2.546284290667231E-3</v>
      </c>
      <c r="BE547" s="5">
        <f t="shared" si="830"/>
        <v>7.3387308302750327E-3</v>
      </c>
      <c r="BF547" s="5">
        <f t="shared" si="831"/>
        <v>1.057560037514832E-2</v>
      </c>
      <c r="BG547" s="5">
        <f t="shared" si="832"/>
        <v>1.0160096787075804E-2</v>
      </c>
      <c r="BH547" s="5">
        <f t="shared" si="833"/>
        <v>7.320688404981005E-3</v>
      </c>
      <c r="BI547" s="5">
        <f t="shared" si="834"/>
        <v>4.2198400149885103E-3</v>
      </c>
      <c r="BJ547" s="8">
        <f t="shared" si="835"/>
        <v>0.38482449031358812</v>
      </c>
      <c r="BK547" s="8">
        <f t="shared" si="836"/>
        <v>0.17462267114918298</v>
      </c>
      <c r="BL547" s="8">
        <f t="shared" si="837"/>
        <v>0.37728541720026937</v>
      </c>
      <c r="BM547" s="8">
        <f t="shared" si="838"/>
        <v>0.8717465084551469</v>
      </c>
      <c r="BN547" s="8">
        <f t="shared" si="839"/>
        <v>7.2426018831458994E-2</v>
      </c>
    </row>
    <row r="548" spans="1:66" x14ac:dyDescent="0.25">
      <c r="A548" t="s">
        <v>16</v>
      </c>
      <c r="B548" t="s">
        <v>56</v>
      </c>
      <c r="C548" t="s">
        <v>467</v>
      </c>
      <c r="D548" s="10"/>
      <c r="E548">
        <f>VLOOKUP(A548,home!$A$2:$E$405,3,FALSE)</f>
        <v>1.51111111111111</v>
      </c>
      <c r="F548">
        <f>VLOOKUP(B548,home!$B$2:$E$405,3,FALSE)</f>
        <v>0.88</v>
      </c>
      <c r="G548">
        <f>VLOOKUP(C548,away!$B$2:$E$405,4,FALSE)</f>
        <v>0.66</v>
      </c>
      <c r="H548">
        <f>VLOOKUP(A548,away!$A$2:$E$405,3,FALSE)</f>
        <v>1.24444444444444</v>
      </c>
      <c r="I548">
        <f>VLOOKUP(C548,away!$B$2:$E$405,3,FALSE)</f>
        <v>0.33</v>
      </c>
      <c r="J548">
        <f>VLOOKUP(B548,home!$B$2:$E$405,4,FALSE)</f>
        <v>0.27</v>
      </c>
      <c r="K548" s="3">
        <f t="shared" si="784"/>
        <v>0.87765333333333273</v>
      </c>
      <c r="L548" s="3">
        <f t="shared" si="785"/>
        <v>0.11087999999999962</v>
      </c>
      <c r="M548" s="5">
        <f t="shared" si="786"/>
        <v>0.37212207001570952</v>
      </c>
      <c r="N548" s="5">
        <f t="shared" si="787"/>
        <v>0.32659417515618727</v>
      </c>
      <c r="O548" s="5">
        <f t="shared" si="788"/>
        <v>4.1260895123341731E-2</v>
      </c>
      <c r="P548" s="5">
        <f t="shared" si="789"/>
        <v>3.6212762141317925E-2</v>
      </c>
      <c r="Q548" s="5">
        <f t="shared" si="790"/>
        <v>0.14331823323653903</v>
      </c>
      <c r="R548" s="5">
        <f t="shared" si="791"/>
        <v>2.2875040256380577E-3</v>
      </c>
      <c r="S548" s="5">
        <f t="shared" si="792"/>
        <v>8.8100400887826131E-4</v>
      </c>
      <c r="T548" s="5">
        <f t="shared" si="793"/>
        <v>1.5891125701267394E-2</v>
      </c>
      <c r="U548" s="5">
        <f t="shared" si="794"/>
        <v>2.007635533114659E-3</v>
      </c>
      <c r="V548" s="5">
        <f t="shared" si="795"/>
        <v>9.5260224144874396E-6</v>
      </c>
      <c r="W548" s="5">
        <f t="shared" si="796"/>
        <v>4.1927908375830839E-2</v>
      </c>
      <c r="X548" s="5">
        <f t="shared" si="797"/>
        <v>4.6489664807121073E-3</v>
      </c>
      <c r="Y548" s="5">
        <f t="shared" si="798"/>
        <v>2.5773870169067836E-4</v>
      </c>
      <c r="Z548" s="5">
        <f t="shared" si="799"/>
        <v>8.4546148787582339E-5</v>
      </c>
      <c r="AA548" s="5">
        <f t="shared" si="800"/>
        <v>7.4202209303917546E-5</v>
      </c>
      <c r="AB548" s="5">
        <f t="shared" si="801"/>
        <v>3.256190816814043E-5</v>
      </c>
      <c r="AC548" s="5">
        <f t="shared" si="802"/>
        <v>5.7938579105596588E-8</v>
      </c>
      <c r="AD548" s="5">
        <f t="shared" si="803"/>
        <v>9.199542136435623E-3</v>
      </c>
      <c r="AE548" s="5">
        <f t="shared" si="804"/>
        <v>1.0200452320879784E-3</v>
      </c>
      <c r="AF548" s="5">
        <f t="shared" si="805"/>
        <v>5.6551307666957321E-5</v>
      </c>
      <c r="AG548" s="5">
        <f t="shared" si="806"/>
        <v>2.090136331370736E-6</v>
      </c>
      <c r="AH548" s="5">
        <f t="shared" si="807"/>
        <v>2.3436192443917737E-6</v>
      </c>
      <c r="AI548" s="5">
        <f t="shared" si="808"/>
        <v>2.056885241904587E-6</v>
      </c>
      <c r="AJ548" s="5">
        <f t="shared" si="809"/>
        <v>9.0261609442084957E-7</v>
      </c>
      <c r="AK548" s="5">
        <f t="shared" si="810"/>
        <v>2.6406134132959089E-7</v>
      </c>
      <c r="AL548" s="5">
        <f t="shared" si="811"/>
        <v>2.2552986269998239E-10</v>
      </c>
      <c r="AM548" s="5">
        <f t="shared" si="812"/>
        <v>1.6148017642366353E-3</v>
      </c>
      <c r="AN548" s="5">
        <f t="shared" si="813"/>
        <v>1.7904921961855752E-4</v>
      </c>
      <c r="AO548" s="5">
        <f t="shared" si="814"/>
        <v>9.9264887356527948E-6</v>
      </c>
      <c r="AP548" s="5">
        <f t="shared" si="815"/>
        <v>3.6688302366972605E-7</v>
      </c>
      <c r="AQ548" s="5">
        <f t="shared" si="816"/>
        <v>1.016999741612477E-8</v>
      </c>
      <c r="AR548" s="5">
        <f t="shared" si="817"/>
        <v>5.1972100363631856E-8</v>
      </c>
      <c r="AS548" s="5">
        <f t="shared" si="818"/>
        <v>4.5613487124476017E-8</v>
      </c>
      <c r="AT548" s="5">
        <f t="shared" si="819"/>
        <v>2.0016414509876712E-8</v>
      </c>
      <c r="AU548" s="5">
        <f t="shared" si="820"/>
        <v>5.8558243053249941E-9</v>
      </c>
      <c r="AV548" s="5">
        <f t="shared" si="821"/>
        <v>1.284845930245707E-9</v>
      </c>
      <c r="AW548" s="5">
        <f t="shared" si="822"/>
        <v>6.0964607015573002E-13</v>
      </c>
      <c r="AX548" s="5">
        <f t="shared" si="823"/>
        <v>2.3620602517580478E-4</v>
      </c>
      <c r="AY548" s="5">
        <f t="shared" si="824"/>
        <v>2.6190524071493147E-5</v>
      </c>
      <c r="AZ548" s="5">
        <f t="shared" si="825"/>
        <v>1.4520026545235749E-6</v>
      </c>
      <c r="BA548" s="5">
        <f t="shared" si="826"/>
        <v>5.3666018111191158E-8</v>
      </c>
      <c r="BB548" s="5">
        <f t="shared" si="827"/>
        <v>1.4876220220422134E-9</v>
      </c>
      <c r="BC548" s="5">
        <f t="shared" si="828"/>
        <v>3.2989505960808053E-11</v>
      </c>
      <c r="BD548" s="5">
        <f t="shared" si="829"/>
        <v>9.6044441471991227E-10</v>
      </c>
      <c r="BE548" s="5">
        <f t="shared" si="830"/>
        <v>8.4293724206031293E-10</v>
      </c>
      <c r="BF548" s="5">
        <f t="shared" si="831"/>
        <v>3.6990334014251999E-10</v>
      </c>
      <c r="BG548" s="5">
        <f t="shared" si="832"/>
        <v>1.0821563316240541E-10</v>
      </c>
      <c r="BH548" s="5">
        <f t="shared" si="833"/>
        <v>2.3743952790940557E-11</v>
      </c>
      <c r="BI548" s="5">
        <f t="shared" si="834"/>
        <v>4.1677918626956555E-12</v>
      </c>
      <c r="BJ548" s="8">
        <f t="shared" si="835"/>
        <v>0.54498443472889246</v>
      </c>
      <c r="BK548" s="8">
        <f t="shared" si="836"/>
        <v>0.40925161087650064</v>
      </c>
      <c r="BL548" s="8">
        <f t="shared" si="837"/>
        <v>4.5668493033573156E-2</v>
      </c>
      <c r="BM548" s="8">
        <f t="shared" si="838"/>
        <v>7.8167254565558703E-2</v>
      </c>
      <c r="BN548" s="8">
        <f t="shared" si="839"/>
        <v>0.92179563969873357</v>
      </c>
    </row>
    <row r="549" spans="1:66" x14ac:dyDescent="0.25">
      <c r="A549" t="s">
        <v>16</v>
      </c>
      <c r="B549" t="s">
        <v>236</v>
      </c>
      <c r="C549" t="s">
        <v>449</v>
      </c>
      <c r="D549" s="10"/>
      <c r="E549">
        <f>VLOOKUP(A549,home!$A$2:$E$405,3,FALSE)</f>
        <v>1.51111111111111</v>
      </c>
      <c r="F549">
        <f>VLOOKUP(B549,home!$B$2:$E$405,3,FALSE)</f>
        <v>0</v>
      </c>
      <c r="G549">
        <f>VLOOKUP(C549,away!$B$2:$E$405,4,FALSE)</f>
        <v>1.99</v>
      </c>
      <c r="H549">
        <f>VLOOKUP(A549,away!$A$2:$E$405,3,FALSE)</f>
        <v>1.24444444444444</v>
      </c>
      <c r="I549">
        <f>VLOOKUP(C549,away!$B$2:$E$405,3,FALSE)</f>
        <v>0.66</v>
      </c>
      <c r="J549">
        <f>VLOOKUP(B549,home!$B$2:$E$405,4,FALSE)</f>
        <v>1.07</v>
      </c>
      <c r="K549" s="3">
        <f t="shared" si="784"/>
        <v>0</v>
      </c>
      <c r="L549" s="3">
        <f t="shared" si="785"/>
        <v>0.87882666666666365</v>
      </c>
      <c r="M549" s="5">
        <f t="shared" si="786"/>
        <v>0.41526987592777936</v>
      </c>
      <c r="N549" s="5">
        <f t="shared" si="787"/>
        <v>0</v>
      </c>
      <c r="O549" s="5">
        <f t="shared" si="788"/>
        <v>0.36495024082868932</v>
      </c>
      <c r="P549" s="5">
        <f t="shared" si="789"/>
        <v>0</v>
      </c>
      <c r="Q549" s="5">
        <f t="shared" si="790"/>
        <v>0</v>
      </c>
      <c r="R549" s="5">
        <f t="shared" si="791"/>
        <v>0.16036400182333657</v>
      </c>
      <c r="S549" s="5">
        <f t="shared" si="792"/>
        <v>0</v>
      </c>
      <c r="T549" s="5">
        <f t="shared" si="793"/>
        <v>0</v>
      </c>
      <c r="U549" s="5">
        <f t="shared" si="794"/>
        <v>0</v>
      </c>
      <c r="V549" s="5">
        <f t="shared" si="795"/>
        <v>0</v>
      </c>
      <c r="W549" s="5">
        <f t="shared" si="796"/>
        <v>0</v>
      </c>
      <c r="X549" s="5">
        <f t="shared" si="797"/>
        <v>0</v>
      </c>
      <c r="Y549" s="5">
        <f t="shared" si="798"/>
        <v>0</v>
      </c>
      <c r="Z549" s="5">
        <f t="shared" si="799"/>
        <v>4.6977387058576549E-2</v>
      </c>
      <c r="AA549" s="5">
        <f t="shared" si="800"/>
        <v>0</v>
      </c>
      <c r="AB549" s="5">
        <f t="shared" si="801"/>
        <v>0</v>
      </c>
      <c r="AC549" s="5">
        <f t="shared" si="802"/>
        <v>0</v>
      </c>
      <c r="AD549" s="5">
        <f t="shared" si="803"/>
        <v>0</v>
      </c>
      <c r="AE549" s="5">
        <f t="shared" si="804"/>
        <v>0</v>
      </c>
      <c r="AF549" s="5">
        <f t="shared" si="805"/>
        <v>0</v>
      </c>
      <c r="AG549" s="5">
        <f t="shared" si="806"/>
        <v>0</v>
      </c>
      <c r="AH549" s="5">
        <f t="shared" si="807"/>
        <v>1.0321245119349624E-2</v>
      </c>
      <c r="AI549" s="5">
        <f t="shared" si="808"/>
        <v>0</v>
      </c>
      <c r="AJ549" s="5">
        <f t="shared" si="809"/>
        <v>0</v>
      </c>
      <c r="AK549" s="5">
        <f t="shared" si="810"/>
        <v>0</v>
      </c>
      <c r="AL549" s="5">
        <f t="shared" si="811"/>
        <v>0</v>
      </c>
      <c r="AM549" s="5">
        <f t="shared" si="812"/>
        <v>0</v>
      </c>
      <c r="AN549" s="5">
        <f t="shared" si="813"/>
        <v>0</v>
      </c>
      <c r="AO549" s="5">
        <f t="shared" si="814"/>
        <v>0</v>
      </c>
      <c r="AP549" s="5">
        <f t="shared" si="815"/>
        <v>0</v>
      </c>
      <c r="AQ549" s="5">
        <f t="shared" si="816"/>
        <v>0</v>
      </c>
      <c r="AR549" s="5">
        <f t="shared" si="817"/>
        <v>1.8141170888175207E-3</v>
      </c>
      <c r="AS549" s="5">
        <f t="shared" si="818"/>
        <v>0</v>
      </c>
      <c r="AT549" s="5">
        <f t="shared" si="819"/>
        <v>0</v>
      </c>
      <c r="AU549" s="5">
        <f t="shared" si="820"/>
        <v>0</v>
      </c>
      <c r="AV549" s="5">
        <f t="shared" si="821"/>
        <v>0</v>
      </c>
      <c r="AW549" s="5">
        <f t="shared" si="822"/>
        <v>0</v>
      </c>
      <c r="AX549" s="5">
        <f t="shared" si="823"/>
        <v>0</v>
      </c>
      <c r="AY549" s="5">
        <f t="shared" si="824"/>
        <v>0</v>
      </c>
      <c r="AZ549" s="5">
        <f t="shared" si="825"/>
        <v>0</v>
      </c>
      <c r="BA549" s="5">
        <f t="shared" si="826"/>
        <v>0</v>
      </c>
      <c r="BB549" s="5">
        <f t="shared" si="827"/>
        <v>0</v>
      </c>
      <c r="BC549" s="5">
        <f t="shared" si="828"/>
        <v>0</v>
      </c>
      <c r="BD549" s="5">
        <f t="shared" si="829"/>
        <v>2.657157456847554E-4</v>
      </c>
      <c r="BE549" s="5">
        <f t="shared" si="830"/>
        <v>0</v>
      </c>
      <c r="BF549" s="5">
        <f t="shared" si="831"/>
        <v>0</v>
      </c>
      <c r="BG549" s="5">
        <f t="shared" si="832"/>
        <v>0</v>
      </c>
      <c r="BH549" s="5">
        <f t="shared" si="833"/>
        <v>0</v>
      </c>
      <c r="BI549" s="5">
        <f t="shared" si="834"/>
        <v>0</v>
      </c>
      <c r="BJ549" s="8">
        <f t="shared" si="835"/>
        <v>0</v>
      </c>
      <c r="BK549" s="8">
        <f t="shared" si="836"/>
        <v>0.41526987592777936</v>
      </c>
      <c r="BL549" s="8">
        <f t="shared" si="837"/>
        <v>0.53771532060587779</v>
      </c>
      <c r="BM549" s="8">
        <f t="shared" si="838"/>
        <v>5.9378465012428452E-2</v>
      </c>
      <c r="BN549" s="8">
        <f t="shared" si="839"/>
        <v>0.94058411857980517</v>
      </c>
    </row>
    <row r="550" spans="1:66" x14ac:dyDescent="0.25">
      <c r="A550" t="s">
        <v>91</v>
      </c>
      <c r="B550" t="s">
        <v>98</v>
      </c>
      <c r="C550" t="s">
        <v>118</v>
      </c>
      <c r="D550" s="10"/>
      <c r="E550">
        <f>VLOOKUP(A550,home!$A$2:$E$405,3,FALSE)</f>
        <v>1.375</v>
      </c>
      <c r="F550">
        <f>VLOOKUP(B550,home!$B$2:$E$405,3,FALSE)</f>
        <v>0.97</v>
      </c>
      <c r="G550">
        <f>VLOOKUP(C550,away!$B$2:$E$405,4,FALSE)</f>
        <v>1.21</v>
      </c>
      <c r="H550">
        <f>VLOOKUP(A550,away!$A$2:$E$405,3,FALSE)</f>
        <v>0.875</v>
      </c>
      <c r="I550">
        <f>VLOOKUP(C550,away!$B$2:$E$405,3,FALSE)</f>
        <v>0.97</v>
      </c>
      <c r="J550">
        <f>VLOOKUP(B550,home!$B$2:$E$405,4,FALSE)</f>
        <v>0.76</v>
      </c>
      <c r="K550" s="3">
        <f t="shared" si="784"/>
        <v>1.6138375</v>
      </c>
      <c r="L550" s="3">
        <f t="shared" si="785"/>
        <v>0.64505000000000001</v>
      </c>
      <c r="M550" s="5">
        <f t="shared" si="786"/>
        <v>0.10446663926802276</v>
      </c>
      <c r="N550" s="5">
        <f t="shared" si="787"/>
        <v>0.16859217994970765</v>
      </c>
      <c r="O550" s="5">
        <f t="shared" si="788"/>
        <v>6.7386205659838078E-2</v>
      </c>
      <c r="P550" s="5">
        <f t="shared" si="789"/>
        <v>0.10875038567655892</v>
      </c>
      <c r="Q550" s="5">
        <f t="shared" si="790"/>
        <v>0.13604019110479321</v>
      </c>
      <c r="R550" s="5">
        <f t="shared" si="791"/>
        <v>2.1733735980439272E-2</v>
      </c>
      <c r="S550" s="5">
        <f t="shared" si="792"/>
        <v>2.8302447718399161E-2</v>
      </c>
      <c r="T550" s="5">
        <f t="shared" si="793"/>
        <v>8.775272527214685E-2</v>
      </c>
      <c r="U550" s="5">
        <f t="shared" si="794"/>
        <v>3.5074718140332167E-2</v>
      </c>
      <c r="V550" s="5">
        <f t="shared" si="795"/>
        <v>3.2736682750618977E-3</v>
      </c>
      <c r="W550" s="5">
        <f t="shared" si="796"/>
        <v>7.3182253970693903E-2</v>
      </c>
      <c r="X550" s="5">
        <f t="shared" si="797"/>
        <v>4.7206212923796093E-2</v>
      </c>
      <c r="Y550" s="5">
        <f t="shared" si="798"/>
        <v>1.5225183823247335E-2</v>
      </c>
      <c r="Z550" s="5">
        <f t="shared" si="799"/>
        <v>4.6731154647274512E-3</v>
      </c>
      <c r="AA550" s="5">
        <f t="shared" si="800"/>
        <v>7.5416489788070881E-3</v>
      </c>
      <c r="AB550" s="5">
        <f t="shared" si="801"/>
        <v>6.0854979669177928E-3</v>
      </c>
      <c r="AC550" s="5">
        <f t="shared" si="802"/>
        <v>2.1299424509142818E-4</v>
      </c>
      <c r="AD550" s="5">
        <f t="shared" si="803"/>
        <v>2.9526066448107433E-2</v>
      </c>
      <c r="AE550" s="5">
        <f t="shared" si="804"/>
        <v>1.9045789162351699E-2</v>
      </c>
      <c r="AF550" s="5">
        <f t="shared" si="805"/>
        <v>6.1427431495874813E-3</v>
      </c>
      <c r="AG550" s="5">
        <f t="shared" si="806"/>
        <v>1.3207921562138015E-3</v>
      </c>
      <c r="AH550" s="5">
        <f t="shared" si="807"/>
        <v>7.5359828263061061E-4</v>
      </c>
      <c r="AI550" s="5">
        <f t="shared" si="808"/>
        <v>1.2161851684448779E-3</v>
      </c>
      <c r="AJ550" s="5">
        <f t="shared" si="809"/>
        <v>9.8136261589008063E-4</v>
      </c>
      <c r="AK550" s="5">
        <f t="shared" si="810"/>
        <v>5.2791993020716928E-4</v>
      </c>
      <c r="AL550" s="5">
        <f t="shared" si="811"/>
        <v>8.8691304565286611E-6</v>
      </c>
      <c r="AM550" s="5">
        <f t="shared" si="812"/>
        <v>9.5300546522895137E-3</v>
      </c>
      <c r="AN550" s="5">
        <f t="shared" si="813"/>
        <v>6.147361753459351E-3</v>
      </c>
      <c r="AO550" s="5">
        <f t="shared" si="814"/>
        <v>1.982677849534477E-3</v>
      </c>
      <c r="AP550" s="5">
        <f t="shared" si="815"/>
        <v>4.2630878228073815E-4</v>
      </c>
      <c r="AQ550" s="5">
        <f t="shared" si="816"/>
        <v>6.8747620002547537E-5</v>
      </c>
      <c r="AR550" s="5">
        <f t="shared" si="817"/>
        <v>9.7221714442175122E-5</v>
      </c>
      <c r="AS550" s="5">
        <f t="shared" si="818"/>
        <v>1.5690004858107378E-4</v>
      </c>
      <c r="AT550" s="5">
        <f t="shared" si="819"/>
        <v>1.2660559107597938E-4</v>
      </c>
      <c r="AU550" s="5">
        <f t="shared" si="820"/>
        <v>6.8106950196026951E-5</v>
      </c>
      <c r="AV550" s="5">
        <f t="shared" si="821"/>
        <v>2.7478387559245164E-5</v>
      </c>
      <c r="AW550" s="5">
        <f t="shared" si="822"/>
        <v>2.5646713750528386E-7</v>
      </c>
      <c r="AX550" s="5">
        <f t="shared" si="823"/>
        <v>2.5633265958190494E-3</v>
      </c>
      <c r="AY550" s="5">
        <f t="shared" si="824"/>
        <v>1.6534738206330777E-3</v>
      </c>
      <c r="AZ550" s="5">
        <f t="shared" si="825"/>
        <v>5.3328664399968334E-4</v>
      </c>
      <c r="BA550" s="5">
        <f t="shared" si="826"/>
        <v>1.1466551657066526E-4</v>
      </c>
      <c r="BB550" s="5">
        <f t="shared" si="827"/>
        <v>1.8491247865976906E-5</v>
      </c>
      <c r="BC550" s="5">
        <f t="shared" si="828"/>
        <v>2.3855558871896818E-6</v>
      </c>
      <c r="BD550" s="5">
        <f t="shared" si="829"/>
        <v>1.0452144483487504E-5</v>
      </c>
      <c r="BE550" s="5">
        <f t="shared" si="830"/>
        <v>1.6868062722870262E-5</v>
      </c>
      <c r="BF550" s="5">
        <f t="shared" si="831"/>
        <v>1.3611156087260073E-5</v>
      </c>
      <c r="BG550" s="5">
        <f t="shared" si="832"/>
        <v>7.3220647039911922E-6</v>
      </c>
      <c r="BH550" s="5">
        <f t="shared" si="833"/>
        <v>2.9541556491818469E-6</v>
      </c>
      <c r="BI550" s="5">
        <f t="shared" si="834"/>
        <v>9.5350543349730159E-7</v>
      </c>
      <c r="BJ550" s="8">
        <f t="shared" si="835"/>
        <v>0.60707491799898761</v>
      </c>
      <c r="BK550" s="8">
        <f t="shared" si="836"/>
        <v>0.24666847813422377</v>
      </c>
      <c r="BL550" s="8">
        <f t="shared" si="837"/>
        <v>0.14182934650444187</v>
      </c>
      <c r="BM550" s="8">
        <f t="shared" si="838"/>
        <v>0.39162330310952548</v>
      </c>
      <c r="BN550" s="8">
        <f t="shared" si="839"/>
        <v>0.6069693376393599</v>
      </c>
    </row>
    <row r="551" spans="1:66" x14ac:dyDescent="0.25">
      <c r="A551" t="s">
        <v>114</v>
      </c>
      <c r="B551" t="s">
        <v>110</v>
      </c>
      <c r="C551" t="s">
        <v>121</v>
      </c>
      <c r="D551" s="10"/>
      <c r="E551">
        <f>VLOOKUP(A551,home!$A$2:$E$405,3,FALSE)</f>
        <v>1.22058823529412</v>
      </c>
      <c r="F551">
        <f>VLOOKUP(B551,home!$B$2:$E$405,3,FALSE)</f>
        <v>0.55000000000000004</v>
      </c>
      <c r="G551">
        <f>VLOOKUP(C551,away!$B$2:$E$405,4,FALSE)</f>
        <v>0.55000000000000004</v>
      </c>
      <c r="H551">
        <f>VLOOKUP(A551,away!$A$2:$E$405,3,FALSE)</f>
        <v>1.01470588235294</v>
      </c>
      <c r="I551">
        <f>VLOOKUP(C551,away!$B$2:$E$405,3,FALSE)</f>
        <v>0.82</v>
      </c>
      <c r="J551">
        <f>VLOOKUP(B551,home!$B$2:$E$405,4,FALSE)</f>
        <v>0.99</v>
      </c>
      <c r="K551" s="3">
        <f t="shared" si="784"/>
        <v>0.36922794117647134</v>
      </c>
      <c r="L551" s="3">
        <f t="shared" si="785"/>
        <v>0.82373823529411661</v>
      </c>
      <c r="M551" s="5">
        <f t="shared" si="786"/>
        <v>0.30332022708934298</v>
      </c>
      <c r="N551" s="5">
        <f t="shared" si="787"/>
        <v>0.11199430296537788</v>
      </c>
      <c r="O551" s="5">
        <f t="shared" si="788"/>
        <v>0.24985646859158606</v>
      </c>
      <c r="P551" s="5">
        <f t="shared" si="789"/>
        <v>9.2253989487695018E-2</v>
      </c>
      <c r="Q551" s="5">
        <f t="shared" si="790"/>
        <v>2.0675712953700222E-2</v>
      </c>
      <c r="R551" s="5">
        <f t="shared" si="791"/>
        <v>0.10290816325722649</v>
      </c>
      <c r="S551" s="5">
        <f t="shared" si="792"/>
        <v>7.0146975179212851E-3</v>
      </c>
      <c r="T551" s="5">
        <f t="shared" si="793"/>
        <v>1.7031375301928726E-2</v>
      </c>
      <c r="U551" s="5">
        <f t="shared" si="794"/>
        <v>3.7996569249717935E-2</v>
      </c>
      <c r="V551" s="5">
        <f t="shared" si="795"/>
        <v>2.3705560192479621E-4</v>
      </c>
      <c r="W551" s="5">
        <f t="shared" si="796"/>
        <v>2.5446836420834782E-3</v>
      </c>
      <c r="X551" s="5">
        <f t="shared" si="797"/>
        <v>2.0961532127116494E-3</v>
      </c>
      <c r="Y551" s="5">
        <f t="shared" si="798"/>
        <v>8.6334077417259353E-4</v>
      </c>
      <c r="Z551" s="5">
        <f t="shared" si="799"/>
        <v>2.8256462932955532E-2</v>
      </c>
      <c r="AA551" s="5">
        <f t="shared" si="800"/>
        <v>1.0433075633664451E-2</v>
      </c>
      <c r="AB551" s="5">
        <f t="shared" si="801"/>
        <v>1.9260915181781664E-3</v>
      </c>
      <c r="AC551" s="5">
        <f t="shared" si="802"/>
        <v>4.5062369434250886E-6</v>
      </c>
      <c r="AD551" s="5">
        <f t="shared" si="803"/>
        <v>2.3489207552798174E-4</v>
      </c>
      <c r="AE551" s="5">
        <f t="shared" si="804"/>
        <v>1.9348958377999202E-4</v>
      </c>
      <c r="AF551" s="5">
        <f t="shared" si="805"/>
        <v>7.9692384145361878E-5</v>
      </c>
      <c r="AG551" s="5">
        <f t="shared" si="806"/>
        <v>2.1881887960760411E-5</v>
      </c>
      <c r="AH551" s="5">
        <f t="shared" si="807"/>
        <v>5.8189822280116012E-3</v>
      </c>
      <c r="AI551" s="5">
        <f t="shared" si="808"/>
        <v>2.1485308277912002E-3</v>
      </c>
      <c r="AJ551" s="5">
        <f t="shared" si="809"/>
        <v>3.9664880704976213E-4</v>
      </c>
      <c r="AK551" s="5">
        <f t="shared" si="810"/>
        <v>4.8817940799029051E-5</v>
      </c>
      <c r="AL551" s="5">
        <f t="shared" si="811"/>
        <v>5.4822369031835291E-8</v>
      </c>
      <c r="AM551" s="5">
        <f t="shared" si="812"/>
        <v>1.7345743489172982E-5</v>
      </c>
      <c r="AN551" s="5">
        <f t="shared" si="813"/>
        <v>1.4288352131635765E-5</v>
      </c>
      <c r="AO551" s="5">
        <f t="shared" si="814"/>
        <v>5.884930985087287E-6</v>
      </c>
      <c r="AP551" s="5">
        <f t="shared" si="815"/>
        <v>1.6158808881611563E-6</v>
      </c>
      <c r="AQ551" s="5">
        <f t="shared" si="816"/>
        <v>3.3276571781484015E-7</v>
      </c>
      <c r="AR551" s="5">
        <f t="shared" si="817"/>
        <v>9.5866363034202088E-4</v>
      </c>
      <c r="AS551" s="5">
        <f t="shared" si="818"/>
        <v>3.5396539851194624E-4</v>
      </c>
      <c r="AT551" s="5">
        <f t="shared" si="819"/>
        <v>6.5346957670137535E-5</v>
      </c>
      <c r="AU551" s="5">
        <f t="shared" si="820"/>
        <v>8.0426408808969714E-6</v>
      </c>
      <c r="AV551" s="5">
        <f t="shared" si="821"/>
        <v>7.4239193351882742E-7</v>
      </c>
      <c r="AW551" s="5">
        <f t="shared" si="822"/>
        <v>4.6316857058279093E-10</v>
      </c>
      <c r="AX551" s="5">
        <f t="shared" si="823"/>
        <v>1.0674221927804206E-6</v>
      </c>
      <c r="AY551" s="5">
        <f t="shared" si="824"/>
        <v>8.7927647339471978E-7</v>
      </c>
      <c r="AZ551" s="5">
        <f t="shared" si="825"/>
        <v>3.6214682526490036E-7</v>
      </c>
      <c r="BA551" s="5">
        <f t="shared" si="826"/>
        <v>9.9438062253691946E-8</v>
      </c>
      <c r="BB551" s="5">
        <f t="shared" si="827"/>
        <v>2.0477733480480674E-8</v>
      </c>
      <c r="BC551" s="5">
        <f t="shared" si="828"/>
        <v>3.3736584080068809E-9</v>
      </c>
      <c r="BD551" s="5">
        <f t="shared" si="829"/>
        <v>1.3161464784976456E-4</v>
      </c>
      <c r="BE551" s="5">
        <f t="shared" si="830"/>
        <v>4.8595805454234862E-5</v>
      </c>
      <c r="BF551" s="5">
        <f t="shared" si="831"/>
        <v>8.9714645988397359E-6</v>
      </c>
      <c r="BG551" s="5">
        <f t="shared" si="832"/>
        <v>1.1041718010557314E-6</v>
      </c>
      <c r="BH551" s="5">
        <f t="shared" si="833"/>
        <v>1.0192277020223096E-7</v>
      </c>
      <c r="BI551" s="5">
        <f t="shared" si="834"/>
        <v>7.5265469201544687E-9</v>
      </c>
      <c r="BJ551" s="8">
        <f t="shared" si="835"/>
        <v>0.15577742458954608</v>
      </c>
      <c r="BK551" s="8">
        <f t="shared" si="836"/>
        <v>0.40283141003266992</v>
      </c>
      <c r="BL551" s="8">
        <f t="shared" si="837"/>
        <v>0.41311050461238435</v>
      </c>
      <c r="BM551" s="8">
        <f t="shared" si="838"/>
        <v>0.11896605900932232</v>
      </c>
      <c r="BN551" s="8">
        <f t="shared" si="839"/>
        <v>0.88100886434492864</v>
      </c>
    </row>
    <row r="552" spans="1:66" x14ac:dyDescent="0.25">
      <c r="A552" t="s">
        <v>19</v>
      </c>
      <c r="B552" t="s">
        <v>245</v>
      </c>
      <c r="C552" t="s">
        <v>253</v>
      </c>
      <c r="D552" s="10"/>
      <c r="E552">
        <f>VLOOKUP(A552,home!$A$2:$E$405,3,FALSE)</f>
        <v>1.5897435897435901</v>
      </c>
      <c r="F552">
        <f>VLOOKUP(B552,home!$B$2:$E$405,3,FALSE)</f>
        <v>0.63</v>
      </c>
      <c r="G552">
        <f>VLOOKUP(C552,away!$B$2:$E$405,4,FALSE)</f>
        <v>0.94</v>
      </c>
      <c r="H552">
        <f>VLOOKUP(A552,away!$A$2:$E$405,3,FALSE)</f>
        <v>1.4358974358974399</v>
      </c>
      <c r="I552">
        <f>VLOOKUP(C552,away!$B$2:$E$405,3,FALSE)</f>
        <v>0.31</v>
      </c>
      <c r="J552">
        <f>VLOOKUP(B552,home!$B$2:$E$405,4,FALSE)</f>
        <v>0.35</v>
      </c>
      <c r="K552" s="3">
        <f t="shared" si="784"/>
        <v>0.94144615384615393</v>
      </c>
      <c r="L552" s="3">
        <f t="shared" si="785"/>
        <v>0.15579487179487223</v>
      </c>
      <c r="M552" s="5">
        <f t="shared" si="786"/>
        <v>0.3337907345460403</v>
      </c>
      <c r="N552" s="5">
        <f t="shared" si="787"/>
        <v>0.31424600322785218</v>
      </c>
      <c r="O552" s="5">
        <f t="shared" si="788"/>
        <v>5.2002884694916582E-2</v>
      </c>
      <c r="P552" s="5">
        <f t="shared" si="789"/>
        <v>4.895791578493424E-2</v>
      </c>
      <c r="Q552" s="5">
        <f t="shared" si="790"/>
        <v>0.14792284555019372</v>
      </c>
      <c r="R552" s="5">
        <f t="shared" si="791"/>
        <v>4.0508913770040253E-3</v>
      </c>
      <c r="S552" s="5">
        <f t="shared" si="792"/>
        <v>1.7951947657148849E-3</v>
      </c>
      <c r="T552" s="5">
        <f t="shared" si="793"/>
        <v>2.3045620758025121E-2</v>
      </c>
      <c r="U552" s="5">
        <f t="shared" si="794"/>
        <v>3.8136961065289902E-3</v>
      </c>
      <c r="V552" s="5">
        <f t="shared" si="795"/>
        <v>2.9256185941022236E-5</v>
      </c>
      <c r="W552" s="5">
        <f t="shared" si="796"/>
        <v>4.6420464669736199E-2</v>
      </c>
      <c r="X552" s="5">
        <f t="shared" si="797"/>
        <v>7.2320703418799473E-3</v>
      </c>
      <c r="Y552" s="5">
        <f t="shared" si="798"/>
        <v>5.6335973586234202E-4</v>
      </c>
      <c r="Z552" s="5">
        <f t="shared" si="799"/>
        <v>2.1036936757843198E-4</v>
      </c>
      <c r="AA552" s="5">
        <f t="shared" si="800"/>
        <v>1.9805143199376257E-4</v>
      </c>
      <c r="AB552" s="5">
        <f t="shared" si="801"/>
        <v>9.3227379457125437E-5</v>
      </c>
      <c r="AC552" s="5">
        <f t="shared" si="802"/>
        <v>2.6819233940033544E-7</v>
      </c>
      <c r="AD552" s="5">
        <f t="shared" si="803"/>
        <v>1.0925591980768602E-2</v>
      </c>
      <c r="AE552" s="5">
        <f t="shared" si="804"/>
        <v>1.7021512019269286E-3</v>
      </c>
      <c r="AF552" s="5">
        <f t="shared" si="805"/>
        <v>1.3259321413984675E-4</v>
      </c>
      <c r="AG552" s="5">
        <f t="shared" si="806"/>
        <v>6.8857809325958251E-6</v>
      </c>
      <c r="AH552" s="5">
        <f t="shared" si="807"/>
        <v>8.193617162862537E-6</v>
      </c>
      <c r="AI552" s="5">
        <f t="shared" si="808"/>
        <v>7.7138493640647706E-6</v>
      </c>
      <c r="AJ552" s="5">
        <f t="shared" si="809"/>
        <v>3.631086907573689E-6</v>
      </c>
      <c r="AK552" s="5">
        <f t="shared" si="810"/>
        <v>1.1394909344721251E-6</v>
      </c>
      <c r="AL552" s="5">
        <f t="shared" si="811"/>
        <v>1.5734574519431522E-9</v>
      </c>
      <c r="AM552" s="5">
        <f t="shared" si="812"/>
        <v>2.0571713097573972E-3</v>
      </c>
      <c r="AN552" s="5">
        <f t="shared" si="813"/>
        <v>3.2049674046374314E-4</v>
      </c>
      <c r="AO552" s="5">
        <f t="shared" si="814"/>
        <v>2.4965874295611649E-5</v>
      </c>
      <c r="AP552" s="5">
        <f t="shared" si="815"/>
        <v>1.296518395043905E-6</v>
      </c>
      <c r="AQ552" s="5">
        <f t="shared" si="816"/>
        <v>5.0497729283889646E-8</v>
      </c>
      <c r="AR552" s="5">
        <f t="shared" si="817"/>
        <v>2.5530470708488699E-7</v>
      </c>
      <c r="AS552" s="5">
        <f t="shared" si="818"/>
        <v>2.4035563454388579E-7</v>
      </c>
      <c r="AT552" s="5">
        <f t="shared" si="819"/>
        <v>1.1314094384829651E-7</v>
      </c>
      <c r="AU552" s="5">
        <f t="shared" si="820"/>
        <v>3.5505368809500816E-8</v>
      </c>
      <c r="AV552" s="5">
        <f t="shared" si="821"/>
        <v>8.3565982266484334E-9</v>
      </c>
      <c r="AW552" s="5">
        <f t="shared" si="822"/>
        <v>6.4106364199993032E-12</v>
      </c>
      <c r="AX552" s="5">
        <f t="shared" si="823"/>
        <v>3.2278600289562594E-4</v>
      </c>
      <c r="AY552" s="5">
        <f t="shared" si="824"/>
        <v>5.0288403938303308E-5</v>
      </c>
      <c r="AZ552" s="5">
        <f t="shared" si="825"/>
        <v>3.9173377221683554E-6</v>
      </c>
      <c r="BA552" s="5">
        <f t="shared" si="826"/>
        <v>2.0343370940081202E-7</v>
      </c>
      <c r="BB552" s="5">
        <f t="shared" si="827"/>
        <v>7.9234821687136973E-9</v>
      </c>
      <c r="BC552" s="5">
        <f t="shared" si="828"/>
        <v>2.4688757772874157E-10</v>
      </c>
      <c r="BD552" s="5">
        <f t="shared" si="829"/>
        <v>6.6291940181528913E-9</v>
      </c>
      <c r="BE552" s="5">
        <f t="shared" si="830"/>
        <v>6.2410292114899701E-9</v>
      </c>
      <c r="BF552" s="5">
        <f t="shared" si="831"/>
        <v>2.9377964735993632E-9</v>
      </c>
      <c r="BG552" s="5">
        <f t="shared" si="832"/>
        <v>9.2192573028430512E-10</v>
      </c>
      <c r="BH552" s="5">
        <f t="shared" si="833"/>
        <v>2.1698585822699138E-10</v>
      </c>
      <c r="BI552" s="5">
        <f t="shared" si="834"/>
        <v>4.0856100333361593E-11</v>
      </c>
      <c r="BJ552" s="8">
        <f t="shared" si="835"/>
        <v>0.55497877075059376</v>
      </c>
      <c r="BK552" s="8">
        <f t="shared" si="836"/>
        <v>0.3846236594523656</v>
      </c>
      <c r="BL552" s="8">
        <f t="shared" si="837"/>
        <v>6.0180098685309373E-2</v>
      </c>
      <c r="BM552" s="8">
        <f t="shared" si="838"/>
        <v>9.8971334677378509E-2</v>
      </c>
      <c r="BN552" s="8">
        <f t="shared" si="839"/>
        <v>0.900971275180941</v>
      </c>
    </row>
    <row r="553" spans="1:66" x14ac:dyDescent="0.25">
      <c r="A553" t="s">
        <v>22</v>
      </c>
      <c r="B553" t="s">
        <v>167</v>
      </c>
      <c r="C553" t="s">
        <v>175</v>
      </c>
      <c r="D553" s="10"/>
      <c r="E553">
        <f>VLOOKUP(A553,home!$A$2:$E$405,3,FALSE)</f>
        <v>1.85</v>
      </c>
      <c r="F553">
        <f>VLOOKUP(B553,home!$B$2:$E$405,3,FALSE)</f>
        <v>1.35</v>
      </c>
      <c r="G553">
        <f>VLOOKUP(C553,away!$B$2:$E$405,4,FALSE)</f>
        <v>0</v>
      </c>
      <c r="H553">
        <f>VLOOKUP(A553,away!$A$2:$E$405,3,FALSE)</f>
        <v>1.45</v>
      </c>
      <c r="I553">
        <f>VLOOKUP(C553,away!$B$2:$E$405,3,FALSE)</f>
        <v>0</v>
      </c>
      <c r="J553">
        <f>VLOOKUP(B553,home!$B$2:$E$405,4,FALSE)</f>
        <v>0.69</v>
      </c>
      <c r="K553" s="3">
        <f t="shared" si="784"/>
        <v>0</v>
      </c>
      <c r="L553" s="3">
        <f t="shared" si="785"/>
        <v>0</v>
      </c>
      <c r="M553" s="5">
        <f t="shared" si="786"/>
        <v>1</v>
      </c>
      <c r="N553" s="5">
        <f t="shared" si="787"/>
        <v>0</v>
      </c>
      <c r="O553" s="5">
        <f t="shared" si="788"/>
        <v>0</v>
      </c>
      <c r="P553" s="5">
        <f t="shared" si="789"/>
        <v>0</v>
      </c>
      <c r="Q553" s="5">
        <f t="shared" si="790"/>
        <v>0</v>
      </c>
      <c r="R553" s="5">
        <f t="shared" si="791"/>
        <v>0</v>
      </c>
      <c r="S553" s="5">
        <f t="shared" si="792"/>
        <v>0</v>
      </c>
      <c r="T553" s="5">
        <f t="shared" si="793"/>
        <v>0</v>
      </c>
      <c r="U553" s="5">
        <f t="shared" si="794"/>
        <v>0</v>
      </c>
      <c r="V553" s="5">
        <f t="shared" si="795"/>
        <v>0</v>
      </c>
      <c r="W553" s="5">
        <f t="shared" si="796"/>
        <v>0</v>
      </c>
      <c r="X553" s="5">
        <f t="shared" si="797"/>
        <v>0</v>
      </c>
      <c r="Y553" s="5">
        <f t="shared" si="798"/>
        <v>0</v>
      </c>
      <c r="Z553" s="5">
        <f t="shared" si="799"/>
        <v>0</v>
      </c>
      <c r="AA553" s="5">
        <f t="shared" si="800"/>
        <v>0</v>
      </c>
      <c r="AB553" s="5">
        <f t="shared" si="801"/>
        <v>0</v>
      </c>
      <c r="AC553" s="5">
        <f t="shared" si="802"/>
        <v>0</v>
      </c>
      <c r="AD553" s="5">
        <f t="shared" si="803"/>
        <v>0</v>
      </c>
      <c r="AE553" s="5">
        <f t="shared" si="804"/>
        <v>0</v>
      </c>
      <c r="AF553" s="5">
        <f t="shared" si="805"/>
        <v>0</v>
      </c>
      <c r="AG553" s="5">
        <f t="shared" si="806"/>
        <v>0</v>
      </c>
      <c r="AH553" s="5">
        <f t="shared" si="807"/>
        <v>0</v>
      </c>
      <c r="AI553" s="5">
        <f t="shared" si="808"/>
        <v>0</v>
      </c>
      <c r="AJ553" s="5">
        <f t="shared" si="809"/>
        <v>0</v>
      </c>
      <c r="AK553" s="5">
        <f t="shared" si="810"/>
        <v>0</v>
      </c>
      <c r="AL553" s="5">
        <f t="shared" si="811"/>
        <v>0</v>
      </c>
      <c r="AM553" s="5">
        <f t="shared" si="812"/>
        <v>0</v>
      </c>
      <c r="AN553" s="5">
        <f t="shared" si="813"/>
        <v>0</v>
      </c>
      <c r="AO553" s="5">
        <f t="shared" si="814"/>
        <v>0</v>
      </c>
      <c r="AP553" s="5">
        <f t="shared" si="815"/>
        <v>0</v>
      </c>
      <c r="AQ553" s="5">
        <f t="shared" si="816"/>
        <v>0</v>
      </c>
      <c r="AR553" s="5">
        <f t="shared" si="817"/>
        <v>0</v>
      </c>
      <c r="AS553" s="5">
        <f t="shared" si="818"/>
        <v>0</v>
      </c>
      <c r="AT553" s="5">
        <f t="shared" si="819"/>
        <v>0</v>
      </c>
      <c r="AU553" s="5">
        <f t="shared" si="820"/>
        <v>0</v>
      </c>
      <c r="AV553" s="5">
        <f t="shared" si="821"/>
        <v>0</v>
      </c>
      <c r="AW553" s="5">
        <f t="shared" si="822"/>
        <v>0</v>
      </c>
      <c r="AX553" s="5">
        <f t="shared" si="823"/>
        <v>0</v>
      </c>
      <c r="AY553" s="5">
        <f t="shared" si="824"/>
        <v>0</v>
      </c>
      <c r="AZ553" s="5">
        <f t="shared" si="825"/>
        <v>0</v>
      </c>
      <c r="BA553" s="5">
        <f t="shared" si="826"/>
        <v>0</v>
      </c>
      <c r="BB553" s="5">
        <f t="shared" si="827"/>
        <v>0</v>
      </c>
      <c r="BC553" s="5">
        <f t="shared" si="828"/>
        <v>0</v>
      </c>
      <c r="BD553" s="5">
        <f t="shared" si="829"/>
        <v>0</v>
      </c>
      <c r="BE553" s="5">
        <f t="shared" si="830"/>
        <v>0</v>
      </c>
      <c r="BF553" s="5">
        <f t="shared" si="831"/>
        <v>0</v>
      </c>
      <c r="BG553" s="5">
        <f t="shared" si="832"/>
        <v>0</v>
      </c>
      <c r="BH553" s="5">
        <f t="shared" si="833"/>
        <v>0</v>
      </c>
      <c r="BI553" s="5">
        <f t="shared" si="834"/>
        <v>0</v>
      </c>
      <c r="BJ553" s="8">
        <f t="shared" si="835"/>
        <v>0</v>
      </c>
      <c r="BK553" s="8">
        <f t="shared" si="836"/>
        <v>1</v>
      </c>
      <c r="BL553" s="8">
        <f t="shared" si="837"/>
        <v>0</v>
      </c>
      <c r="BM553" s="8">
        <f t="shared" si="838"/>
        <v>0</v>
      </c>
      <c r="BN553" s="8">
        <f t="shared" si="839"/>
        <v>1</v>
      </c>
    </row>
    <row r="554" spans="1:66" x14ac:dyDescent="0.25">
      <c r="A554" t="s">
        <v>22</v>
      </c>
      <c r="B554" t="s">
        <v>163</v>
      </c>
      <c r="C554" t="s">
        <v>263</v>
      </c>
      <c r="D554" s="10"/>
      <c r="E554">
        <f>VLOOKUP(A554,home!$A$2:$E$405,3,FALSE)</f>
        <v>1.85</v>
      </c>
      <c r="F554">
        <f>VLOOKUP(B554,home!$B$2:$E$405,3,FALSE)</f>
        <v>0.81</v>
      </c>
      <c r="G554">
        <f>VLOOKUP(C554,away!$B$2:$E$405,4,FALSE)</f>
        <v>0.54</v>
      </c>
      <c r="H554">
        <f>VLOOKUP(A554,away!$A$2:$E$405,3,FALSE)</f>
        <v>1.45</v>
      </c>
      <c r="I554">
        <f>VLOOKUP(C554,away!$B$2:$E$405,3,FALSE)</f>
        <v>1.62</v>
      </c>
      <c r="J554">
        <f>VLOOKUP(B554,home!$B$2:$E$405,4,FALSE)</f>
        <v>2.0699999999999998</v>
      </c>
      <c r="K554" s="3">
        <f t="shared" si="784"/>
        <v>0.80919000000000019</v>
      </c>
      <c r="L554" s="3">
        <f t="shared" si="785"/>
        <v>4.8624299999999998</v>
      </c>
      <c r="M554" s="5">
        <f t="shared" si="786"/>
        <v>3.4422842562025274E-3</v>
      </c>
      <c r="N554" s="5">
        <f t="shared" si="787"/>
        <v>2.7854619972765239E-3</v>
      </c>
      <c r="O554" s="5">
        <f t="shared" si="788"/>
        <v>1.6737866235886856E-2</v>
      </c>
      <c r="P554" s="5">
        <f t="shared" si="789"/>
        <v>1.3544113979417289E-2</v>
      </c>
      <c r="Q554" s="5">
        <f t="shared" si="790"/>
        <v>1.1269839967880952E-3</v>
      </c>
      <c r="R554" s="5">
        <f t="shared" si="791"/>
        <v>4.0693351460681662E-2</v>
      </c>
      <c r="S554" s="5">
        <f t="shared" si="792"/>
        <v>1.3322768388237215E-2</v>
      </c>
      <c r="T554" s="5">
        <f t="shared" si="793"/>
        <v>5.479880795502338E-3</v>
      </c>
      <c r="U554" s="5">
        <f t="shared" si="794"/>
        <v>3.2928653068469003E-2</v>
      </c>
      <c r="V554" s="5">
        <f t="shared" si="795"/>
        <v>5.8244622898790087E-3</v>
      </c>
      <c r="W554" s="5">
        <f t="shared" si="796"/>
        <v>3.0398139345365306E-4</v>
      </c>
      <c r="X554" s="5">
        <f t="shared" si="797"/>
        <v>1.4780882469708463E-3</v>
      </c>
      <c r="Y554" s="5">
        <f t="shared" si="798"/>
        <v>3.5935503173592262E-3</v>
      </c>
      <c r="Z554" s="5">
        <f t="shared" si="799"/>
        <v>6.5956190980987456E-2</v>
      </c>
      <c r="AA554" s="5">
        <f t="shared" si="800"/>
        <v>5.3371090179905253E-2</v>
      </c>
      <c r="AB554" s="5">
        <f t="shared" si="801"/>
        <v>2.1593676231338767E-2</v>
      </c>
      <c r="AC554" s="5">
        <f t="shared" si="802"/>
        <v>1.4323189060577127E-3</v>
      </c>
      <c r="AD554" s="5">
        <f t="shared" si="803"/>
        <v>6.1494675942190368E-5</v>
      </c>
      <c r="AE554" s="5">
        <f t="shared" si="804"/>
        <v>2.9901355714158476E-4</v>
      </c>
      <c r="AF554" s="5">
        <f t="shared" si="805"/>
        <v>7.2696624532597785E-4</v>
      </c>
      <c r="AG554" s="5">
        <f t="shared" si="806"/>
        <v>1.1782741600867984E-3</v>
      </c>
      <c r="AH554" s="5">
        <f t="shared" si="807"/>
        <v>8.0176840427920698E-2</v>
      </c>
      <c r="AI554" s="5">
        <f t="shared" si="808"/>
        <v>6.4878297505869167E-2</v>
      </c>
      <c r="AJ554" s="5">
        <f t="shared" si="809"/>
        <v>2.6249434779387137E-2</v>
      </c>
      <c r="AK554" s="5">
        <f t="shared" si="810"/>
        <v>7.0802600430440957E-3</v>
      </c>
      <c r="AL554" s="5">
        <f t="shared" si="811"/>
        <v>2.2542578212202791E-4</v>
      </c>
      <c r="AM554" s="5">
        <f t="shared" si="812"/>
        <v>9.9521753651322113E-6</v>
      </c>
      <c r="AN554" s="5">
        <f t="shared" si="813"/>
        <v>4.839175606067982E-5</v>
      </c>
      <c r="AO554" s="5">
        <f t="shared" si="814"/>
        <v>1.1765076321106568E-4</v>
      </c>
      <c r="AP554" s="5">
        <f t="shared" si="815"/>
        <v>1.906895335201274E-4</v>
      </c>
      <c r="AQ554" s="5">
        <f t="shared" si="816"/>
        <v>2.3180362711856825E-4</v>
      </c>
      <c r="AR554" s="5">
        <f t="shared" si="817"/>
        <v>7.7970854840386877E-2</v>
      </c>
      <c r="AS554" s="5">
        <f t="shared" si="818"/>
        <v>6.3093236028292671E-2</v>
      </c>
      <c r="AT554" s="5">
        <f t="shared" si="819"/>
        <v>2.5527207830867073E-2</v>
      </c>
      <c r="AU554" s="5">
        <f t="shared" si="820"/>
        <v>6.8854537682197792E-3</v>
      </c>
      <c r="AV554" s="5">
        <f t="shared" si="821"/>
        <v>1.3929100836764406E-3</v>
      </c>
      <c r="AW554" s="5">
        <f t="shared" si="822"/>
        <v>2.4637971795251588E-5</v>
      </c>
      <c r="AX554" s="5">
        <f t="shared" si="823"/>
        <v>1.3422001306185554E-6</v>
      </c>
      <c r="AY554" s="5">
        <f t="shared" si="824"/>
        <v>6.5263541811235825E-6</v>
      </c>
      <c r="AZ554" s="5">
        <f t="shared" si="825"/>
        <v>1.586697018046037E-5</v>
      </c>
      <c r="BA554" s="5">
        <f t="shared" si="826"/>
        <v>2.5717343938191981E-5</v>
      </c>
      <c r="BB554" s="5">
        <f t="shared" si="827"/>
        <v>3.1262196171345701E-5</v>
      </c>
      <c r="BC554" s="5">
        <f t="shared" si="828"/>
        <v>3.040204810588729E-5</v>
      </c>
      <c r="BD554" s="5">
        <f t="shared" si="829"/>
        <v>6.318797061692373E-2</v>
      </c>
      <c r="BE554" s="5">
        <f t="shared" si="830"/>
        <v>5.113107394350852E-2</v>
      </c>
      <c r="BF554" s="5">
        <f t="shared" si="831"/>
        <v>2.0687376862173829E-2</v>
      </c>
      <c r="BG554" s="5">
        <f t="shared" si="832"/>
        <v>5.5800061610341498E-3</v>
      </c>
      <c r="BH554" s="5">
        <f t="shared" si="833"/>
        <v>1.1288212963618059E-3</v>
      </c>
      <c r="BI554" s="5">
        <f t="shared" si="834"/>
        <v>1.8268618096060202E-4</v>
      </c>
      <c r="BJ554" s="8">
        <f t="shared" si="835"/>
        <v>1.7743300353830437E-2</v>
      </c>
      <c r="BK554" s="8">
        <f t="shared" si="836"/>
        <v>3.7797899956096899E-2</v>
      </c>
      <c r="BL554" s="8">
        <f t="shared" si="837"/>
        <v>0.66047706754490798</v>
      </c>
      <c r="BM554" s="8">
        <f t="shared" si="838"/>
        <v>0.70366250852718404</v>
      </c>
      <c r="BN554" s="8">
        <f t="shared" si="839"/>
        <v>7.8330061926252942E-2</v>
      </c>
    </row>
    <row r="555" spans="1:66" x14ac:dyDescent="0.25">
      <c r="A555" t="s">
        <v>25</v>
      </c>
      <c r="B555" t="s">
        <v>172</v>
      </c>
      <c r="C555" t="s">
        <v>478</v>
      </c>
      <c r="D555" s="10"/>
      <c r="E555">
        <f>VLOOKUP(A555,home!$A$2:$E$405,3,FALSE)</f>
        <v>1.9</v>
      </c>
      <c r="F555">
        <f>VLOOKUP(B555,home!$B$2:$E$405,3,FALSE)</f>
        <v>0.79</v>
      </c>
      <c r="G555">
        <f>VLOOKUP(C555,away!$B$2:$E$405,4,FALSE)</f>
        <v>0</v>
      </c>
      <c r="H555">
        <f>VLOOKUP(A555,away!$A$2:$E$405,3,FALSE)</f>
        <v>1.05</v>
      </c>
      <c r="I555">
        <f>VLOOKUP(C555,away!$B$2:$E$405,3,FALSE)</f>
        <v>0</v>
      </c>
      <c r="J555">
        <f>VLOOKUP(B555,home!$B$2:$E$405,4,FALSE)</f>
        <v>0</v>
      </c>
      <c r="K555" s="3">
        <f t="shared" si="784"/>
        <v>0</v>
      </c>
      <c r="L555" s="3">
        <f t="shared" si="785"/>
        <v>0</v>
      </c>
      <c r="M555" s="5">
        <f t="shared" si="786"/>
        <v>1</v>
      </c>
      <c r="N555" s="5">
        <f t="shared" si="787"/>
        <v>0</v>
      </c>
      <c r="O555" s="5">
        <f t="shared" si="788"/>
        <v>0</v>
      </c>
      <c r="P555" s="5">
        <f t="shared" si="789"/>
        <v>0</v>
      </c>
      <c r="Q555" s="5">
        <f t="shared" si="790"/>
        <v>0</v>
      </c>
      <c r="R555" s="5">
        <f t="shared" si="791"/>
        <v>0</v>
      </c>
      <c r="S555" s="5">
        <f t="shared" si="792"/>
        <v>0</v>
      </c>
      <c r="T555" s="5">
        <f t="shared" si="793"/>
        <v>0</v>
      </c>
      <c r="U555" s="5">
        <f t="shared" si="794"/>
        <v>0</v>
      </c>
      <c r="V555" s="5">
        <f t="shared" si="795"/>
        <v>0</v>
      </c>
      <c r="W555" s="5">
        <f t="shared" si="796"/>
        <v>0</v>
      </c>
      <c r="X555" s="5">
        <f t="shared" si="797"/>
        <v>0</v>
      </c>
      <c r="Y555" s="5">
        <f t="shared" si="798"/>
        <v>0</v>
      </c>
      <c r="Z555" s="5">
        <f t="shared" si="799"/>
        <v>0</v>
      </c>
      <c r="AA555" s="5">
        <f t="shared" si="800"/>
        <v>0</v>
      </c>
      <c r="AB555" s="5">
        <f t="shared" si="801"/>
        <v>0</v>
      </c>
      <c r="AC555" s="5">
        <f t="shared" si="802"/>
        <v>0</v>
      </c>
      <c r="AD555" s="5">
        <f t="shared" si="803"/>
        <v>0</v>
      </c>
      <c r="AE555" s="5">
        <f t="shared" si="804"/>
        <v>0</v>
      </c>
      <c r="AF555" s="5">
        <f t="shared" si="805"/>
        <v>0</v>
      </c>
      <c r="AG555" s="5">
        <f t="shared" si="806"/>
        <v>0</v>
      </c>
      <c r="AH555" s="5">
        <f t="shared" si="807"/>
        <v>0</v>
      </c>
      <c r="AI555" s="5">
        <f t="shared" si="808"/>
        <v>0</v>
      </c>
      <c r="AJ555" s="5">
        <f t="shared" si="809"/>
        <v>0</v>
      </c>
      <c r="AK555" s="5">
        <f t="shared" si="810"/>
        <v>0</v>
      </c>
      <c r="AL555" s="5">
        <f t="shared" si="811"/>
        <v>0</v>
      </c>
      <c r="AM555" s="5">
        <f t="shared" si="812"/>
        <v>0</v>
      </c>
      <c r="AN555" s="5">
        <f t="shared" si="813"/>
        <v>0</v>
      </c>
      <c r="AO555" s="5">
        <f t="shared" si="814"/>
        <v>0</v>
      </c>
      <c r="AP555" s="5">
        <f t="shared" si="815"/>
        <v>0</v>
      </c>
      <c r="AQ555" s="5">
        <f t="shared" si="816"/>
        <v>0</v>
      </c>
      <c r="AR555" s="5">
        <f t="shared" si="817"/>
        <v>0</v>
      </c>
      <c r="AS555" s="5">
        <f t="shared" si="818"/>
        <v>0</v>
      </c>
      <c r="AT555" s="5">
        <f t="shared" si="819"/>
        <v>0</v>
      </c>
      <c r="AU555" s="5">
        <f t="shared" si="820"/>
        <v>0</v>
      </c>
      <c r="AV555" s="5">
        <f t="shared" si="821"/>
        <v>0</v>
      </c>
      <c r="AW555" s="5">
        <f t="shared" si="822"/>
        <v>0</v>
      </c>
      <c r="AX555" s="5">
        <f t="shared" si="823"/>
        <v>0</v>
      </c>
      <c r="AY555" s="5">
        <f t="shared" si="824"/>
        <v>0</v>
      </c>
      <c r="AZ555" s="5">
        <f t="shared" si="825"/>
        <v>0</v>
      </c>
      <c r="BA555" s="5">
        <f t="shared" si="826"/>
        <v>0</v>
      </c>
      <c r="BB555" s="5">
        <f t="shared" si="827"/>
        <v>0</v>
      </c>
      <c r="BC555" s="5">
        <f t="shared" si="828"/>
        <v>0</v>
      </c>
      <c r="BD555" s="5">
        <f t="shared" si="829"/>
        <v>0</v>
      </c>
      <c r="BE555" s="5">
        <f t="shared" si="830"/>
        <v>0</v>
      </c>
      <c r="BF555" s="5">
        <f t="shared" si="831"/>
        <v>0</v>
      </c>
      <c r="BG555" s="5">
        <f t="shared" si="832"/>
        <v>0</v>
      </c>
      <c r="BH555" s="5">
        <f t="shared" si="833"/>
        <v>0</v>
      </c>
      <c r="BI555" s="5">
        <f t="shared" si="834"/>
        <v>0</v>
      </c>
      <c r="BJ555" s="8">
        <f t="shared" si="835"/>
        <v>0</v>
      </c>
      <c r="BK555" s="8">
        <f t="shared" si="836"/>
        <v>1</v>
      </c>
      <c r="BL555" s="8">
        <f t="shared" si="837"/>
        <v>0</v>
      </c>
      <c r="BM555" s="8">
        <f t="shared" si="838"/>
        <v>0</v>
      </c>
      <c r="BN555" s="8">
        <f t="shared" si="839"/>
        <v>1</v>
      </c>
    </row>
    <row r="556" spans="1:66" x14ac:dyDescent="0.25">
      <c r="A556" t="s">
        <v>25</v>
      </c>
      <c r="B556" t="s">
        <v>173</v>
      </c>
      <c r="C556" t="s">
        <v>171</v>
      </c>
      <c r="D556" s="10"/>
      <c r="E556">
        <f>VLOOKUP(A556,home!$A$2:$E$405,3,FALSE)</f>
        <v>1.9</v>
      </c>
      <c r="F556">
        <f>VLOOKUP(B556,home!$B$2:$E$405,3,FALSE)</f>
        <v>0</v>
      </c>
      <c r="G556">
        <f>VLOOKUP(C556,away!$B$2:$E$405,4,FALSE)</f>
        <v>0</v>
      </c>
      <c r="H556">
        <f>VLOOKUP(A556,away!$A$2:$E$405,3,FALSE)</f>
        <v>1.05</v>
      </c>
      <c r="I556">
        <f>VLOOKUP(C556,away!$B$2:$E$405,3,FALSE)</f>
        <v>0</v>
      </c>
      <c r="J556">
        <f>VLOOKUP(B556,home!$B$2:$E$405,4,FALSE)</f>
        <v>0</v>
      </c>
      <c r="K556" s="3">
        <f t="shared" si="784"/>
        <v>0</v>
      </c>
      <c r="L556" s="3">
        <f t="shared" si="785"/>
        <v>0</v>
      </c>
      <c r="M556" s="5">
        <f t="shared" si="786"/>
        <v>1</v>
      </c>
      <c r="N556" s="5">
        <f t="shared" si="787"/>
        <v>0</v>
      </c>
      <c r="O556" s="5">
        <f t="shared" si="788"/>
        <v>0</v>
      </c>
      <c r="P556" s="5">
        <f t="shared" si="789"/>
        <v>0</v>
      </c>
      <c r="Q556" s="5">
        <f t="shared" si="790"/>
        <v>0</v>
      </c>
      <c r="R556" s="5">
        <f t="shared" si="791"/>
        <v>0</v>
      </c>
      <c r="S556" s="5">
        <f t="shared" si="792"/>
        <v>0</v>
      </c>
      <c r="T556" s="5">
        <f t="shared" si="793"/>
        <v>0</v>
      </c>
      <c r="U556" s="5">
        <f t="shared" si="794"/>
        <v>0</v>
      </c>
      <c r="V556" s="5">
        <f t="shared" si="795"/>
        <v>0</v>
      </c>
      <c r="W556" s="5">
        <f t="shared" si="796"/>
        <v>0</v>
      </c>
      <c r="X556" s="5">
        <f t="shared" si="797"/>
        <v>0</v>
      </c>
      <c r="Y556" s="5">
        <f t="shared" si="798"/>
        <v>0</v>
      </c>
      <c r="Z556" s="5">
        <f t="shared" si="799"/>
        <v>0</v>
      </c>
      <c r="AA556" s="5">
        <f t="shared" si="800"/>
        <v>0</v>
      </c>
      <c r="AB556" s="5">
        <f t="shared" si="801"/>
        <v>0</v>
      </c>
      <c r="AC556" s="5">
        <f t="shared" si="802"/>
        <v>0</v>
      </c>
      <c r="AD556" s="5">
        <f t="shared" si="803"/>
        <v>0</v>
      </c>
      <c r="AE556" s="5">
        <f t="shared" si="804"/>
        <v>0</v>
      </c>
      <c r="AF556" s="5">
        <f t="shared" si="805"/>
        <v>0</v>
      </c>
      <c r="AG556" s="5">
        <f t="shared" si="806"/>
        <v>0</v>
      </c>
      <c r="AH556" s="5">
        <f t="shared" si="807"/>
        <v>0</v>
      </c>
      <c r="AI556" s="5">
        <f t="shared" si="808"/>
        <v>0</v>
      </c>
      <c r="AJ556" s="5">
        <f t="shared" si="809"/>
        <v>0</v>
      </c>
      <c r="AK556" s="5">
        <f t="shared" si="810"/>
        <v>0</v>
      </c>
      <c r="AL556" s="5">
        <f t="shared" si="811"/>
        <v>0</v>
      </c>
      <c r="AM556" s="5">
        <f t="shared" si="812"/>
        <v>0</v>
      </c>
      <c r="AN556" s="5">
        <f t="shared" si="813"/>
        <v>0</v>
      </c>
      <c r="AO556" s="5">
        <f t="shared" si="814"/>
        <v>0</v>
      </c>
      <c r="AP556" s="5">
        <f t="shared" si="815"/>
        <v>0</v>
      </c>
      <c r="AQ556" s="5">
        <f t="shared" si="816"/>
        <v>0</v>
      </c>
      <c r="AR556" s="5">
        <f t="shared" si="817"/>
        <v>0</v>
      </c>
      <c r="AS556" s="5">
        <f t="shared" si="818"/>
        <v>0</v>
      </c>
      <c r="AT556" s="5">
        <f t="shared" si="819"/>
        <v>0</v>
      </c>
      <c r="AU556" s="5">
        <f t="shared" si="820"/>
        <v>0</v>
      </c>
      <c r="AV556" s="5">
        <f t="shared" si="821"/>
        <v>0</v>
      </c>
      <c r="AW556" s="5">
        <f t="shared" si="822"/>
        <v>0</v>
      </c>
      <c r="AX556" s="5">
        <f t="shared" si="823"/>
        <v>0</v>
      </c>
      <c r="AY556" s="5">
        <f t="shared" si="824"/>
        <v>0</v>
      </c>
      <c r="AZ556" s="5">
        <f t="shared" si="825"/>
        <v>0</v>
      </c>
      <c r="BA556" s="5">
        <f t="shared" si="826"/>
        <v>0</v>
      </c>
      <c r="BB556" s="5">
        <f t="shared" si="827"/>
        <v>0</v>
      </c>
      <c r="BC556" s="5">
        <f t="shared" si="828"/>
        <v>0</v>
      </c>
      <c r="BD556" s="5">
        <f t="shared" si="829"/>
        <v>0</v>
      </c>
      <c r="BE556" s="5">
        <f t="shared" si="830"/>
        <v>0</v>
      </c>
      <c r="BF556" s="5">
        <f t="shared" si="831"/>
        <v>0</v>
      </c>
      <c r="BG556" s="5">
        <f t="shared" si="832"/>
        <v>0</v>
      </c>
      <c r="BH556" s="5">
        <f t="shared" si="833"/>
        <v>0</v>
      </c>
      <c r="BI556" s="5">
        <f t="shared" si="834"/>
        <v>0</v>
      </c>
      <c r="BJ556" s="8">
        <f t="shared" si="835"/>
        <v>0</v>
      </c>
      <c r="BK556" s="8">
        <f t="shared" si="836"/>
        <v>1</v>
      </c>
      <c r="BL556" s="8">
        <f t="shared" si="837"/>
        <v>0</v>
      </c>
      <c r="BM556" s="8">
        <f t="shared" si="838"/>
        <v>0</v>
      </c>
      <c r="BN556" s="8">
        <f t="shared" si="839"/>
        <v>1</v>
      </c>
    </row>
    <row r="557" spans="1:66" x14ac:dyDescent="0.25">
      <c r="A557" t="s">
        <v>178</v>
      </c>
      <c r="B557" t="s">
        <v>185</v>
      </c>
      <c r="C557" t="s">
        <v>268</v>
      </c>
      <c r="D557" s="10"/>
      <c r="E557">
        <f>VLOOKUP(A557,home!$A$2:$E$405,3,FALSE)</f>
        <v>1.8076923076923099</v>
      </c>
      <c r="F557">
        <f>VLOOKUP(B557,home!$B$2:$E$405,3,FALSE)</f>
        <v>1.1100000000000001</v>
      </c>
      <c r="G557">
        <f>VLOOKUP(C557,away!$B$2:$E$405,4,FALSE)</f>
        <v>1.38</v>
      </c>
      <c r="H557">
        <f>VLOOKUP(A557,away!$A$2:$E$405,3,FALSE)</f>
        <v>1.07692307692308</v>
      </c>
      <c r="I557">
        <f>VLOOKUP(C557,away!$B$2:$E$405,3,FALSE)</f>
        <v>1.1100000000000001</v>
      </c>
      <c r="J557">
        <f>VLOOKUP(B557,home!$B$2:$E$405,4,FALSE)</f>
        <v>1.39</v>
      </c>
      <c r="K557" s="3">
        <f t="shared" si="784"/>
        <v>2.7690230769230806</v>
      </c>
      <c r="L557" s="3">
        <f t="shared" si="785"/>
        <v>1.6615846153846201</v>
      </c>
      <c r="M557" s="5">
        <f t="shared" si="786"/>
        <v>1.1907251528570339E-2</v>
      </c>
      <c r="N557" s="5">
        <f t="shared" si="787"/>
        <v>3.2971454265338894E-2</v>
      </c>
      <c r="O557" s="5">
        <f t="shared" si="788"/>
        <v>1.9784905951387478E-2</v>
      </c>
      <c r="P557" s="5">
        <f t="shared" si="789"/>
        <v>5.4784861154144722E-2</v>
      </c>
      <c r="Q557" s="5">
        <f t="shared" si="790"/>
        <v>4.5649358870218676E-2</v>
      </c>
      <c r="R557" s="5">
        <f t="shared" si="791"/>
        <v>1.6437147672828521E-2</v>
      </c>
      <c r="S557" s="5">
        <f t="shared" si="792"/>
        <v>6.3015822847056313E-2</v>
      </c>
      <c r="T557" s="5">
        <f t="shared" si="793"/>
        <v>7.5850272400926802E-2</v>
      </c>
      <c r="U557" s="5">
        <f t="shared" si="794"/>
        <v>4.5514841224854684E-2</v>
      </c>
      <c r="V557" s="5">
        <f t="shared" si="795"/>
        <v>3.2214851941335047E-2</v>
      </c>
      <c r="W557" s="5">
        <f t="shared" si="796"/>
        <v>4.2134709386126276E-2</v>
      </c>
      <c r="X557" s="5">
        <f t="shared" si="797"/>
        <v>7.0010384889689373E-2</v>
      </c>
      <c r="Y557" s="5">
        <f t="shared" si="798"/>
        <v>5.8164089224931874E-2</v>
      </c>
      <c r="Z557" s="5">
        <f t="shared" si="799"/>
        <v>9.1039038979923263E-3</v>
      </c>
      <c r="AA557" s="5">
        <f t="shared" si="800"/>
        <v>2.5208919983630739E-2</v>
      </c>
      <c r="AB557" s="5">
        <f t="shared" si="801"/>
        <v>3.4902040589490466E-2</v>
      </c>
      <c r="AC557" s="5">
        <f t="shared" si="802"/>
        <v>9.2637151952777025E-3</v>
      </c>
      <c r="AD557" s="5">
        <f t="shared" si="803"/>
        <v>2.91679956574078E-2</v>
      </c>
      <c r="AE557" s="5">
        <f t="shared" si="804"/>
        <v>4.8465092845954211E-2</v>
      </c>
      <c r="AF557" s="5">
        <f t="shared" si="805"/>
        <v>4.0264426328012366E-2</v>
      </c>
      <c r="AG557" s="5">
        <f t="shared" si="806"/>
        <v>2.2300917111304264E-2</v>
      </c>
      <c r="AH557" s="5">
        <f t="shared" si="807"/>
        <v>3.781726664211033E-3</v>
      </c>
      <c r="AI557" s="5">
        <f t="shared" si="808"/>
        <v>1.0471688403815693E-2</v>
      </c>
      <c r="AJ557" s="5">
        <f t="shared" si="809"/>
        <v>1.449817342225674E-2</v>
      </c>
      <c r="AK557" s="5">
        <f t="shared" si="810"/>
        <v>1.3381925593153926E-2</v>
      </c>
      <c r="AL557" s="5">
        <f t="shared" si="811"/>
        <v>1.7048815993417213E-3</v>
      </c>
      <c r="AM557" s="5">
        <f t="shared" si="812"/>
        <v>1.6153370616590876E-2</v>
      </c>
      <c r="AN557" s="5">
        <f t="shared" si="813"/>
        <v>2.6840192103133376E-2</v>
      </c>
      <c r="AO557" s="5">
        <f t="shared" si="814"/>
        <v>2.2298625136267094E-2</v>
      </c>
      <c r="AP557" s="5">
        <f t="shared" si="815"/>
        <v>1.2350350823550059E-2</v>
      </c>
      <c r="AQ557" s="5">
        <f t="shared" si="816"/>
        <v>5.1302882307533906E-3</v>
      </c>
      <c r="AR557" s="5">
        <f t="shared" si="817"/>
        <v>1.256731768968569E-3</v>
      </c>
      <c r="AS557" s="5">
        <f t="shared" si="818"/>
        <v>3.4799192697763325E-3</v>
      </c>
      <c r="AT557" s="5">
        <f t="shared" si="819"/>
        <v>4.8179883819199918E-3</v>
      </c>
      <c r="AU557" s="5">
        <f t="shared" si="820"/>
        <v>4.4470403379612495E-3</v>
      </c>
      <c r="AV557" s="5">
        <f t="shared" si="821"/>
        <v>3.078489329955629E-3</v>
      </c>
      <c r="AW557" s="5">
        <f t="shared" si="822"/>
        <v>2.178917366262153E-4</v>
      </c>
      <c r="AX557" s="5">
        <f t="shared" si="823"/>
        <v>7.4548426679052326E-3</v>
      </c>
      <c r="AY557" s="5">
        <f t="shared" si="824"/>
        <v>1.238685188710417E-2</v>
      </c>
      <c r="AZ557" s="5">
        <f t="shared" si="825"/>
        <v>1.029090126433012E-2</v>
      </c>
      <c r="BA557" s="5">
        <f t="shared" si="826"/>
        <v>5.6997344064176874E-3</v>
      </c>
      <c r="BB557" s="5">
        <f t="shared" si="827"/>
        <v>2.3676477503705062E-3</v>
      </c>
      <c r="BC557" s="5">
        <f t="shared" si="828"/>
        <v>7.868094153331268E-4</v>
      </c>
      <c r="BD557" s="5">
        <f t="shared" si="829"/>
        <v>3.4802769549721228E-4</v>
      </c>
      <c r="BE557" s="5">
        <f t="shared" si="830"/>
        <v>9.6369672024013966E-4</v>
      </c>
      <c r="BF557" s="5">
        <f t="shared" si="831"/>
        <v>1.3342492287500166E-3</v>
      </c>
      <c r="BG557" s="5">
        <f t="shared" si="832"/>
        <v>1.2315223015918727E-3</v>
      </c>
      <c r="BH557" s="5">
        <f t="shared" si="833"/>
        <v>8.5252841821333036E-4</v>
      </c>
      <c r="BI557" s="5">
        <f t="shared" si="834"/>
        <v>4.721341727530885E-4</v>
      </c>
      <c r="BJ557" s="8">
        <f t="shared" si="835"/>
        <v>0.5867383152816662</v>
      </c>
      <c r="BK557" s="8">
        <f t="shared" si="836"/>
        <v>0.18527823615283004</v>
      </c>
      <c r="BL557" s="8">
        <f t="shared" si="837"/>
        <v>0.20626369713125672</v>
      </c>
      <c r="BM557" s="8">
        <f t="shared" si="838"/>
        <v>0.7936802128707785</v>
      </c>
      <c r="BN557" s="8">
        <f t="shared" si="839"/>
        <v>0.18153497944248864</v>
      </c>
    </row>
    <row r="558" spans="1:66" x14ac:dyDescent="0.25">
      <c r="A558" t="s">
        <v>28</v>
      </c>
      <c r="B558" t="s">
        <v>294</v>
      </c>
      <c r="C558" t="s">
        <v>275</v>
      </c>
      <c r="D558" s="10"/>
      <c r="E558">
        <f>VLOOKUP(A558,home!$A$2:$E$405,3,FALSE)</f>
        <v>1.4166666666666701</v>
      </c>
      <c r="F558">
        <f>VLOOKUP(B558,home!$B$2:$E$405,3,FALSE)</f>
        <v>0.71</v>
      </c>
      <c r="G558">
        <f>VLOOKUP(C558,away!$B$2:$E$405,4,FALSE)</f>
        <v>1.06</v>
      </c>
      <c r="H558">
        <f>VLOOKUP(A558,away!$A$2:$E$405,3,FALSE)</f>
        <v>1</v>
      </c>
      <c r="I558">
        <f>VLOOKUP(C558,away!$B$2:$E$405,3,FALSE)</f>
        <v>1.06</v>
      </c>
      <c r="J558">
        <f>VLOOKUP(B558,home!$B$2:$E$405,4,FALSE)</f>
        <v>1.5</v>
      </c>
      <c r="K558" s="3">
        <f t="shared" si="784"/>
        <v>1.0661833333333359</v>
      </c>
      <c r="L558" s="3">
        <f t="shared" si="785"/>
        <v>1.59</v>
      </c>
      <c r="M558" s="5">
        <f t="shared" si="786"/>
        <v>7.0215700905683479E-2</v>
      </c>
      <c r="N558" s="5">
        <f t="shared" si="787"/>
        <v>7.4862810043958131E-2</v>
      </c>
      <c r="O558" s="5">
        <f t="shared" si="788"/>
        <v>0.11164296444003674</v>
      </c>
      <c r="P558" s="5">
        <f t="shared" si="789"/>
        <v>0.11903186796989344</v>
      </c>
      <c r="Q558" s="5">
        <f t="shared" si="790"/>
        <v>3.9908740177683817E-2</v>
      </c>
      <c r="R558" s="5">
        <f t="shared" si="791"/>
        <v>8.8756156729829228E-2</v>
      </c>
      <c r="S558" s="5">
        <f t="shared" si="792"/>
        <v>5.0446643021601241E-2</v>
      </c>
      <c r="T558" s="5">
        <f t="shared" si="793"/>
        <v>6.3454896882517278E-2</v>
      </c>
      <c r="U558" s="5">
        <f t="shared" si="794"/>
        <v>9.46303350360653E-2</v>
      </c>
      <c r="V558" s="5">
        <f t="shared" si="795"/>
        <v>9.5020820354970933E-3</v>
      </c>
      <c r="W558" s="5">
        <f t="shared" si="796"/>
        <v>1.4183344543925653E-2</v>
      </c>
      <c r="X558" s="5">
        <f t="shared" si="797"/>
        <v>2.2551517824841792E-2</v>
      </c>
      <c r="Y558" s="5">
        <f t="shared" si="798"/>
        <v>1.7928456670749226E-2</v>
      </c>
      <c r="Z558" s="5">
        <f t="shared" si="799"/>
        <v>4.7040763066809502E-2</v>
      </c>
      <c r="AA558" s="5">
        <f t="shared" si="800"/>
        <v>5.0154077569114629E-2</v>
      </c>
      <c r="AB558" s="5">
        <f t="shared" si="801"/>
        <v>2.6736720801448666E-2</v>
      </c>
      <c r="AC558" s="5">
        <f t="shared" si="802"/>
        <v>1.0067642988849271E-3</v>
      </c>
      <c r="AD558" s="5">
        <f t="shared" si="803"/>
        <v>3.7805113909144591E-3</v>
      </c>
      <c r="AE558" s="5">
        <f t="shared" si="804"/>
        <v>6.0110131115539908E-3</v>
      </c>
      <c r="AF558" s="5">
        <f t="shared" si="805"/>
        <v>4.7787554236854235E-3</v>
      </c>
      <c r="AG558" s="5">
        <f t="shared" si="806"/>
        <v>2.532740374553275E-3</v>
      </c>
      <c r="AH558" s="5">
        <f t="shared" si="807"/>
        <v>1.8698703319056778E-2</v>
      </c>
      <c r="AI558" s="5">
        <f t="shared" si="808"/>
        <v>1.9936245833723065E-2</v>
      </c>
      <c r="AJ558" s="5">
        <f t="shared" si="809"/>
        <v>1.0627846518575845E-2</v>
      </c>
      <c r="AK558" s="5">
        <f t="shared" si="810"/>
        <v>3.777077609110095E-3</v>
      </c>
      <c r="AL558" s="5">
        <f t="shared" si="811"/>
        <v>6.8267942101805912E-5</v>
      </c>
      <c r="AM558" s="5">
        <f t="shared" si="812"/>
        <v>8.061436472939649E-4</v>
      </c>
      <c r="AN558" s="5">
        <f t="shared" si="813"/>
        <v>1.2817683991974045E-3</v>
      </c>
      <c r="AO558" s="5">
        <f t="shared" si="814"/>
        <v>1.0190058773619367E-3</v>
      </c>
      <c r="AP558" s="5">
        <f t="shared" si="815"/>
        <v>5.400731150018266E-4</v>
      </c>
      <c r="AQ558" s="5">
        <f t="shared" si="816"/>
        <v>2.1467906321322611E-4</v>
      </c>
      <c r="AR558" s="5">
        <f t="shared" si="817"/>
        <v>5.9461876554600572E-3</v>
      </c>
      <c r="AS558" s="5">
        <f t="shared" si="818"/>
        <v>6.3397261751239366E-3</v>
      </c>
      <c r="AT558" s="5">
        <f t="shared" si="819"/>
        <v>3.37965519290712E-3</v>
      </c>
      <c r="AU558" s="5">
        <f t="shared" si="820"/>
        <v>1.2011106796970105E-3</v>
      </c>
      <c r="AV558" s="5">
        <f t="shared" si="821"/>
        <v>3.2015104704540687E-4</v>
      </c>
      <c r="AW558" s="5">
        <f t="shared" si="822"/>
        <v>3.214721274754383E-6</v>
      </c>
      <c r="AX558" s="5">
        <f t="shared" si="823"/>
        <v>1.4324948683622872E-4</v>
      </c>
      <c r="AY558" s="5">
        <f t="shared" si="824"/>
        <v>2.2776668406960366E-4</v>
      </c>
      <c r="AZ558" s="5">
        <f t="shared" si="825"/>
        <v>1.8107451383533494E-4</v>
      </c>
      <c r="BA558" s="5">
        <f t="shared" si="826"/>
        <v>9.5969492332727554E-5</v>
      </c>
      <c r="BB558" s="5">
        <f t="shared" si="827"/>
        <v>3.8147873202259203E-5</v>
      </c>
      <c r="BC558" s="5">
        <f t="shared" si="828"/>
        <v>1.213102367831843E-5</v>
      </c>
      <c r="BD558" s="5">
        <f t="shared" si="829"/>
        <v>1.5757397286969147E-3</v>
      </c>
      <c r="BE558" s="5">
        <f t="shared" si="830"/>
        <v>1.6800274364078425E-3</v>
      </c>
      <c r="BF558" s="5">
        <f t="shared" si="831"/>
        <v>8.9560862612038643E-4</v>
      </c>
      <c r="BG558" s="5">
        <f t="shared" si="832"/>
        <v>3.1829433011970766E-4</v>
      </c>
      <c r="BH558" s="5">
        <f t="shared" si="833"/>
        <v>8.4840027467032779E-5</v>
      </c>
      <c r="BI558" s="5">
        <f t="shared" si="834"/>
        <v>1.8091004656978562E-5</v>
      </c>
      <c r="BJ558" s="8">
        <f t="shared" si="835"/>
        <v>0.25455279562040584</v>
      </c>
      <c r="BK558" s="8">
        <f t="shared" si="836"/>
        <v>0.25049909285773159</v>
      </c>
      <c r="BL558" s="8">
        <f t="shared" si="837"/>
        <v>0.44671955976066274</v>
      </c>
      <c r="BM558" s="8">
        <f t="shared" si="838"/>
        <v>0.49416941907572992</v>
      </c>
      <c r="BN558" s="8">
        <f t="shared" si="839"/>
        <v>0.50441824026708493</v>
      </c>
    </row>
    <row r="559" spans="1:66" x14ac:dyDescent="0.25">
      <c r="A559" t="s">
        <v>28</v>
      </c>
      <c r="B559" t="s">
        <v>464</v>
      </c>
      <c r="C559" t="s">
        <v>279</v>
      </c>
      <c r="D559" s="10"/>
      <c r="E559">
        <f>VLOOKUP(A559,home!$A$2:$E$405,3,FALSE)</f>
        <v>1.4166666666666701</v>
      </c>
      <c r="F559">
        <f>VLOOKUP(B559,home!$B$2:$E$405,3,FALSE)</f>
        <v>0.71</v>
      </c>
      <c r="G559">
        <f>VLOOKUP(C559,away!$B$2:$E$405,4,FALSE)</f>
        <v>1.06</v>
      </c>
      <c r="H559">
        <f>VLOOKUP(A559,away!$A$2:$E$405,3,FALSE)</f>
        <v>1</v>
      </c>
      <c r="I559">
        <f>VLOOKUP(C559,away!$B$2:$E$405,3,FALSE)</f>
        <v>1.06</v>
      </c>
      <c r="J559">
        <f>VLOOKUP(B559,home!$B$2:$E$405,4,FALSE)</f>
        <v>0.5</v>
      </c>
      <c r="K559" s="3">
        <f t="shared" si="784"/>
        <v>1.0661833333333359</v>
      </c>
      <c r="L559" s="3">
        <f t="shared" si="785"/>
        <v>0.53</v>
      </c>
      <c r="M559" s="5">
        <f t="shared" si="786"/>
        <v>0.2026685620852807</v>
      </c>
      <c r="N559" s="5">
        <f t="shared" si="787"/>
        <v>0.21608184308595868</v>
      </c>
      <c r="O559" s="5">
        <f t="shared" si="788"/>
        <v>0.10741433790519876</v>
      </c>
      <c r="P559" s="5">
        <f t="shared" si="789"/>
        <v>0.11452337683555809</v>
      </c>
      <c r="Q559" s="5">
        <f t="shared" si="790"/>
        <v>0.11519142986709915</v>
      </c>
      <c r="R559" s="5">
        <f t="shared" si="791"/>
        <v>2.8464799544877673E-2</v>
      </c>
      <c r="S559" s="5">
        <f t="shared" si="792"/>
        <v>1.6178636324834076E-2</v>
      </c>
      <c r="T559" s="5">
        <f t="shared" si="793"/>
        <v>6.1051457829562547E-2</v>
      </c>
      <c r="U559" s="5">
        <f t="shared" si="794"/>
        <v>3.0348694861422894E-2</v>
      </c>
      <c r="V559" s="5">
        <f t="shared" si="795"/>
        <v>1.0157975527741862E-3</v>
      </c>
      <c r="W559" s="5">
        <f t="shared" si="796"/>
        <v>4.0938394222378986E-2</v>
      </c>
      <c r="X559" s="5">
        <f t="shared" si="797"/>
        <v>2.1697348937860864E-2</v>
      </c>
      <c r="Y559" s="5">
        <f t="shared" si="798"/>
        <v>5.7497974685331282E-3</v>
      </c>
      <c r="Z559" s="5">
        <f t="shared" si="799"/>
        <v>5.0287812529283896E-3</v>
      </c>
      <c r="AA559" s="5">
        <f t="shared" si="800"/>
        <v>5.3616027588513785E-3</v>
      </c>
      <c r="AB559" s="5">
        <f t="shared" si="801"/>
        <v>2.8582257507206868E-3</v>
      </c>
      <c r="AC559" s="5">
        <f t="shared" si="802"/>
        <v>3.587525018928577E-5</v>
      </c>
      <c r="AD559" s="5">
        <f t="shared" si="803"/>
        <v>1.0911958403332553E-2</v>
      </c>
      <c r="AE559" s="5">
        <f t="shared" si="804"/>
        <v>5.7833379537662521E-3</v>
      </c>
      <c r="AF559" s="5">
        <f t="shared" si="805"/>
        <v>1.532584557748057E-3</v>
      </c>
      <c r="AG559" s="5">
        <f t="shared" si="806"/>
        <v>2.7075660520215676E-4</v>
      </c>
      <c r="AH559" s="5">
        <f t="shared" si="807"/>
        <v>6.6631351601301159E-4</v>
      </c>
      <c r="AI559" s="5">
        <f t="shared" si="808"/>
        <v>7.1041236554780763E-4</v>
      </c>
      <c r="AJ559" s="5">
        <f t="shared" si="809"/>
        <v>3.7871491197049098E-4</v>
      </c>
      <c r="AK559" s="5">
        <f t="shared" si="810"/>
        <v>1.3459317574257966E-4</v>
      </c>
      <c r="AL559" s="5">
        <f t="shared" si="811"/>
        <v>8.1089138921677832E-7</v>
      </c>
      <c r="AM559" s="5">
        <f t="shared" si="812"/>
        <v>2.3268296367319617E-3</v>
      </c>
      <c r="AN559" s="5">
        <f t="shared" si="813"/>
        <v>1.2332197074679397E-3</v>
      </c>
      <c r="AO559" s="5">
        <f t="shared" si="814"/>
        <v>3.2680322247900399E-4</v>
      </c>
      <c r="AP559" s="5">
        <f t="shared" si="815"/>
        <v>5.7735235971290714E-5</v>
      </c>
      <c r="AQ559" s="5">
        <f t="shared" si="816"/>
        <v>7.6499187661960194E-6</v>
      </c>
      <c r="AR559" s="5">
        <f t="shared" si="817"/>
        <v>7.0629232697379246E-5</v>
      </c>
      <c r="AS559" s="5">
        <f t="shared" si="818"/>
        <v>7.530371074806764E-5</v>
      </c>
      <c r="AT559" s="5">
        <f t="shared" si="819"/>
        <v>4.0143780668872061E-5</v>
      </c>
      <c r="AU559" s="5">
        <f t="shared" si="820"/>
        <v>1.4266876628713449E-5</v>
      </c>
      <c r="AV559" s="5">
        <f t="shared" si="821"/>
        <v>3.802776520064293E-6</v>
      </c>
      <c r="AW559" s="5">
        <f t="shared" si="822"/>
        <v>1.2728228019250413E-8</v>
      </c>
      <c r="AX559" s="5">
        <f t="shared" si="823"/>
        <v>4.1347116303161284E-4</v>
      </c>
      <c r="AY559" s="5">
        <f t="shared" si="824"/>
        <v>2.1913971640675478E-4</v>
      </c>
      <c r="AZ559" s="5">
        <f t="shared" si="825"/>
        <v>5.807202484779002E-5</v>
      </c>
      <c r="BA559" s="5">
        <f t="shared" si="826"/>
        <v>1.0259391056442905E-5</v>
      </c>
      <c r="BB559" s="5">
        <f t="shared" si="827"/>
        <v>1.3593693149786849E-6</v>
      </c>
      <c r="BC559" s="5">
        <f t="shared" si="828"/>
        <v>1.4409314738774066E-7</v>
      </c>
      <c r="BD559" s="5">
        <f t="shared" si="829"/>
        <v>6.2389155549351625E-6</v>
      </c>
      <c r="BE559" s="5">
        <f t="shared" si="830"/>
        <v>6.6518277827459698E-6</v>
      </c>
      <c r="BF559" s="5">
        <f t="shared" si="831"/>
        <v>3.5460339590836958E-6</v>
      </c>
      <c r="BG559" s="5">
        <f t="shared" si="832"/>
        <v>1.2602407688696872E-6</v>
      </c>
      <c r="BH559" s="5">
        <f t="shared" si="833"/>
        <v>3.359119259390123E-7</v>
      </c>
      <c r="BI559" s="5">
        <f t="shared" si="834"/>
        <v>7.1628739380815364E-8</v>
      </c>
      <c r="BJ559" s="8">
        <f t="shared" si="835"/>
        <v>0.48386359241066373</v>
      </c>
      <c r="BK559" s="8">
        <f t="shared" si="836"/>
        <v>0.3346421986564323</v>
      </c>
      <c r="BL559" s="8">
        <f t="shared" si="837"/>
        <v>0.1765599457263394</v>
      </c>
      <c r="BM559" s="8">
        <f t="shared" si="838"/>
        <v>0.21553104173421209</v>
      </c>
      <c r="BN559" s="8">
        <f t="shared" si="839"/>
        <v>0.78434434932397312</v>
      </c>
    </row>
    <row r="560" spans="1:66" x14ac:dyDescent="0.25">
      <c r="A560" t="s">
        <v>304</v>
      </c>
      <c r="B560" t="s">
        <v>332</v>
      </c>
      <c r="C560" t="s">
        <v>335</v>
      </c>
      <c r="D560" s="10"/>
      <c r="E560">
        <f>VLOOKUP(A560,home!$A$2:$E$405,3,FALSE)</f>
        <v>1.32</v>
      </c>
      <c r="F560">
        <f>VLOOKUP(B560,home!$B$2:$E$405,3,FALSE)</f>
        <v>1.1399999999999999</v>
      </c>
      <c r="G560">
        <f>VLOOKUP(C560,away!$B$2:$E$405,4,FALSE)</f>
        <v>1.89</v>
      </c>
      <c r="H560">
        <f>VLOOKUP(A560,away!$A$2:$E$405,3,FALSE)</f>
        <v>1.32</v>
      </c>
      <c r="I560">
        <f>VLOOKUP(C560,away!$B$2:$E$405,3,FALSE)</f>
        <v>0.38</v>
      </c>
      <c r="J560">
        <f>VLOOKUP(B560,home!$B$2:$E$405,4,FALSE)</f>
        <v>0</v>
      </c>
      <c r="K560" s="3">
        <f t="shared" si="784"/>
        <v>2.8440719999999997</v>
      </c>
      <c r="L560" s="3">
        <f t="shared" si="785"/>
        <v>0</v>
      </c>
      <c r="M560" s="5">
        <f t="shared" si="786"/>
        <v>5.8188240379251306E-2</v>
      </c>
      <c r="N560" s="5">
        <f t="shared" si="787"/>
        <v>0.16549154519189802</v>
      </c>
      <c r="O560" s="5">
        <f t="shared" si="788"/>
        <v>0</v>
      </c>
      <c r="P560" s="5">
        <f t="shared" si="789"/>
        <v>0</v>
      </c>
      <c r="Q560" s="5">
        <f t="shared" si="790"/>
        <v>0.23533493495850591</v>
      </c>
      <c r="R560" s="5">
        <f t="shared" si="791"/>
        <v>0</v>
      </c>
      <c r="S560" s="5">
        <f t="shared" si="792"/>
        <v>0</v>
      </c>
      <c r="T560" s="5">
        <f t="shared" si="793"/>
        <v>0</v>
      </c>
      <c r="U560" s="5">
        <f t="shared" si="794"/>
        <v>0</v>
      </c>
      <c r="V560" s="5">
        <f t="shared" si="795"/>
        <v>0</v>
      </c>
      <c r="W560" s="5">
        <f t="shared" si="796"/>
        <v>0.22310316637910257</v>
      </c>
      <c r="X560" s="5">
        <f t="shared" si="797"/>
        <v>0</v>
      </c>
      <c r="Y560" s="5">
        <f t="shared" si="798"/>
        <v>0</v>
      </c>
      <c r="Z560" s="5">
        <f t="shared" si="799"/>
        <v>0</v>
      </c>
      <c r="AA560" s="5">
        <f t="shared" si="800"/>
        <v>0</v>
      </c>
      <c r="AB560" s="5">
        <f t="shared" si="801"/>
        <v>0</v>
      </c>
      <c r="AC560" s="5">
        <f t="shared" si="802"/>
        <v>0</v>
      </c>
      <c r="AD560" s="5">
        <f t="shared" si="803"/>
        <v>0.15863036715253676</v>
      </c>
      <c r="AE560" s="5">
        <f t="shared" si="804"/>
        <v>0</v>
      </c>
      <c r="AF560" s="5">
        <f t="shared" si="805"/>
        <v>0</v>
      </c>
      <c r="AG560" s="5">
        <f t="shared" si="806"/>
        <v>0</v>
      </c>
      <c r="AH560" s="5">
        <f t="shared" si="807"/>
        <v>0</v>
      </c>
      <c r="AI560" s="5">
        <f t="shared" si="808"/>
        <v>0</v>
      </c>
      <c r="AJ560" s="5">
        <f t="shared" si="809"/>
        <v>0</v>
      </c>
      <c r="AK560" s="5">
        <f t="shared" si="810"/>
        <v>0</v>
      </c>
      <c r="AL560" s="5">
        <f t="shared" si="811"/>
        <v>0</v>
      </c>
      <c r="AM560" s="5">
        <f t="shared" si="812"/>
        <v>9.0231237113649887E-2</v>
      </c>
      <c r="AN560" s="5">
        <f t="shared" si="813"/>
        <v>0</v>
      </c>
      <c r="AO560" s="5">
        <f t="shared" si="814"/>
        <v>0</v>
      </c>
      <c r="AP560" s="5">
        <f t="shared" si="815"/>
        <v>0</v>
      </c>
      <c r="AQ560" s="5">
        <f t="shared" si="816"/>
        <v>0</v>
      </c>
      <c r="AR560" s="5">
        <f t="shared" si="817"/>
        <v>0</v>
      </c>
      <c r="AS560" s="5">
        <f t="shared" si="818"/>
        <v>0</v>
      </c>
      <c r="AT560" s="5">
        <f t="shared" si="819"/>
        <v>0</v>
      </c>
      <c r="AU560" s="5">
        <f t="shared" si="820"/>
        <v>0</v>
      </c>
      <c r="AV560" s="5">
        <f t="shared" si="821"/>
        <v>0</v>
      </c>
      <c r="AW560" s="5">
        <f t="shared" si="822"/>
        <v>0</v>
      </c>
      <c r="AX560" s="5">
        <f t="shared" si="823"/>
        <v>4.2770689166715406E-2</v>
      </c>
      <c r="AY560" s="5">
        <f t="shared" si="824"/>
        <v>0</v>
      </c>
      <c r="AZ560" s="5">
        <f t="shared" si="825"/>
        <v>0</v>
      </c>
      <c r="BA560" s="5">
        <f t="shared" si="826"/>
        <v>0</v>
      </c>
      <c r="BB560" s="5">
        <f t="shared" si="827"/>
        <v>0</v>
      </c>
      <c r="BC560" s="5">
        <f t="shared" si="828"/>
        <v>0</v>
      </c>
      <c r="BD560" s="5">
        <f t="shared" si="829"/>
        <v>0</v>
      </c>
      <c r="BE560" s="5">
        <f t="shared" si="830"/>
        <v>0</v>
      </c>
      <c r="BF560" s="5">
        <f t="shared" si="831"/>
        <v>0</v>
      </c>
      <c r="BG560" s="5">
        <f t="shared" si="832"/>
        <v>0</v>
      </c>
      <c r="BH560" s="5">
        <f t="shared" si="833"/>
        <v>0</v>
      </c>
      <c r="BI560" s="5">
        <f t="shared" si="834"/>
        <v>0</v>
      </c>
      <c r="BJ560" s="8">
        <f t="shared" si="835"/>
        <v>0.91556193996240853</v>
      </c>
      <c r="BK560" s="8">
        <f t="shared" si="836"/>
        <v>5.8188240379251306E-2</v>
      </c>
      <c r="BL560" s="8">
        <f t="shared" si="837"/>
        <v>0</v>
      </c>
      <c r="BM560" s="8">
        <f t="shared" si="838"/>
        <v>0.51473545981200464</v>
      </c>
      <c r="BN560" s="8">
        <f t="shared" si="839"/>
        <v>0.4590147205296552</v>
      </c>
    </row>
    <row r="561" spans="1:66" x14ac:dyDescent="0.25">
      <c r="A561" t="s">
        <v>301</v>
      </c>
      <c r="B561" t="s">
        <v>355</v>
      </c>
      <c r="C561" t="s">
        <v>336</v>
      </c>
      <c r="D561" s="10"/>
      <c r="E561">
        <f>VLOOKUP(A561,home!$A$2:$E$405,3,FALSE)</f>
        <v>1.2</v>
      </c>
      <c r="F561">
        <f>VLOOKUP(B561,home!$B$2:$E$405,3,FALSE)</f>
        <v>0.83</v>
      </c>
      <c r="G561">
        <f>VLOOKUP(C561,away!$B$2:$E$405,4,FALSE)</f>
        <v>0.42</v>
      </c>
      <c r="H561">
        <f>VLOOKUP(A561,away!$A$2:$E$405,3,FALSE)</f>
        <v>0.9</v>
      </c>
      <c r="I561">
        <f>VLOOKUP(C561,away!$B$2:$E$405,3,FALSE)</f>
        <v>0</v>
      </c>
      <c r="J561">
        <f>VLOOKUP(B561,home!$B$2:$E$405,4,FALSE)</f>
        <v>0.56000000000000005</v>
      </c>
      <c r="K561" s="3">
        <f t="shared" si="784"/>
        <v>0.41831999999999991</v>
      </c>
      <c r="L561" s="3">
        <f t="shared" si="785"/>
        <v>0</v>
      </c>
      <c r="M561" s="5">
        <f t="shared" si="786"/>
        <v>0.65815158621628211</v>
      </c>
      <c r="N561" s="5">
        <f t="shared" si="787"/>
        <v>0.27531797154599508</v>
      </c>
      <c r="O561" s="5">
        <f t="shared" si="788"/>
        <v>0</v>
      </c>
      <c r="P561" s="5">
        <f t="shared" si="789"/>
        <v>0</v>
      </c>
      <c r="Q561" s="5">
        <f t="shared" si="790"/>
        <v>5.7585506928560314E-2</v>
      </c>
      <c r="R561" s="5">
        <f t="shared" si="791"/>
        <v>0</v>
      </c>
      <c r="S561" s="5">
        <f t="shared" si="792"/>
        <v>0</v>
      </c>
      <c r="T561" s="5">
        <f t="shared" si="793"/>
        <v>0</v>
      </c>
      <c r="U561" s="5">
        <f t="shared" si="794"/>
        <v>0</v>
      </c>
      <c r="V561" s="5">
        <f t="shared" si="795"/>
        <v>0</v>
      </c>
      <c r="W561" s="5">
        <f t="shared" si="796"/>
        <v>8.0297230861184499E-3</v>
      </c>
      <c r="X561" s="5">
        <f t="shared" si="797"/>
        <v>0</v>
      </c>
      <c r="Y561" s="5">
        <f t="shared" si="798"/>
        <v>0</v>
      </c>
      <c r="Z561" s="5">
        <f t="shared" si="799"/>
        <v>0</v>
      </c>
      <c r="AA561" s="5">
        <f t="shared" si="800"/>
        <v>0</v>
      </c>
      <c r="AB561" s="5">
        <f t="shared" si="801"/>
        <v>0</v>
      </c>
      <c r="AC561" s="5">
        <f t="shared" si="802"/>
        <v>0</v>
      </c>
      <c r="AD561" s="5">
        <f t="shared" si="803"/>
        <v>8.3974844034626723E-4</v>
      </c>
      <c r="AE561" s="5">
        <f t="shared" si="804"/>
        <v>0</v>
      </c>
      <c r="AF561" s="5">
        <f t="shared" si="805"/>
        <v>0</v>
      </c>
      <c r="AG561" s="5">
        <f t="shared" si="806"/>
        <v>0</v>
      </c>
      <c r="AH561" s="5">
        <f t="shared" si="807"/>
        <v>0</v>
      </c>
      <c r="AI561" s="5">
        <f t="shared" si="808"/>
        <v>0</v>
      </c>
      <c r="AJ561" s="5">
        <f t="shared" si="809"/>
        <v>0</v>
      </c>
      <c r="AK561" s="5">
        <f t="shared" si="810"/>
        <v>0</v>
      </c>
      <c r="AL561" s="5">
        <f t="shared" si="811"/>
        <v>0</v>
      </c>
      <c r="AM561" s="5">
        <f t="shared" si="812"/>
        <v>7.0256713513130076E-5</v>
      </c>
      <c r="AN561" s="5">
        <f t="shared" si="813"/>
        <v>0</v>
      </c>
      <c r="AO561" s="5">
        <f t="shared" si="814"/>
        <v>0</v>
      </c>
      <c r="AP561" s="5">
        <f t="shared" si="815"/>
        <v>0</v>
      </c>
      <c r="AQ561" s="5">
        <f t="shared" si="816"/>
        <v>0</v>
      </c>
      <c r="AR561" s="5">
        <f t="shared" si="817"/>
        <v>0</v>
      </c>
      <c r="AS561" s="5">
        <f t="shared" si="818"/>
        <v>0</v>
      </c>
      <c r="AT561" s="5">
        <f t="shared" si="819"/>
        <v>0</v>
      </c>
      <c r="AU561" s="5">
        <f t="shared" si="820"/>
        <v>0</v>
      </c>
      <c r="AV561" s="5">
        <f t="shared" si="821"/>
        <v>0</v>
      </c>
      <c r="AW561" s="5">
        <f t="shared" si="822"/>
        <v>0</v>
      </c>
      <c r="AX561" s="5">
        <f t="shared" si="823"/>
        <v>4.8982980661354293E-6</v>
      </c>
      <c r="AY561" s="5">
        <f t="shared" si="824"/>
        <v>0</v>
      </c>
      <c r="AZ561" s="5">
        <f t="shared" si="825"/>
        <v>0</v>
      </c>
      <c r="BA561" s="5">
        <f t="shared" si="826"/>
        <v>0</v>
      </c>
      <c r="BB561" s="5">
        <f t="shared" si="827"/>
        <v>0</v>
      </c>
      <c r="BC561" s="5">
        <f t="shared" si="828"/>
        <v>0</v>
      </c>
      <c r="BD561" s="5">
        <f t="shared" si="829"/>
        <v>0</v>
      </c>
      <c r="BE561" s="5">
        <f t="shared" si="830"/>
        <v>0</v>
      </c>
      <c r="BF561" s="5">
        <f t="shared" si="831"/>
        <v>0</v>
      </c>
      <c r="BG561" s="5">
        <f t="shared" si="832"/>
        <v>0</v>
      </c>
      <c r="BH561" s="5">
        <f t="shared" si="833"/>
        <v>0</v>
      </c>
      <c r="BI561" s="5">
        <f t="shared" si="834"/>
        <v>0</v>
      </c>
      <c r="BJ561" s="8">
        <f t="shared" si="835"/>
        <v>0.34184810501259938</v>
      </c>
      <c r="BK561" s="8">
        <f t="shared" si="836"/>
        <v>0.65815158621628211</v>
      </c>
      <c r="BL561" s="8">
        <f t="shared" si="837"/>
        <v>0</v>
      </c>
      <c r="BM561" s="8">
        <f t="shared" si="838"/>
        <v>8.9446265380439833E-3</v>
      </c>
      <c r="BN561" s="8">
        <f t="shared" si="839"/>
        <v>0.99105506469083748</v>
      </c>
    </row>
    <row r="562" spans="1:66" x14ac:dyDescent="0.25">
      <c r="A562" t="s">
        <v>301</v>
      </c>
      <c r="B562" t="s">
        <v>382</v>
      </c>
      <c r="C562" t="s">
        <v>302</v>
      </c>
      <c r="D562" s="10"/>
      <c r="E562">
        <f>VLOOKUP(A562,home!$A$2:$E$405,3,FALSE)</f>
        <v>1.2</v>
      </c>
      <c r="F562">
        <f>VLOOKUP(B562,home!$B$2:$E$405,3,FALSE)</f>
        <v>1.67</v>
      </c>
      <c r="G562">
        <f>VLOOKUP(C562,away!$B$2:$E$405,4,FALSE)</f>
        <v>2.5</v>
      </c>
      <c r="H562">
        <f>VLOOKUP(A562,away!$A$2:$E$405,3,FALSE)</f>
        <v>0.9</v>
      </c>
      <c r="I562">
        <f>VLOOKUP(C562,away!$B$2:$E$405,3,FALSE)</f>
        <v>0</v>
      </c>
      <c r="J562">
        <f>VLOOKUP(B562,home!$B$2:$E$405,4,FALSE)</f>
        <v>0</v>
      </c>
      <c r="K562" s="3">
        <f t="shared" si="784"/>
        <v>5.01</v>
      </c>
      <c r="L562" s="3">
        <f t="shared" si="785"/>
        <v>0</v>
      </c>
      <c r="M562" s="5">
        <f t="shared" si="786"/>
        <v>6.6709033062552743E-3</v>
      </c>
      <c r="N562" s="5">
        <f t="shared" si="787"/>
        <v>3.3421225564338922E-2</v>
      </c>
      <c r="O562" s="5">
        <f t="shared" si="788"/>
        <v>0</v>
      </c>
      <c r="P562" s="5">
        <f t="shared" si="789"/>
        <v>0</v>
      </c>
      <c r="Q562" s="5">
        <f t="shared" si="790"/>
        <v>8.3720170038669009E-2</v>
      </c>
      <c r="R562" s="5">
        <f t="shared" si="791"/>
        <v>0</v>
      </c>
      <c r="S562" s="5">
        <f t="shared" si="792"/>
        <v>0</v>
      </c>
      <c r="T562" s="5">
        <f t="shared" si="793"/>
        <v>0</v>
      </c>
      <c r="U562" s="5">
        <f t="shared" si="794"/>
        <v>0</v>
      </c>
      <c r="V562" s="5">
        <f t="shared" si="795"/>
        <v>0</v>
      </c>
      <c r="W562" s="5">
        <f t="shared" si="796"/>
        <v>0.13981268396457722</v>
      </c>
      <c r="X562" s="5">
        <f t="shared" si="797"/>
        <v>0</v>
      </c>
      <c r="Y562" s="5">
        <f t="shared" si="798"/>
        <v>0</v>
      </c>
      <c r="Z562" s="5">
        <f t="shared" si="799"/>
        <v>0</v>
      </c>
      <c r="AA562" s="5">
        <f t="shared" si="800"/>
        <v>0</v>
      </c>
      <c r="AB562" s="5">
        <f t="shared" si="801"/>
        <v>0</v>
      </c>
      <c r="AC562" s="5">
        <f t="shared" si="802"/>
        <v>0</v>
      </c>
      <c r="AD562" s="5">
        <f t="shared" si="803"/>
        <v>0.17511538666563298</v>
      </c>
      <c r="AE562" s="5">
        <f t="shared" si="804"/>
        <v>0</v>
      </c>
      <c r="AF562" s="5">
        <f t="shared" si="805"/>
        <v>0</v>
      </c>
      <c r="AG562" s="5">
        <f t="shared" si="806"/>
        <v>0</v>
      </c>
      <c r="AH562" s="5">
        <f t="shared" si="807"/>
        <v>0</v>
      </c>
      <c r="AI562" s="5">
        <f t="shared" si="808"/>
        <v>0</v>
      </c>
      <c r="AJ562" s="5">
        <f t="shared" si="809"/>
        <v>0</v>
      </c>
      <c r="AK562" s="5">
        <f t="shared" si="810"/>
        <v>0</v>
      </c>
      <c r="AL562" s="5">
        <f t="shared" si="811"/>
        <v>0</v>
      </c>
      <c r="AM562" s="5">
        <f t="shared" si="812"/>
        <v>0.17546561743896422</v>
      </c>
      <c r="AN562" s="5">
        <f t="shared" si="813"/>
        <v>0</v>
      </c>
      <c r="AO562" s="5">
        <f t="shared" si="814"/>
        <v>0</v>
      </c>
      <c r="AP562" s="5">
        <f t="shared" si="815"/>
        <v>0</v>
      </c>
      <c r="AQ562" s="5">
        <f t="shared" si="816"/>
        <v>0</v>
      </c>
      <c r="AR562" s="5">
        <f t="shared" si="817"/>
        <v>0</v>
      </c>
      <c r="AS562" s="5">
        <f t="shared" si="818"/>
        <v>0</v>
      </c>
      <c r="AT562" s="5">
        <f t="shared" si="819"/>
        <v>0</v>
      </c>
      <c r="AU562" s="5">
        <f t="shared" si="820"/>
        <v>0</v>
      </c>
      <c r="AV562" s="5">
        <f t="shared" si="821"/>
        <v>0</v>
      </c>
      <c r="AW562" s="5">
        <f t="shared" si="822"/>
        <v>0</v>
      </c>
      <c r="AX562" s="5">
        <f t="shared" si="823"/>
        <v>0.14651379056153513</v>
      </c>
      <c r="AY562" s="5">
        <f t="shared" si="824"/>
        <v>0</v>
      </c>
      <c r="AZ562" s="5">
        <f t="shared" si="825"/>
        <v>0</v>
      </c>
      <c r="BA562" s="5">
        <f t="shared" si="826"/>
        <v>0</v>
      </c>
      <c r="BB562" s="5">
        <f t="shared" si="827"/>
        <v>0</v>
      </c>
      <c r="BC562" s="5">
        <f t="shared" si="828"/>
        <v>0</v>
      </c>
      <c r="BD562" s="5">
        <f t="shared" si="829"/>
        <v>0</v>
      </c>
      <c r="BE562" s="5">
        <f t="shared" si="830"/>
        <v>0</v>
      </c>
      <c r="BF562" s="5">
        <f t="shared" si="831"/>
        <v>0</v>
      </c>
      <c r="BG562" s="5">
        <f t="shared" si="832"/>
        <v>0</v>
      </c>
      <c r="BH562" s="5">
        <f t="shared" si="833"/>
        <v>0</v>
      </c>
      <c r="BI562" s="5">
        <f t="shared" si="834"/>
        <v>0</v>
      </c>
      <c r="BJ562" s="8">
        <f t="shared" si="835"/>
        <v>0.75404887423371747</v>
      </c>
      <c r="BK562" s="8">
        <f t="shared" si="836"/>
        <v>6.6709033062552743E-3</v>
      </c>
      <c r="BL562" s="8">
        <f t="shared" si="837"/>
        <v>0</v>
      </c>
      <c r="BM562" s="8">
        <f t="shared" si="838"/>
        <v>0.63690747863070962</v>
      </c>
      <c r="BN562" s="8">
        <f t="shared" si="839"/>
        <v>0.12381229890926321</v>
      </c>
    </row>
    <row r="563" spans="1:66" x14ac:dyDescent="0.25">
      <c r="A563" t="s">
        <v>303</v>
      </c>
      <c r="B563" t="s">
        <v>348</v>
      </c>
      <c r="C563" t="s">
        <v>346</v>
      </c>
      <c r="D563" s="10"/>
      <c r="E563">
        <f>VLOOKUP(A563,home!$A$2:$E$405,3,FALSE)</f>
        <v>1.13636363636364</v>
      </c>
      <c r="F563">
        <f>VLOOKUP(B563,home!$B$2:$E$405,3,FALSE)</f>
        <v>1.32</v>
      </c>
      <c r="G563">
        <f>VLOOKUP(C563,away!$B$2:$E$405,4,FALSE)</f>
        <v>1.76</v>
      </c>
      <c r="H563">
        <f>VLOOKUP(A563,away!$A$2:$E$405,3,FALSE)</f>
        <v>0.79545454545454497</v>
      </c>
      <c r="I563">
        <f>VLOOKUP(C563,away!$B$2:$E$405,3,FALSE)</f>
        <v>0.88</v>
      </c>
      <c r="J563">
        <f>VLOOKUP(B563,home!$B$2:$E$405,4,FALSE)</f>
        <v>1.26</v>
      </c>
      <c r="K563" s="3">
        <f t="shared" si="784"/>
        <v>2.6400000000000086</v>
      </c>
      <c r="L563" s="3">
        <f t="shared" si="785"/>
        <v>0.88199999999999956</v>
      </c>
      <c r="M563" s="5">
        <f t="shared" si="786"/>
        <v>2.9540295456980122E-2</v>
      </c>
      <c r="N563" s="5">
        <f t="shared" si="787"/>
        <v>7.7986380006427769E-2</v>
      </c>
      <c r="O563" s="5">
        <f t="shared" si="788"/>
        <v>2.6054540593056452E-2</v>
      </c>
      <c r="P563" s="5">
        <f t="shared" si="789"/>
        <v>6.8783987165669261E-2</v>
      </c>
      <c r="Q563" s="5">
        <f t="shared" si="790"/>
        <v>0.10294202160848502</v>
      </c>
      <c r="R563" s="5">
        <f t="shared" si="791"/>
        <v>1.1490052401537889E-2</v>
      </c>
      <c r="S563" s="5">
        <f t="shared" si="792"/>
        <v>4.0040534608879505E-2</v>
      </c>
      <c r="T563" s="5">
        <f t="shared" si="793"/>
        <v>9.0794863058683742E-2</v>
      </c>
      <c r="U563" s="5">
        <f t="shared" si="794"/>
        <v>3.0333738340060125E-2</v>
      </c>
      <c r="V563" s="5">
        <f t="shared" si="795"/>
        <v>1.0359287114009337E-2</v>
      </c>
      <c r="W563" s="5">
        <f t="shared" si="796"/>
        <v>9.0588979015467114E-2</v>
      </c>
      <c r="X563" s="5">
        <f t="shared" si="797"/>
        <v>7.9899479491641959E-2</v>
      </c>
      <c r="Y563" s="5">
        <f t="shared" si="798"/>
        <v>3.5235670455814078E-2</v>
      </c>
      <c r="Z563" s="5">
        <f t="shared" si="799"/>
        <v>3.378075406052138E-3</v>
      </c>
      <c r="AA563" s="5">
        <f t="shared" si="800"/>
        <v>8.9181190719776742E-3</v>
      </c>
      <c r="AB563" s="5">
        <f t="shared" si="801"/>
        <v>1.177191717501057E-2</v>
      </c>
      <c r="AC563" s="5">
        <f t="shared" si="802"/>
        <v>1.5075870537017825E-3</v>
      </c>
      <c r="AD563" s="5">
        <f t="shared" si="803"/>
        <v>5.9788726150208485E-2</v>
      </c>
      <c r="AE563" s="5">
        <f t="shared" si="804"/>
        <v>5.2733656464483858E-2</v>
      </c>
      <c r="AF563" s="5">
        <f t="shared" si="805"/>
        <v>2.3255542500837365E-2</v>
      </c>
      <c r="AG563" s="5">
        <f t="shared" si="806"/>
        <v>6.8371294952461834E-3</v>
      </c>
      <c r="AH563" s="5">
        <f t="shared" si="807"/>
        <v>7.4486562703449599E-4</v>
      </c>
      <c r="AI563" s="5">
        <f t="shared" si="808"/>
        <v>1.9664452553710761E-3</v>
      </c>
      <c r="AJ563" s="5">
        <f t="shared" si="809"/>
        <v>2.5957077370898293E-3</v>
      </c>
      <c r="AK563" s="5">
        <f t="shared" si="810"/>
        <v>2.2842228086390574E-3</v>
      </c>
      <c r="AL563" s="5">
        <f t="shared" si="811"/>
        <v>1.4041545211214147E-4</v>
      </c>
      <c r="AM563" s="5">
        <f t="shared" si="812"/>
        <v>3.1568447407310178E-2</v>
      </c>
      <c r="AN563" s="5">
        <f t="shared" si="813"/>
        <v>2.7843370613247563E-2</v>
      </c>
      <c r="AO563" s="5">
        <f t="shared" si="814"/>
        <v>1.2278926440442168E-2</v>
      </c>
      <c r="AP563" s="5">
        <f t="shared" si="815"/>
        <v>3.6100043734899963E-3</v>
      </c>
      <c r="AQ563" s="5">
        <f t="shared" si="816"/>
        <v>7.9600596435454372E-4</v>
      </c>
      <c r="AR563" s="5">
        <f t="shared" si="817"/>
        <v>1.3139429660888506E-4</v>
      </c>
      <c r="AS563" s="5">
        <f t="shared" si="818"/>
        <v>3.4688094304745771E-4</v>
      </c>
      <c r="AT563" s="5">
        <f t="shared" si="819"/>
        <v>4.5788284482264571E-4</v>
      </c>
      <c r="AU563" s="5">
        <f t="shared" si="820"/>
        <v>4.0293690344392959E-4</v>
      </c>
      <c r="AV563" s="5">
        <f t="shared" si="821"/>
        <v>2.6593835627299436E-4</v>
      </c>
      <c r="AW563" s="5">
        <f t="shared" si="822"/>
        <v>9.0820714426133258E-6</v>
      </c>
      <c r="AX563" s="5">
        <f t="shared" si="823"/>
        <v>1.3890116859216515E-2</v>
      </c>
      <c r="AY563" s="5">
        <f t="shared" si="824"/>
        <v>1.225108306982896E-2</v>
      </c>
      <c r="AZ563" s="5">
        <f t="shared" si="825"/>
        <v>5.4027276337945676E-3</v>
      </c>
      <c r="BA563" s="5">
        <f t="shared" si="826"/>
        <v>1.5884019243356023E-3</v>
      </c>
      <c r="BB563" s="5">
        <f t="shared" si="827"/>
        <v>3.5024262431600011E-4</v>
      </c>
      <c r="BC563" s="5">
        <f t="shared" si="828"/>
        <v>6.17827989293424E-5</v>
      </c>
      <c r="BD563" s="5">
        <f t="shared" si="829"/>
        <v>1.9314961601506086E-5</v>
      </c>
      <c r="BE563" s="5">
        <f t="shared" si="830"/>
        <v>5.0991498627976237E-5</v>
      </c>
      <c r="BF563" s="5">
        <f t="shared" si="831"/>
        <v>6.7308778188928864E-5</v>
      </c>
      <c r="BG563" s="5">
        <f t="shared" si="832"/>
        <v>5.9231724806257597E-5</v>
      </c>
      <c r="BH563" s="5">
        <f t="shared" si="833"/>
        <v>3.9092938372130133E-5</v>
      </c>
      <c r="BI563" s="5">
        <f t="shared" si="834"/>
        <v>2.0641071460484778E-5</v>
      </c>
      <c r="BJ563" s="8">
        <f t="shared" si="835"/>
        <v>0.72970355795656094</v>
      </c>
      <c r="BK563" s="8">
        <f t="shared" si="836"/>
        <v>0.16262318992118108</v>
      </c>
      <c r="BL563" s="8">
        <f t="shared" si="837"/>
        <v>9.8021223327030352E-2</v>
      </c>
      <c r="BM563" s="8">
        <f t="shared" si="838"/>
        <v>0.66468676838028162</v>
      </c>
      <c r="BN563" s="8">
        <f t="shared" si="839"/>
        <v>0.3167972772321565</v>
      </c>
    </row>
    <row r="564" spans="1:66" x14ac:dyDescent="0.25">
      <c r="A564" t="s">
        <v>303</v>
      </c>
      <c r="B564" t="s">
        <v>354</v>
      </c>
      <c r="C564" t="s">
        <v>306</v>
      </c>
      <c r="D564" s="10"/>
      <c r="E564">
        <f>VLOOKUP(A564,home!$A$2:$E$405,3,FALSE)</f>
        <v>1.13636363636364</v>
      </c>
      <c r="F564">
        <f>VLOOKUP(B564,home!$B$2:$E$405,3,FALSE)</f>
        <v>0.44</v>
      </c>
      <c r="G564">
        <f>VLOOKUP(C564,away!$B$2:$E$405,4,FALSE)</f>
        <v>0.88</v>
      </c>
      <c r="H564">
        <f>VLOOKUP(A564,away!$A$2:$E$405,3,FALSE)</f>
        <v>0.79545454545454497</v>
      </c>
      <c r="I564">
        <f>VLOOKUP(C564,away!$B$2:$E$405,3,FALSE)</f>
        <v>0</v>
      </c>
      <c r="J564">
        <f>VLOOKUP(B564,home!$B$2:$E$405,4,FALSE)</f>
        <v>0</v>
      </c>
      <c r="K564" s="3">
        <f t="shared" si="784"/>
        <v>0.44000000000000145</v>
      </c>
      <c r="L564" s="3">
        <f t="shared" si="785"/>
        <v>0</v>
      </c>
      <c r="M564" s="5">
        <f t="shared" si="786"/>
        <v>0.64403642108314041</v>
      </c>
      <c r="N564" s="5">
        <f t="shared" si="787"/>
        <v>0.28337602527658273</v>
      </c>
      <c r="O564" s="5">
        <f t="shared" si="788"/>
        <v>0</v>
      </c>
      <c r="P564" s="5">
        <f t="shared" si="789"/>
        <v>0</v>
      </c>
      <c r="Q564" s="5">
        <f t="shared" si="790"/>
        <v>6.2342725560848397E-2</v>
      </c>
      <c r="R564" s="5">
        <f t="shared" si="791"/>
        <v>0</v>
      </c>
      <c r="S564" s="5">
        <f t="shared" si="792"/>
        <v>0</v>
      </c>
      <c r="T564" s="5">
        <f t="shared" si="793"/>
        <v>0</v>
      </c>
      <c r="U564" s="5">
        <f t="shared" si="794"/>
        <v>0</v>
      </c>
      <c r="V564" s="5">
        <f t="shared" si="795"/>
        <v>0</v>
      </c>
      <c r="W564" s="5">
        <f t="shared" si="796"/>
        <v>9.1435997489244629E-3</v>
      </c>
      <c r="X564" s="5">
        <f t="shared" si="797"/>
        <v>0</v>
      </c>
      <c r="Y564" s="5">
        <f t="shared" si="798"/>
        <v>0</v>
      </c>
      <c r="Z564" s="5">
        <f t="shared" si="799"/>
        <v>0</v>
      </c>
      <c r="AA564" s="5">
        <f t="shared" si="800"/>
        <v>0</v>
      </c>
      <c r="AB564" s="5">
        <f t="shared" si="801"/>
        <v>0</v>
      </c>
      <c r="AC564" s="5">
        <f t="shared" si="802"/>
        <v>0</v>
      </c>
      <c r="AD564" s="5">
        <f t="shared" si="803"/>
        <v>1.0057959723816941E-3</v>
      </c>
      <c r="AE564" s="5">
        <f t="shared" si="804"/>
        <v>0</v>
      </c>
      <c r="AF564" s="5">
        <f t="shared" si="805"/>
        <v>0</v>
      </c>
      <c r="AG564" s="5">
        <f t="shared" si="806"/>
        <v>0</v>
      </c>
      <c r="AH564" s="5">
        <f t="shared" si="807"/>
        <v>0</v>
      </c>
      <c r="AI564" s="5">
        <f t="shared" si="808"/>
        <v>0</v>
      </c>
      <c r="AJ564" s="5">
        <f t="shared" si="809"/>
        <v>0</v>
      </c>
      <c r="AK564" s="5">
        <f t="shared" si="810"/>
        <v>0</v>
      </c>
      <c r="AL564" s="5">
        <f t="shared" si="811"/>
        <v>0</v>
      </c>
      <c r="AM564" s="5">
        <f t="shared" si="812"/>
        <v>8.851004556958938E-5</v>
      </c>
      <c r="AN564" s="5">
        <f t="shared" si="813"/>
        <v>0</v>
      </c>
      <c r="AO564" s="5">
        <f t="shared" si="814"/>
        <v>0</v>
      </c>
      <c r="AP564" s="5">
        <f t="shared" si="815"/>
        <v>0</v>
      </c>
      <c r="AQ564" s="5">
        <f t="shared" si="816"/>
        <v>0</v>
      </c>
      <c r="AR564" s="5">
        <f t="shared" si="817"/>
        <v>0</v>
      </c>
      <c r="AS564" s="5">
        <f t="shared" si="818"/>
        <v>0</v>
      </c>
      <c r="AT564" s="5">
        <f t="shared" si="819"/>
        <v>0</v>
      </c>
      <c r="AU564" s="5">
        <f t="shared" si="820"/>
        <v>0</v>
      </c>
      <c r="AV564" s="5">
        <f t="shared" si="821"/>
        <v>0</v>
      </c>
      <c r="AW564" s="5">
        <f t="shared" si="822"/>
        <v>0</v>
      </c>
      <c r="AX564" s="5">
        <f t="shared" si="823"/>
        <v>6.4907366751032403E-6</v>
      </c>
      <c r="AY564" s="5">
        <f t="shared" si="824"/>
        <v>0</v>
      </c>
      <c r="AZ564" s="5">
        <f t="shared" si="825"/>
        <v>0</v>
      </c>
      <c r="BA564" s="5">
        <f t="shared" si="826"/>
        <v>0</v>
      </c>
      <c r="BB564" s="5">
        <f t="shared" si="827"/>
        <v>0</v>
      </c>
      <c r="BC564" s="5">
        <f t="shared" si="828"/>
        <v>0</v>
      </c>
      <c r="BD564" s="5">
        <f t="shared" si="829"/>
        <v>0</v>
      </c>
      <c r="BE564" s="5">
        <f t="shared" si="830"/>
        <v>0</v>
      </c>
      <c r="BF564" s="5">
        <f t="shared" si="831"/>
        <v>0</v>
      </c>
      <c r="BG564" s="5">
        <f t="shared" si="832"/>
        <v>0</v>
      </c>
      <c r="BH564" s="5">
        <f t="shared" si="833"/>
        <v>0</v>
      </c>
      <c r="BI564" s="5">
        <f t="shared" si="834"/>
        <v>0</v>
      </c>
      <c r="BJ564" s="8">
        <f t="shared" si="835"/>
        <v>0.355963147340982</v>
      </c>
      <c r="BK564" s="8">
        <f t="shared" si="836"/>
        <v>0.64403642108314041</v>
      </c>
      <c r="BL564" s="8">
        <f t="shared" si="837"/>
        <v>0</v>
      </c>
      <c r="BM564" s="8">
        <f t="shared" si="838"/>
        <v>1.024439650355085E-2</v>
      </c>
      <c r="BN564" s="8">
        <f t="shared" si="839"/>
        <v>0.9897551719205715</v>
      </c>
    </row>
    <row r="565" spans="1:66" x14ac:dyDescent="0.25">
      <c r="A565" t="s">
        <v>35</v>
      </c>
      <c r="B565" t="s">
        <v>217</v>
      </c>
      <c r="C565" t="s">
        <v>284</v>
      </c>
      <c r="D565" s="10"/>
      <c r="E565">
        <f>VLOOKUP(A565,home!$A$2:$E$405,3,FALSE)</f>
        <v>1.3333333333333299</v>
      </c>
      <c r="F565">
        <f>VLOOKUP(B565,home!$B$2:$E$405,3,FALSE)</f>
        <v>1.5</v>
      </c>
      <c r="G565">
        <f>VLOOKUP(C565,away!$B$2:$E$405,4,FALSE)</f>
        <v>2.25</v>
      </c>
      <c r="H565">
        <f>VLOOKUP(A565,away!$A$2:$E$405,3,FALSE)</f>
        <v>1.13333333333333</v>
      </c>
      <c r="I565">
        <f>VLOOKUP(C565,away!$B$2:$E$405,3,FALSE)</f>
        <v>0.75</v>
      </c>
      <c r="J565">
        <f>VLOOKUP(B565,home!$B$2:$E$405,4,FALSE)</f>
        <v>1.32</v>
      </c>
      <c r="K565" s="3">
        <f t="shared" si="784"/>
        <v>4.4999999999999885</v>
      </c>
      <c r="L565" s="3">
        <f t="shared" si="785"/>
        <v>1.1219999999999966</v>
      </c>
      <c r="M565" s="5">
        <f t="shared" si="786"/>
        <v>3.6173990711996576E-3</v>
      </c>
      <c r="N565" s="5">
        <f t="shared" si="787"/>
        <v>1.6278295820398418E-2</v>
      </c>
      <c r="O565" s="5">
        <f t="shared" si="788"/>
        <v>4.0587217578860035E-3</v>
      </c>
      <c r="P565" s="5">
        <f t="shared" si="789"/>
        <v>1.8264247910486968E-2</v>
      </c>
      <c r="Q565" s="5">
        <f t="shared" si="790"/>
        <v>3.6626165595896355E-2</v>
      </c>
      <c r="R565" s="5">
        <f t="shared" si="791"/>
        <v>2.2769429061740413E-3</v>
      </c>
      <c r="S565" s="5">
        <f t="shared" si="792"/>
        <v>2.3054046925012055E-2</v>
      </c>
      <c r="T565" s="5">
        <f t="shared" si="793"/>
        <v>4.1094557798595582E-2</v>
      </c>
      <c r="U565" s="5">
        <f t="shared" si="794"/>
        <v>1.024624307778316E-2</v>
      </c>
      <c r="V565" s="5">
        <f t="shared" si="795"/>
        <v>1.2933320324931687E-2</v>
      </c>
      <c r="W565" s="5">
        <f t="shared" si="796"/>
        <v>5.4939248393844384E-2</v>
      </c>
      <c r="X565" s="5">
        <f t="shared" si="797"/>
        <v>6.1641836697893207E-2</v>
      </c>
      <c r="Y565" s="5">
        <f t="shared" si="798"/>
        <v>3.4581070387517988E-2</v>
      </c>
      <c r="Z565" s="5">
        <f t="shared" si="799"/>
        <v>8.5157664690908874E-4</v>
      </c>
      <c r="AA565" s="5">
        <f t="shared" si="800"/>
        <v>3.8320949110908897E-3</v>
      </c>
      <c r="AB565" s="5">
        <f t="shared" si="801"/>
        <v>8.6222135499544814E-3</v>
      </c>
      <c r="AC565" s="5">
        <f t="shared" si="802"/>
        <v>4.0812708950362341E-3</v>
      </c>
      <c r="AD565" s="5">
        <f t="shared" si="803"/>
        <v>6.1806654443074788E-2</v>
      </c>
      <c r="AE565" s="5">
        <f t="shared" si="804"/>
        <v>6.9347066285129697E-2</v>
      </c>
      <c r="AF565" s="5">
        <f t="shared" si="805"/>
        <v>3.8903704185957649E-2</v>
      </c>
      <c r="AG565" s="5">
        <f t="shared" si="806"/>
        <v>1.4549985365548114E-2</v>
      </c>
      <c r="AH565" s="5">
        <f t="shared" si="807"/>
        <v>2.3886724945799869E-4</v>
      </c>
      <c r="AI565" s="5">
        <f t="shared" si="808"/>
        <v>1.0749026225609914E-3</v>
      </c>
      <c r="AJ565" s="5">
        <f t="shared" si="809"/>
        <v>2.4185309007622251E-3</v>
      </c>
      <c r="AK565" s="5">
        <f t="shared" si="810"/>
        <v>3.6277963511433279E-3</v>
      </c>
      <c r="AL565" s="5">
        <f t="shared" si="811"/>
        <v>8.242534699615129E-4</v>
      </c>
      <c r="AM565" s="5">
        <f t="shared" si="812"/>
        <v>5.5625988998767147E-2</v>
      </c>
      <c r="AN565" s="5">
        <f t="shared" si="813"/>
        <v>6.241235965661654E-2</v>
      </c>
      <c r="AO565" s="5">
        <f t="shared" si="814"/>
        <v>3.5013333767361779E-2</v>
      </c>
      <c r="AP565" s="5">
        <f t="shared" si="815"/>
        <v>1.3094986828993264E-2</v>
      </c>
      <c r="AQ565" s="5">
        <f t="shared" si="816"/>
        <v>3.6731438055325996E-3</v>
      </c>
      <c r="AR565" s="5">
        <f t="shared" si="817"/>
        <v>5.3601810778374747E-5</v>
      </c>
      <c r="AS565" s="5">
        <f t="shared" si="818"/>
        <v>2.4120814850268576E-4</v>
      </c>
      <c r="AT565" s="5">
        <f t="shared" si="819"/>
        <v>5.427183341310416E-4</v>
      </c>
      <c r="AU565" s="5">
        <f t="shared" si="820"/>
        <v>8.1407750119656024E-4</v>
      </c>
      <c r="AV565" s="5">
        <f t="shared" si="821"/>
        <v>9.1583718884612815E-4</v>
      </c>
      <c r="AW565" s="5">
        <f t="shared" si="822"/>
        <v>1.1560154916210145E-4</v>
      </c>
      <c r="AX565" s="5">
        <f t="shared" si="823"/>
        <v>4.1719491749075258E-2</v>
      </c>
      <c r="AY565" s="5">
        <f t="shared" si="824"/>
        <v>4.6809269742462287E-2</v>
      </c>
      <c r="AZ565" s="5">
        <f t="shared" si="825"/>
        <v>2.6260000325521268E-2</v>
      </c>
      <c r="BA565" s="5">
        <f t="shared" si="826"/>
        <v>9.8212401217449233E-3</v>
      </c>
      <c r="BB565" s="5">
        <f t="shared" si="827"/>
        <v>2.7548578541494429E-3</v>
      </c>
      <c r="BC565" s="5">
        <f t="shared" si="828"/>
        <v>6.1819010247113316E-4</v>
      </c>
      <c r="BD565" s="5">
        <f t="shared" si="829"/>
        <v>1.002353861555604E-5</v>
      </c>
      <c r="BE565" s="5">
        <f t="shared" si="830"/>
        <v>4.5105923770002064E-5</v>
      </c>
      <c r="BF565" s="5">
        <f t="shared" si="831"/>
        <v>1.014883284825044E-4</v>
      </c>
      <c r="BG565" s="5">
        <f t="shared" si="832"/>
        <v>1.5223249272375619E-4</v>
      </c>
      <c r="BH565" s="5">
        <f t="shared" si="833"/>
        <v>1.712615543142253E-4</v>
      </c>
      <c r="BI565" s="5">
        <f t="shared" si="834"/>
        <v>1.5413539888280232E-4</v>
      </c>
      <c r="BJ565" s="8">
        <f t="shared" si="835"/>
        <v>0.72757144792655182</v>
      </c>
      <c r="BK565" s="8">
        <f t="shared" si="836"/>
        <v>0.1095838083390904</v>
      </c>
      <c r="BL565" s="8">
        <f t="shared" si="837"/>
        <v>3.9598003547056747E-2</v>
      </c>
      <c r="BM565" s="8">
        <f t="shared" si="838"/>
        <v>0.74978939520426646</v>
      </c>
      <c r="BN565" s="8">
        <f t="shared" si="839"/>
        <v>8.112177306204145E-2</v>
      </c>
    </row>
    <row r="566" spans="1:66" x14ac:dyDescent="0.25">
      <c r="A566" t="s">
        <v>35</v>
      </c>
      <c r="B566" t="s">
        <v>474</v>
      </c>
      <c r="C566" t="s">
        <v>211</v>
      </c>
      <c r="D566" s="10"/>
      <c r="E566">
        <f>VLOOKUP(A566,home!$A$2:$E$405,3,FALSE)</f>
        <v>1.3333333333333299</v>
      </c>
      <c r="F566">
        <f>VLOOKUP(B566,home!$B$2:$E$405,3,FALSE)</f>
        <v>0.38</v>
      </c>
      <c r="G566">
        <f>VLOOKUP(C566,away!$B$2:$E$405,4,FALSE)</f>
        <v>0.38</v>
      </c>
      <c r="H566">
        <f>VLOOKUP(A566,away!$A$2:$E$405,3,FALSE)</f>
        <v>1.13333333333333</v>
      </c>
      <c r="I566">
        <f>VLOOKUP(C566,away!$B$2:$E$405,3,FALSE)</f>
        <v>0.75</v>
      </c>
      <c r="J566">
        <f>VLOOKUP(B566,home!$B$2:$E$405,4,FALSE)</f>
        <v>0.88</v>
      </c>
      <c r="K566" s="3">
        <f t="shared" si="784"/>
        <v>0.19253333333333283</v>
      </c>
      <c r="L566" s="3">
        <f t="shared" si="785"/>
        <v>0.74799999999999778</v>
      </c>
      <c r="M566" s="5">
        <f t="shared" si="786"/>
        <v>0.39041955605908113</v>
      </c>
      <c r="N566" s="5">
        <f t="shared" si="787"/>
        <v>7.51687785265749E-2</v>
      </c>
      <c r="O566" s="5">
        <f t="shared" si="788"/>
        <v>0.29203382793219179</v>
      </c>
      <c r="P566" s="5">
        <f t="shared" si="789"/>
        <v>5.6226246337877858E-2</v>
      </c>
      <c r="Q566" s="5">
        <f t="shared" si="790"/>
        <v>7.2362477461582579E-3</v>
      </c>
      <c r="R566" s="5">
        <f t="shared" si="791"/>
        <v>0.10922065164663938</v>
      </c>
      <c r="S566" s="5">
        <f t="shared" si="792"/>
        <v>2.0243547794832526E-3</v>
      </c>
      <c r="T566" s="5">
        <f t="shared" si="793"/>
        <v>5.4127133141263608E-3</v>
      </c>
      <c r="U566" s="5">
        <f t="shared" si="794"/>
        <v>2.1028616130366252E-2</v>
      </c>
      <c r="V566" s="5">
        <f t="shared" si="795"/>
        <v>3.2393035401143734E-5</v>
      </c>
      <c r="W566" s="5">
        <f t="shared" si="796"/>
        <v>4.6440629979788861E-4</v>
      </c>
      <c r="X566" s="5">
        <f t="shared" si="797"/>
        <v>3.4737591224881964E-4</v>
      </c>
      <c r="Y566" s="5">
        <f t="shared" si="798"/>
        <v>1.2991859118105813E-4</v>
      </c>
      <c r="Z566" s="5">
        <f t="shared" si="799"/>
        <v>2.7232349143895343E-2</v>
      </c>
      <c r="AA566" s="5">
        <f t="shared" si="800"/>
        <v>5.243134955171304E-3</v>
      </c>
      <c r="AB566" s="5">
        <f t="shared" si="801"/>
        <v>5.0473912501782284E-4</v>
      </c>
      <c r="AC566" s="5">
        <f t="shared" si="802"/>
        <v>2.9156755210999975E-7</v>
      </c>
      <c r="AD566" s="5">
        <f t="shared" si="803"/>
        <v>2.2353423230271651E-5</v>
      </c>
      <c r="AE566" s="5">
        <f t="shared" si="804"/>
        <v>1.6720360576243149E-5</v>
      </c>
      <c r="AF566" s="5">
        <f t="shared" si="805"/>
        <v>6.2534148555149167E-6</v>
      </c>
      <c r="AG566" s="5">
        <f t="shared" si="806"/>
        <v>1.559184770641715E-6</v>
      </c>
      <c r="AH566" s="5">
        <f t="shared" si="807"/>
        <v>5.092449289908413E-3</v>
      </c>
      <c r="AI566" s="5">
        <f t="shared" si="808"/>
        <v>9.8046623661703081E-4</v>
      </c>
      <c r="AJ566" s="5">
        <f t="shared" si="809"/>
        <v>9.4386216378332583E-5</v>
      </c>
      <c r="AK566" s="5">
        <f t="shared" si="810"/>
        <v>6.0574976200138594E-6</v>
      </c>
      <c r="AL566" s="5">
        <f t="shared" si="811"/>
        <v>1.6796032631713854E-9</v>
      </c>
      <c r="AM566" s="5">
        <f t="shared" si="812"/>
        <v>8.6075581718699238E-7</v>
      </c>
      <c r="AN566" s="5">
        <f t="shared" si="813"/>
        <v>6.4384535125586839E-7</v>
      </c>
      <c r="AO566" s="5">
        <f t="shared" si="814"/>
        <v>2.4079816136969403E-7</v>
      </c>
      <c r="AP566" s="5">
        <f t="shared" si="815"/>
        <v>6.0039008234843539E-8</v>
      </c>
      <c r="AQ566" s="5">
        <f t="shared" si="816"/>
        <v>1.1227294539915706E-8</v>
      </c>
      <c r="AR566" s="5">
        <f t="shared" si="817"/>
        <v>7.6183041377029669E-4</v>
      </c>
      <c r="AS566" s="5">
        <f t="shared" si="818"/>
        <v>1.4667774899790743E-4</v>
      </c>
      <c r="AT566" s="5">
        <f t="shared" si="819"/>
        <v>1.4120177970198517E-5</v>
      </c>
      <c r="AU566" s="5">
        <f t="shared" si="820"/>
        <v>9.0620164395407105E-7</v>
      </c>
      <c r="AV566" s="5">
        <f t="shared" si="821"/>
        <v>4.3618505795655852E-8</v>
      </c>
      <c r="AW566" s="5">
        <f t="shared" si="822"/>
        <v>6.7191097770020625E-12</v>
      </c>
      <c r="AX566" s="5">
        <f t="shared" si="823"/>
        <v>2.7620697778178032E-8</v>
      </c>
      <c r="AY566" s="5">
        <f t="shared" si="824"/>
        <v>2.0660281938077109E-8</v>
      </c>
      <c r="AZ566" s="5">
        <f t="shared" si="825"/>
        <v>7.7269454448408136E-9</v>
      </c>
      <c r="BA566" s="5">
        <f t="shared" si="826"/>
        <v>1.9265850642469707E-9</v>
      </c>
      <c r="BB566" s="5">
        <f t="shared" si="827"/>
        <v>3.602714070141824E-10</v>
      </c>
      <c r="BC566" s="5">
        <f t="shared" si="828"/>
        <v>5.3896602489321547E-11</v>
      </c>
      <c r="BD566" s="5">
        <f t="shared" si="829"/>
        <v>9.497485825002998E-5</v>
      </c>
      <c r="BE566" s="5">
        <f t="shared" si="830"/>
        <v>1.8285826041739061E-5</v>
      </c>
      <c r="BF566" s="5">
        <f t="shared" si="831"/>
        <v>1.7603155202847423E-6</v>
      </c>
      <c r="BG566" s="5">
        <f t="shared" si="832"/>
        <v>1.1297313827960712E-7</v>
      </c>
      <c r="BH566" s="5">
        <f t="shared" si="833"/>
        <v>5.4377737225250771E-9</v>
      </c>
      <c r="BI566" s="5">
        <f t="shared" si="834"/>
        <v>2.0939054014203197E-10</v>
      </c>
      <c r="BJ566" s="8">
        <f t="shared" si="835"/>
        <v>8.8808201787830804E-2</v>
      </c>
      <c r="BK566" s="8">
        <f t="shared" si="836"/>
        <v>0.44870286411928073</v>
      </c>
      <c r="BL566" s="8">
        <f t="shared" si="837"/>
        <v>0.43524304681091319</v>
      </c>
      <c r="BM566" s="8">
        <f t="shared" si="838"/>
        <v>6.9681132959833775E-2</v>
      </c>
      <c r="BN566" s="8">
        <f t="shared" si="839"/>
        <v>0.93030530824852342</v>
      </c>
    </row>
    <row r="567" spans="1:66" x14ac:dyDescent="0.25">
      <c r="A567" t="s">
        <v>10</v>
      </c>
      <c r="B567" t="s">
        <v>41</v>
      </c>
      <c r="C567" t="s">
        <v>223</v>
      </c>
      <c r="D567" s="10"/>
      <c r="E567">
        <f>VLOOKUP(A567,home!$A$2:$E$405,3,FALSE)</f>
        <v>1.5192307692307701</v>
      </c>
      <c r="F567">
        <f>VLOOKUP(B567,home!$B$2:$E$405,3,FALSE)</f>
        <v>1.32</v>
      </c>
      <c r="G567">
        <f>VLOOKUP(C567,away!$B$2:$E$405,4,FALSE)</f>
        <v>2.19</v>
      </c>
      <c r="H567">
        <f>VLOOKUP(A567,away!$A$2:$E$405,3,FALSE)</f>
        <v>1.5384615384615401</v>
      </c>
      <c r="I567">
        <f>VLOOKUP(C567,away!$B$2:$E$405,3,FALSE)</f>
        <v>1.32</v>
      </c>
      <c r="J567">
        <f>VLOOKUP(B567,home!$B$2:$E$405,4,FALSE)</f>
        <v>0.65</v>
      </c>
      <c r="K567" s="3">
        <f t="shared" si="784"/>
        <v>4.3917923076923095</v>
      </c>
      <c r="L567" s="3">
        <f t="shared" si="785"/>
        <v>1.3200000000000014</v>
      </c>
      <c r="M567" s="5">
        <f t="shared" si="786"/>
        <v>3.3067405339979295E-3</v>
      </c>
      <c r="N567" s="5">
        <f t="shared" si="787"/>
        <v>1.4522517640746465E-2</v>
      </c>
      <c r="O567" s="5">
        <f t="shared" si="788"/>
        <v>4.3648975048772723E-3</v>
      </c>
      <c r="P567" s="5">
        <f t="shared" si="789"/>
        <v>1.9169723285785357E-2</v>
      </c>
      <c r="Q567" s="5">
        <f t="shared" si="790"/>
        <v>3.1889940631478098E-2</v>
      </c>
      <c r="R567" s="5">
        <f t="shared" si="791"/>
        <v>2.8808323532190025E-3</v>
      </c>
      <c r="S567" s="5">
        <f t="shared" si="792"/>
        <v>2.7782516278143782E-2</v>
      </c>
      <c r="T567" s="5">
        <f t="shared" si="793"/>
        <v>4.2094721633551137E-2</v>
      </c>
      <c r="U567" s="5">
        <f t="shared" si="794"/>
        <v>1.2652017368618349E-2</v>
      </c>
      <c r="V567" s="5">
        <f t="shared" si="795"/>
        <v>1.7895539387540963E-2</v>
      </c>
      <c r="W567" s="5">
        <f t="shared" si="796"/>
        <v>4.6684665319363328E-2</v>
      </c>
      <c r="X567" s="5">
        <f t="shared" si="797"/>
        <v>6.162375822155966E-2</v>
      </c>
      <c r="Y567" s="5">
        <f t="shared" si="798"/>
        <v>4.0671680426229422E-2</v>
      </c>
      <c r="Z567" s="5">
        <f t="shared" si="799"/>
        <v>1.2675662354163625E-3</v>
      </c>
      <c r="AA567" s="5">
        <f t="shared" si="800"/>
        <v>5.5668876421920794E-3</v>
      </c>
      <c r="AB567" s="5">
        <f t="shared" si="801"/>
        <v>1.2224307162383277E-2</v>
      </c>
      <c r="AC567" s="5">
        <f t="shared" si="802"/>
        <v>6.483963108497099E-3</v>
      </c>
      <c r="AD567" s="5">
        <f t="shared" si="803"/>
        <v>5.1257338509192445E-2</v>
      </c>
      <c r="AE567" s="5">
        <f t="shared" si="804"/>
        <v>6.7659686832134108E-2</v>
      </c>
      <c r="AF567" s="5">
        <f t="shared" si="805"/>
        <v>4.4655393309208556E-2</v>
      </c>
      <c r="AG567" s="5">
        <f t="shared" si="806"/>
        <v>1.9648373056051788E-2</v>
      </c>
      <c r="AH567" s="5">
        <f t="shared" si="807"/>
        <v>4.1829685768740024E-4</v>
      </c>
      <c r="AI567" s="5">
        <f t="shared" si="808"/>
        <v>1.8370729219233889E-3</v>
      </c>
      <c r="AJ567" s="5">
        <f t="shared" si="809"/>
        <v>4.0340213635864869E-3</v>
      </c>
      <c r="AK567" s="5">
        <f t="shared" si="810"/>
        <v>5.9055279978885268E-3</v>
      </c>
      <c r="AL567" s="5">
        <f t="shared" si="811"/>
        <v>1.5035443792120371E-3</v>
      </c>
      <c r="AM567" s="5">
        <f t="shared" si="812"/>
        <v>4.5022316995490433E-2</v>
      </c>
      <c r="AN567" s="5">
        <f t="shared" si="813"/>
        <v>5.9429458434047441E-2</v>
      </c>
      <c r="AO567" s="5">
        <f t="shared" si="814"/>
        <v>3.9223442566471353E-2</v>
      </c>
      <c r="AP567" s="5">
        <f t="shared" si="815"/>
        <v>1.7258314729247416E-2</v>
      </c>
      <c r="AQ567" s="5">
        <f t="shared" si="816"/>
        <v>5.695243860651655E-3</v>
      </c>
      <c r="AR567" s="5">
        <f t="shared" si="817"/>
        <v>1.1043037042947367E-4</v>
      </c>
      <c r="AS567" s="5">
        <f t="shared" si="818"/>
        <v>4.8498725138777468E-4</v>
      </c>
      <c r="AT567" s="5">
        <f t="shared" si="819"/>
        <v>1.0649816399868326E-3</v>
      </c>
      <c r="AU567" s="5">
        <f t="shared" si="820"/>
        <v>1.5590593914425711E-3</v>
      </c>
      <c r="AV567" s="5">
        <f t="shared" si="821"/>
        <v>1.7117662606432342E-3</v>
      </c>
      <c r="AW567" s="5">
        <f t="shared" si="822"/>
        <v>2.4211933675957273E-4</v>
      </c>
      <c r="AX567" s="5">
        <f t="shared" si="823"/>
        <v>3.2954777575879932E-2</v>
      </c>
      <c r="AY567" s="5">
        <f t="shared" si="824"/>
        <v>4.3500306400161559E-2</v>
      </c>
      <c r="AZ567" s="5">
        <f t="shared" si="825"/>
        <v>2.8710202224106661E-2</v>
      </c>
      <c r="BA567" s="5">
        <f t="shared" si="826"/>
        <v>1.2632488978606944E-2</v>
      </c>
      <c r="BB567" s="5">
        <f t="shared" si="827"/>
        <v>4.1687213629402978E-3</v>
      </c>
      <c r="BC567" s="5">
        <f t="shared" si="828"/>
        <v>1.1005424398162387E-3</v>
      </c>
      <c r="BD567" s="5">
        <f t="shared" si="829"/>
        <v>2.4294681494484232E-5</v>
      </c>
      <c r="BE567" s="5">
        <f t="shared" si="830"/>
        <v>1.0669719530531054E-4</v>
      </c>
      <c r="BF567" s="5">
        <f t="shared" si="831"/>
        <v>2.3429596079710342E-4</v>
      </c>
      <c r="BG567" s="5">
        <f t="shared" si="832"/>
        <v>3.4299306611736596E-4</v>
      </c>
      <c r="BH567" s="5">
        <f t="shared" si="833"/>
        <v>3.7658857734151191E-4</v>
      </c>
      <c r="BI567" s="5">
        <f t="shared" si="834"/>
        <v>3.3077976342664846E-4</v>
      </c>
      <c r="BJ567" s="8">
        <f t="shared" si="835"/>
        <v>0.71040389114693503</v>
      </c>
      <c r="BK567" s="8">
        <f t="shared" si="836"/>
        <v>0.11964233337333871</v>
      </c>
      <c r="BL567" s="8">
        <f t="shared" si="837"/>
        <v>5.6230735330748106E-2</v>
      </c>
      <c r="BM567" s="8">
        <f t="shared" si="838"/>
        <v>0.76815168707293202</v>
      </c>
      <c r="BN567" s="8">
        <f t="shared" si="839"/>
        <v>7.6134651950104132E-2</v>
      </c>
    </row>
    <row r="568" spans="1:66" x14ac:dyDescent="0.25">
      <c r="A568" t="s">
        <v>10</v>
      </c>
      <c r="B568" t="s">
        <v>221</v>
      </c>
      <c r="C568" t="s">
        <v>225</v>
      </c>
      <c r="D568" s="10"/>
      <c r="E568">
        <f>VLOOKUP(A568,home!$A$2:$E$405,3,FALSE)</f>
        <v>1.5192307692307701</v>
      </c>
      <c r="F568">
        <f>VLOOKUP(B568,home!$B$2:$E$405,3,FALSE)</f>
        <v>0.44</v>
      </c>
      <c r="G568">
        <f>VLOOKUP(C568,away!$B$2:$E$405,4,FALSE)</f>
        <v>0.44</v>
      </c>
      <c r="H568">
        <f>VLOOKUP(A568,away!$A$2:$E$405,3,FALSE)</f>
        <v>1.5384615384615401</v>
      </c>
      <c r="I568">
        <f>VLOOKUP(C568,away!$B$2:$E$405,3,FALSE)</f>
        <v>0.44</v>
      </c>
      <c r="J568">
        <f>VLOOKUP(B568,home!$B$2:$E$405,4,FALSE)</f>
        <v>0.87</v>
      </c>
      <c r="K568" s="3">
        <f t="shared" si="784"/>
        <v>0.29412307692307704</v>
      </c>
      <c r="L568" s="3">
        <f t="shared" si="785"/>
        <v>0.58892307692307755</v>
      </c>
      <c r="M568" s="5">
        <f t="shared" si="786"/>
        <v>0.4135213415636913</v>
      </c>
      <c r="N568" s="5">
        <f t="shared" si="787"/>
        <v>0.12162616935407157</v>
      </c>
      <c r="O568" s="5">
        <f t="shared" si="788"/>
        <v>0.24353226084704799</v>
      </c>
      <c r="P568" s="5">
        <f t="shared" si="789"/>
        <v>7.1628457890367148E-2</v>
      </c>
      <c r="Q568" s="5">
        <f t="shared" si="790"/>
        <v>1.7886531582393395E-2</v>
      </c>
      <c r="R568" s="5">
        <f t="shared" si="791"/>
        <v>7.171088419403851E-2</v>
      </c>
      <c r="S568" s="5">
        <f t="shared" si="792"/>
        <v>3.1017963669971015E-3</v>
      </c>
      <c r="T568" s="5">
        <f t="shared" si="793"/>
        <v>1.0533791214984921E-2</v>
      </c>
      <c r="U568" s="5">
        <f t="shared" si="794"/>
        <v>2.1091825908025056E-2</v>
      </c>
      <c r="V568" s="5">
        <f t="shared" si="795"/>
        <v>5.9697816486677613E-5</v>
      </c>
      <c r="W568" s="5">
        <f t="shared" si="796"/>
        <v>1.7536139014984469E-3</v>
      </c>
      <c r="X568" s="5">
        <f t="shared" si="797"/>
        <v>1.032743694605548E-3</v>
      </c>
      <c r="Y568" s="5">
        <f t="shared" si="798"/>
        <v>3.0410329715000318E-4</v>
      </c>
      <c r="Z568" s="5">
        <f t="shared" si="799"/>
        <v>1.4077398189475883E-2</v>
      </c>
      <c r="AA568" s="5">
        <f t="shared" si="800"/>
        <v>4.1404876705599999E-3</v>
      </c>
      <c r="AB568" s="5">
        <f t="shared" si="801"/>
        <v>6.0890648681358552E-4</v>
      </c>
      <c r="AC568" s="5">
        <f t="shared" si="802"/>
        <v>6.4628806674664776E-7</v>
      </c>
      <c r="AD568" s="5">
        <f t="shared" si="803"/>
        <v>1.289445791109512E-4</v>
      </c>
      <c r="AE568" s="5">
        <f t="shared" si="804"/>
        <v>7.5938438282572578E-5</v>
      </c>
      <c r="AF568" s="5">
        <f t="shared" si="805"/>
        <v>2.236094936505293E-5</v>
      </c>
      <c r="AG568" s="5">
        <f t="shared" si="806"/>
        <v>4.3896263676627032E-6</v>
      </c>
      <c r="AH568" s="5">
        <f t="shared" si="807"/>
        <v>2.0726261642043742E-3</v>
      </c>
      <c r="AI568" s="5">
        <f t="shared" si="808"/>
        <v>6.096071847270651E-4</v>
      </c>
      <c r="AJ568" s="5">
        <f t="shared" si="809"/>
        <v>8.9649770443169516E-5</v>
      </c>
      <c r="AK568" s="5">
        <f t="shared" si="810"/>
        <v>8.7893554427308497E-6</v>
      </c>
      <c r="AL568" s="5">
        <f t="shared" si="811"/>
        <v>4.4778939243094954E-9</v>
      </c>
      <c r="AM568" s="5">
        <f t="shared" si="812"/>
        <v>7.5851152721328257E-6</v>
      </c>
      <c r="AN568" s="5">
        <f t="shared" si="813"/>
        <v>4.4670494248806901E-6</v>
      </c>
      <c r="AO568" s="5">
        <f t="shared" si="814"/>
        <v>1.3153742460341E-6</v>
      </c>
      <c r="AP568" s="5">
        <f t="shared" si="815"/>
        <v>2.5821808275992511E-7</v>
      </c>
      <c r="AQ568" s="5">
        <f t="shared" si="816"/>
        <v>3.8017646954038239E-8</v>
      </c>
      <c r="AR568" s="5">
        <f t="shared" si="817"/>
        <v>2.4412347558690325E-4</v>
      </c>
      <c r="AS568" s="5">
        <f t="shared" si="818"/>
        <v>7.1802347788775658E-5</v>
      </c>
      <c r="AT568" s="5">
        <f t="shared" si="819"/>
        <v>1.0559363730967798E-5</v>
      </c>
      <c r="AU568" s="5">
        <f t="shared" si="820"/>
        <v>1.0352508503007307E-6</v>
      </c>
      <c r="AV568" s="5">
        <f t="shared" si="821"/>
        <v>7.6122791369420657E-8</v>
      </c>
      <c r="AW568" s="5">
        <f t="shared" si="822"/>
        <v>2.1545618902042383E-11</v>
      </c>
      <c r="AX568" s="5">
        <f t="shared" si="823"/>
        <v>3.7182624044265463E-7</v>
      </c>
      <c r="AY568" s="5">
        <f t="shared" si="824"/>
        <v>2.1897705360222822E-7</v>
      </c>
      <c r="AZ568" s="5">
        <f t="shared" si="825"/>
        <v>6.4480320091486958E-8</v>
      </c>
      <c r="BA568" s="5">
        <f t="shared" si="826"/>
        <v>1.2657982836421146E-8</v>
      </c>
      <c r="BB568" s="5">
        <f t="shared" si="827"/>
        <v>1.8636445499161609E-9</v>
      </c>
      <c r="BC568" s="5">
        <f t="shared" si="828"/>
        <v>2.1950865652551001E-10</v>
      </c>
      <c r="BD568" s="5">
        <f t="shared" si="829"/>
        <v>2.3961658065299135E-5</v>
      </c>
      <c r="BE568" s="5">
        <f t="shared" si="830"/>
        <v>7.0476765983444463E-6</v>
      </c>
      <c r="BF568" s="5">
        <f t="shared" si="831"/>
        <v>1.0364421631319168E-6</v>
      </c>
      <c r="BG568" s="5">
        <f t="shared" si="832"/>
        <v>1.0161385269105639E-7</v>
      </c>
      <c r="BH568" s="5">
        <f t="shared" si="833"/>
        <v>7.4717447528754481E-9</v>
      </c>
      <c r="BI568" s="5">
        <f t="shared" si="834"/>
        <v>4.3952251133991695E-10</v>
      </c>
      <c r="BJ568" s="8">
        <f t="shared" si="835"/>
        <v>0.15338292043725302</v>
      </c>
      <c r="BK568" s="8">
        <f t="shared" si="836"/>
        <v>0.4883121633805565</v>
      </c>
      <c r="BL568" s="8">
        <f t="shared" si="837"/>
        <v>0.34422478944399765</v>
      </c>
      <c r="BM568" s="8">
        <f t="shared" si="838"/>
        <v>6.0091407064165075E-2</v>
      </c>
      <c r="BN568" s="8">
        <f t="shared" si="839"/>
        <v>0.93990564543160993</v>
      </c>
    </row>
    <row r="569" spans="1:66" x14ac:dyDescent="0.25">
      <c r="A569" t="s">
        <v>10</v>
      </c>
      <c r="B569" t="s">
        <v>11</v>
      </c>
      <c r="C569" t="s">
        <v>447</v>
      </c>
      <c r="D569" s="10"/>
      <c r="E569">
        <f>VLOOKUP(A569,home!$A$2:$E$405,3,FALSE)</f>
        <v>1.5192307692307701</v>
      </c>
      <c r="F569">
        <f>VLOOKUP(B569,home!$B$2:$E$405,3,FALSE)</f>
        <v>0.88</v>
      </c>
      <c r="G569">
        <f>VLOOKUP(C569,away!$B$2:$E$405,4,FALSE)</f>
        <v>1.32</v>
      </c>
      <c r="H569">
        <f>VLOOKUP(A569,away!$A$2:$E$405,3,FALSE)</f>
        <v>1.5384615384615401</v>
      </c>
      <c r="I569">
        <f>VLOOKUP(C569,away!$B$2:$E$405,3,FALSE)</f>
        <v>0.44</v>
      </c>
      <c r="J569">
        <f>VLOOKUP(B569,home!$B$2:$E$405,4,FALSE)</f>
        <v>0.87</v>
      </c>
      <c r="K569" s="3">
        <f t="shared" si="784"/>
        <v>1.7647384615384625</v>
      </c>
      <c r="L569" s="3">
        <f t="shared" si="785"/>
        <v>0.58892307692307755</v>
      </c>
      <c r="M569" s="5">
        <f t="shared" si="786"/>
        <v>9.5020602881180874E-2</v>
      </c>
      <c r="N569" s="5">
        <f t="shared" si="787"/>
        <v>0.16768651254299233</v>
      </c>
      <c r="O569" s="5">
        <f t="shared" si="788"/>
        <v>5.5959825819870891E-2</v>
      </c>
      <c r="P569" s="5">
        <f t="shared" si="789"/>
        <v>9.875445692531927E-2</v>
      </c>
      <c r="Q569" s="5">
        <f t="shared" si="790"/>
        <v>0.14796141908293522</v>
      </c>
      <c r="R569" s="5">
        <f t="shared" si="791"/>
        <v>1.6478016402958921E-2</v>
      </c>
      <c r="S569" s="5">
        <f t="shared" si="792"/>
        <v>2.5658758382141995E-2</v>
      </c>
      <c r="T569" s="5">
        <f t="shared" si="793"/>
        <v>8.7137894192227172E-2</v>
      </c>
      <c r="U569" s="5">
        <f t="shared" si="794"/>
        <v>2.9079389316163273E-2</v>
      </c>
      <c r="V569" s="5">
        <f t="shared" si="795"/>
        <v>2.9630027273312835E-3</v>
      </c>
      <c r="W569" s="5">
        <f t="shared" si="796"/>
        <v>8.7037735693155566E-2</v>
      </c>
      <c r="X569" s="5">
        <f t="shared" si="797"/>
        <v>5.1258531112830748E-2</v>
      </c>
      <c r="Y569" s="5">
        <f t="shared" si="798"/>
        <v>1.5093665930762791E-2</v>
      </c>
      <c r="Z569" s="5">
        <f t="shared" si="799"/>
        <v>3.2347613738731703E-3</v>
      </c>
      <c r="AA569" s="5">
        <f t="shared" si="800"/>
        <v>5.7085078103729812E-3</v>
      </c>
      <c r="AB569" s="5">
        <f t="shared" si="801"/>
        <v>5.0370116454789568E-3</v>
      </c>
      <c r="AC569" s="5">
        <f t="shared" si="802"/>
        <v>1.9246465788302287E-4</v>
      </c>
      <c r="AD569" s="5">
        <f t="shared" si="803"/>
        <v>3.8399709945732691E-2</v>
      </c>
      <c r="AE569" s="5">
        <f t="shared" si="804"/>
        <v>2.2614475334194598E-2</v>
      </c>
      <c r="AF569" s="5">
        <f t="shared" si="805"/>
        <v>6.6590931984074619E-3</v>
      </c>
      <c r="AG569" s="5">
        <f t="shared" si="806"/>
        <v>1.3072312186412202E-3</v>
      </c>
      <c r="AH569" s="5">
        <f t="shared" si="807"/>
        <v>4.7625640535332717E-4</v>
      </c>
      <c r="AI569" s="5">
        <f t="shared" si="808"/>
        <v>8.4046799608106888E-4</v>
      </c>
      <c r="AJ569" s="5">
        <f t="shared" si="809"/>
        <v>7.4160309918821013E-4</v>
      </c>
      <c r="AK569" s="5">
        <f t="shared" si="810"/>
        <v>4.362451707778524E-4</v>
      </c>
      <c r="AL569" s="5">
        <f t="shared" si="811"/>
        <v>8.0011038407417373E-6</v>
      </c>
      <c r="AM569" s="5">
        <f t="shared" si="812"/>
        <v>1.3553089010631092E-2</v>
      </c>
      <c r="AN569" s="5">
        <f t="shared" si="813"/>
        <v>7.9817268819532116E-3</v>
      </c>
      <c r="AO569" s="5">
        <f t="shared" si="814"/>
        <v>2.3503115772397633E-3</v>
      </c>
      <c r="AP569" s="5">
        <f t="shared" si="815"/>
        <v>4.61384241931991E-4</v>
      </c>
      <c r="AQ569" s="5">
        <f t="shared" si="816"/>
        <v>6.792995685060242E-5</v>
      </c>
      <c r="AR569" s="5">
        <f t="shared" si="817"/>
        <v>5.6095677529001203E-5</v>
      </c>
      <c r="AS569" s="5">
        <f t="shared" si="818"/>
        <v>9.8994199661487275E-5</v>
      </c>
      <c r="AT569" s="5">
        <f t="shared" si="819"/>
        <v>8.734943580592224E-5</v>
      </c>
      <c r="AU569" s="5">
        <f t="shared" si="820"/>
        <v>5.1382969653465279E-5</v>
      </c>
      <c r="AV569" s="5">
        <f t="shared" si="821"/>
        <v>2.2669375703883466E-5</v>
      </c>
      <c r="AW569" s="5">
        <f t="shared" si="822"/>
        <v>2.3098635706276424E-7</v>
      </c>
      <c r="AX569" s="5">
        <f t="shared" si="823"/>
        <v>3.9862762416191608E-3</v>
      </c>
      <c r="AY569" s="5">
        <f t="shared" si="824"/>
        <v>2.3476100696797173E-3</v>
      </c>
      <c r="AZ569" s="5">
        <f t="shared" si="825"/>
        <v>6.9128087282568972E-4</v>
      </c>
      <c r="BA569" s="5">
        <f t="shared" si="826"/>
        <v>1.3570375288085863E-4</v>
      </c>
      <c r="BB569" s="5">
        <f t="shared" si="827"/>
        <v>1.9979767924151049E-5</v>
      </c>
      <c r="BC569" s="5">
        <f t="shared" si="828"/>
        <v>2.3533092804200104E-6</v>
      </c>
      <c r="BD569" s="5">
        <f t="shared" si="829"/>
        <v>5.5060065020773531E-6</v>
      </c>
      <c r="BE569" s="5">
        <f t="shared" si="830"/>
        <v>9.7166614436967571E-6</v>
      </c>
      <c r="BF569" s="5">
        <f t="shared" si="831"/>
        <v>8.5736830837197581E-6</v>
      </c>
      <c r="BG569" s="5">
        <f t="shared" si="832"/>
        <v>5.0434360982939799E-6</v>
      </c>
      <c r="BH569" s="5">
        <f t="shared" si="833"/>
        <v>2.2250864152427173E-6</v>
      </c>
      <c r="BI569" s="5">
        <f t="shared" si="834"/>
        <v>7.8533911544511267E-7</v>
      </c>
      <c r="BJ569" s="8">
        <f t="shared" si="835"/>
        <v>0.6567539139346964</v>
      </c>
      <c r="BK569" s="8">
        <f t="shared" si="836"/>
        <v>0.22494489674737689</v>
      </c>
      <c r="BL569" s="8">
        <f t="shared" si="837"/>
        <v>0.11510566553725772</v>
      </c>
      <c r="BM569" s="8">
        <f t="shared" si="838"/>
        <v>0.41583102485462398</v>
      </c>
      <c r="BN569" s="8">
        <f t="shared" si="839"/>
        <v>0.58186083365525743</v>
      </c>
    </row>
    <row r="570" spans="1:66" x14ac:dyDescent="0.25">
      <c r="A570" t="s">
        <v>10</v>
      </c>
      <c r="B570" t="s">
        <v>453</v>
      </c>
      <c r="C570" t="s">
        <v>222</v>
      </c>
      <c r="D570" s="10"/>
      <c r="E570">
        <f>VLOOKUP(A570,home!$A$2:$E$405,3,FALSE)</f>
        <v>1.5192307692307701</v>
      </c>
      <c r="F570">
        <f>VLOOKUP(B570,home!$B$2:$E$405,3,FALSE)</f>
        <v>1.32</v>
      </c>
      <c r="G570">
        <f>VLOOKUP(C570,away!$B$2:$E$405,4,FALSE)</f>
        <v>1.1000000000000001</v>
      </c>
      <c r="H570">
        <f>VLOOKUP(A570,away!$A$2:$E$405,3,FALSE)</f>
        <v>1.5384615384615401</v>
      </c>
      <c r="I570">
        <f>VLOOKUP(C570,away!$B$2:$E$405,3,FALSE)</f>
        <v>0.66</v>
      </c>
      <c r="J570">
        <f>VLOOKUP(B570,home!$B$2:$E$405,4,FALSE)</f>
        <v>0.22</v>
      </c>
      <c r="K570" s="3">
        <f t="shared" si="784"/>
        <v>2.2059230769230784</v>
      </c>
      <c r="L570" s="3">
        <f t="shared" si="785"/>
        <v>0.22338461538461563</v>
      </c>
      <c r="M570" s="5">
        <f t="shared" si="786"/>
        <v>8.8097802261229249E-2</v>
      </c>
      <c r="N570" s="5">
        <f t="shared" si="787"/>
        <v>0.19433697503425176</v>
      </c>
      <c r="O570" s="5">
        <f t="shared" si="788"/>
        <v>1.9679693674354612E-2</v>
      </c>
      <c r="P570" s="5">
        <f t="shared" si="789"/>
        <v>4.3411890423035969E-2</v>
      </c>
      <c r="Q570" s="5">
        <f t="shared" si="790"/>
        <v>0.21434620896374007</v>
      </c>
      <c r="R570" s="5">
        <f t="shared" si="791"/>
        <v>2.1980704011663786E-3</v>
      </c>
      <c r="S570" s="5">
        <f t="shared" si="792"/>
        <v>5.3480114762495846E-3</v>
      </c>
      <c r="T570" s="5">
        <f t="shared" si="793"/>
        <v>4.7881645448515517E-2</v>
      </c>
      <c r="U570" s="5">
        <f t="shared" si="794"/>
        <v>4.8487742226344839E-3</v>
      </c>
      <c r="V570" s="5">
        <f t="shared" si="795"/>
        <v>2.9281508382853763E-4</v>
      </c>
      <c r="W570" s="5">
        <f t="shared" si="796"/>
        <v>0.15761041626803018</v>
      </c>
      <c r="X570" s="5">
        <f t="shared" si="797"/>
        <v>3.5207742218643083E-2</v>
      </c>
      <c r="Y570" s="5">
        <f t="shared" si="798"/>
        <v>3.9324339770361386E-3</v>
      </c>
      <c r="Z570" s="5">
        <f t="shared" si="799"/>
        <v>1.6367170371761987E-4</v>
      </c>
      <c r="AA570" s="5">
        <f t="shared" si="800"/>
        <v>3.6104718827001446E-4</v>
      </c>
      <c r="AB570" s="5">
        <f t="shared" si="801"/>
        <v>3.9822116223150821E-4</v>
      </c>
      <c r="AC570" s="5">
        <f t="shared" si="802"/>
        <v>9.0181423423053475E-6</v>
      </c>
      <c r="AD570" s="5">
        <f t="shared" si="803"/>
        <v>8.6919113602275125E-2</v>
      </c>
      <c r="AE570" s="5">
        <f t="shared" si="804"/>
        <v>1.9416392761615938E-2</v>
      </c>
      <c r="AF570" s="5">
        <f t="shared" si="805"/>
        <v>2.1686617146051052E-3</v>
      </c>
      <c r="AG570" s="5">
        <f t="shared" si="806"/>
        <v>1.6148188767213428E-4</v>
      </c>
      <c r="AH570" s="5">
        <f t="shared" si="807"/>
        <v>9.1404351460763126E-6</v>
      </c>
      <c r="AI570" s="5">
        <f t="shared" si="808"/>
        <v>2.0163096821848509E-5</v>
      </c>
      <c r="AJ570" s="5">
        <f t="shared" si="809"/>
        <v>2.2239120290775003E-5</v>
      </c>
      <c r="AK570" s="5">
        <f t="shared" si="810"/>
        <v>1.6352596219962953E-5</v>
      </c>
      <c r="AL570" s="5">
        <f t="shared" si="811"/>
        <v>1.7775453967518207E-7</v>
      </c>
      <c r="AM570" s="5">
        <f t="shared" si="812"/>
        <v>3.8347375704191437E-2</v>
      </c>
      <c r="AN570" s="5">
        <f t="shared" si="813"/>
        <v>8.566213772690158E-3</v>
      </c>
      <c r="AO570" s="5">
        <f t="shared" si="814"/>
        <v>9.5678018445739387E-4</v>
      </c>
      <c r="AP570" s="5">
        <f t="shared" si="815"/>
        <v>7.124332450421222E-5</v>
      </c>
      <c r="AQ570" s="5">
        <f t="shared" si="816"/>
        <v>3.9786656607736994E-6</v>
      </c>
      <c r="AR570" s="5">
        <f t="shared" si="817"/>
        <v>4.0836651791085599E-7</v>
      </c>
      <c r="AS570" s="5">
        <f t="shared" si="818"/>
        <v>9.0082512570227893E-7</v>
      </c>
      <c r="AT570" s="5">
        <f t="shared" si="819"/>
        <v>9.9357546652939501E-7</v>
      </c>
      <c r="AU570" s="5">
        <f t="shared" si="820"/>
        <v>7.3058368342726866E-7</v>
      </c>
      <c r="AV570" s="5">
        <f t="shared" si="821"/>
        <v>4.0290285172391936E-7</v>
      </c>
      <c r="AW570" s="5">
        <f t="shared" si="822"/>
        <v>2.4331104498859573E-9</v>
      </c>
      <c r="AX570" s="5">
        <f t="shared" si="823"/>
        <v>1.4098560167552541E-2</v>
      </c>
      <c r="AY570" s="5">
        <f t="shared" si="824"/>
        <v>3.149401440505586E-3</v>
      </c>
      <c r="AZ570" s="5">
        <f t="shared" si="825"/>
        <v>3.5176391473954735E-4</v>
      </c>
      <c r="BA570" s="5">
        <f t="shared" si="826"/>
        <v>2.6192882266760184E-5</v>
      </c>
      <c r="BB570" s="5">
        <f t="shared" si="827"/>
        <v>1.4627717327436847E-6</v>
      </c>
      <c r="BC570" s="5">
        <f t="shared" si="828"/>
        <v>6.5352140182887152E-8</v>
      </c>
      <c r="BD570" s="5">
        <f t="shared" si="829"/>
        <v>1.5203799589911898E-8</v>
      </c>
      <c r="BE570" s="5">
        <f t="shared" si="830"/>
        <v>3.3538412372300294E-8</v>
      </c>
      <c r="BF570" s="5">
        <f t="shared" si="831"/>
        <v>3.6991578907709857E-8</v>
      </c>
      <c r="BG570" s="5">
        <f t="shared" si="832"/>
        <v>2.7200192521446056E-8</v>
      </c>
      <c r="BH570" s="5">
        <f t="shared" si="833"/>
        <v>1.5000383094952104E-8</v>
      </c>
      <c r="BI570" s="5">
        <f t="shared" si="834"/>
        <v>6.61793824636833E-9</v>
      </c>
      <c r="BJ570" s="8">
        <f t="shared" si="835"/>
        <v>0.82755411005682644</v>
      </c>
      <c r="BK570" s="8">
        <f t="shared" si="836"/>
        <v>0.14030911658173087</v>
      </c>
      <c r="BL570" s="8">
        <f t="shared" si="837"/>
        <v>2.7557272703085688E-2</v>
      </c>
      <c r="BM570" s="8">
        <f t="shared" si="838"/>
        <v>0.43036413128018747</v>
      </c>
      <c r="BN570" s="8">
        <f t="shared" si="839"/>
        <v>0.56207064075777802</v>
      </c>
    </row>
    <row r="571" spans="1:66" x14ac:dyDescent="0.25">
      <c r="A571" t="s">
        <v>13</v>
      </c>
      <c r="B571" t="s">
        <v>50</v>
      </c>
      <c r="C571" t="s">
        <v>15</v>
      </c>
      <c r="D571" s="10"/>
      <c r="E571">
        <f>VLOOKUP(A571,home!$A$2:$E$405,3,FALSE)</f>
        <v>2.07407407407407</v>
      </c>
      <c r="F571">
        <f>VLOOKUP(B571,home!$B$2:$E$405,3,FALSE)</f>
        <v>0.24</v>
      </c>
      <c r="G571">
        <f>VLOOKUP(C571,away!$B$2:$E$405,4,FALSE)</f>
        <v>0.48</v>
      </c>
      <c r="H571">
        <f>VLOOKUP(A571,away!$A$2:$E$405,3,FALSE)</f>
        <v>1.1111111111111101</v>
      </c>
      <c r="I571">
        <f>VLOOKUP(C571,away!$B$2:$E$405,3,FALSE)</f>
        <v>1.21</v>
      </c>
      <c r="J571">
        <f>VLOOKUP(B571,home!$B$2:$E$405,4,FALSE)</f>
        <v>3.6</v>
      </c>
      <c r="K571" s="3">
        <f t="shared" si="784"/>
        <v>0.23893333333333283</v>
      </c>
      <c r="L571" s="3">
        <f t="shared" si="785"/>
        <v>4.8399999999999954</v>
      </c>
      <c r="M571" s="5">
        <f t="shared" si="786"/>
        <v>6.2265471252551854E-3</v>
      </c>
      <c r="N571" s="5">
        <f t="shared" si="787"/>
        <v>1.4877296597943024E-3</v>
      </c>
      <c r="O571" s="5">
        <f t="shared" si="788"/>
        <v>3.0136488086235074E-2</v>
      </c>
      <c r="P571" s="5">
        <f t="shared" si="789"/>
        <v>7.2006115534044178E-3</v>
      </c>
      <c r="Q571" s="5">
        <f t="shared" si="790"/>
        <v>1.7773410335675895E-4</v>
      </c>
      <c r="R571" s="5">
        <f t="shared" si="791"/>
        <v>7.2930301168688816E-2</v>
      </c>
      <c r="S571" s="5">
        <f t="shared" si="792"/>
        <v>2.0817640057970424E-3</v>
      </c>
      <c r="T571" s="5">
        <f t="shared" si="793"/>
        <v>8.6023306024671253E-4</v>
      </c>
      <c r="U571" s="5">
        <f t="shared" si="794"/>
        <v>1.7425479959238675E-2</v>
      </c>
      <c r="V571" s="5">
        <f t="shared" si="795"/>
        <v>2.674921794992491E-4</v>
      </c>
      <c r="W571" s="5">
        <f t="shared" si="796"/>
        <v>1.4155533920680503E-5</v>
      </c>
      <c r="X571" s="5">
        <f t="shared" si="797"/>
        <v>6.8512784176093578E-5</v>
      </c>
      <c r="Y571" s="5">
        <f t="shared" si="798"/>
        <v>1.6580093770614631E-4</v>
      </c>
      <c r="Z571" s="5">
        <f t="shared" si="799"/>
        <v>0.1176608858854845</v>
      </c>
      <c r="AA571" s="5">
        <f t="shared" si="800"/>
        <v>2.8113107667571701E-2</v>
      </c>
      <c r="AB571" s="5">
        <f t="shared" si="801"/>
        <v>3.3585792626858921E-3</v>
      </c>
      <c r="AC571" s="5">
        <f t="shared" si="802"/>
        <v>1.9333621421727003E-5</v>
      </c>
      <c r="AD571" s="5">
        <f t="shared" si="803"/>
        <v>8.4555722619531357E-7</v>
      </c>
      <c r="AE571" s="5">
        <f t="shared" si="804"/>
        <v>4.0924969747853143E-6</v>
      </c>
      <c r="AF571" s="5">
        <f t="shared" si="805"/>
        <v>9.9038426789804516E-6</v>
      </c>
      <c r="AG571" s="5">
        <f t="shared" si="806"/>
        <v>1.5978199522088445E-5</v>
      </c>
      <c r="AH571" s="5">
        <f t="shared" si="807"/>
        <v>0.14236967192143613</v>
      </c>
      <c r="AI571" s="5">
        <f t="shared" si="808"/>
        <v>3.4016860277761733E-2</v>
      </c>
      <c r="AJ571" s="5">
        <f t="shared" si="809"/>
        <v>4.0638809078499261E-3</v>
      </c>
      <c r="AK571" s="5">
        <f t="shared" si="810"/>
        <v>3.2366553719409118E-4</v>
      </c>
      <c r="AL571" s="5">
        <f t="shared" si="811"/>
        <v>8.9432486402472494E-7</v>
      </c>
      <c r="AM571" s="5">
        <f t="shared" si="812"/>
        <v>4.0406361315786652E-8</v>
      </c>
      <c r="AN571" s="5">
        <f t="shared" si="813"/>
        <v>1.9556678876840721E-7</v>
      </c>
      <c r="AO571" s="5">
        <f t="shared" si="814"/>
        <v>4.7327162881954507E-7</v>
      </c>
      <c r="AP571" s="5">
        <f t="shared" si="815"/>
        <v>7.6354489449553194E-7</v>
      </c>
      <c r="AQ571" s="5">
        <f t="shared" si="816"/>
        <v>9.2388932233959295E-7</v>
      </c>
      <c r="AR571" s="5">
        <f t="shared" si="817"/>
        <v>0.13781384241995001</v>
      </c>
      <c r="AS571" s="5">
        <f t="shared" si="818"/>
        <v>3.2928320748873321E-2</v>
      </c>
      <c r="AT571" s="5">
        <f t="shared" si="819"/>
        <v>3.9338367187987241E-3</v>
      </c>
      <c r="AU571" s="5">
        <f t="shared" si="820"/>
        <v>3.1330824000387988E-4</v>
      </c>
      <c r="AV571" s="5">
        <f t="shared" si="821"/>
        <v>1.871494553623172E-5</v>
      </c>
      <c r="AW571" s="5">
        <f t="shared" si="822"/>
        <v>2.8728629469067913E-8</v>
      </c>
      <c r="AX571" s="5">
        <f t="shared" si="823"/>
        <v>1.6090710995086544E-9</v>
      </c>
      <c r="AY571" s="5">
        <f t="shared" si="824"/>
        <v>7.78790412162188E-9</v>
      </c>
      <c r="AZ571" s="5">
        <f t="shared" si="825"/>
        <v>1.8846727974324935E-8</v>
      </c>
      <c r="BA571" s="5">
        <f t="shared" si="826"/>
        <v>3.04060544652442E-8</v>
      </c>
      <c r="BB571" s="5">
        <f t="shared" si="827"/>
        <v>3.6791325902945449E-8</v>
      </c>
      <c r="BC571" s="5">
        <f t="shared" si="828"/>
        <v>3.5614003474051156E-8</v>
      </c>
      <c r="BD571" s="5">
        <f t="shared" si="829"/>
        <v>0.11116983288542627</v>
      </c>
      <c r="BE571" s="5">
        <f t="shared" si="830"/>
        <v>2.6562178737424461E-2</v>
      </c>
      <c r="BF571" s="5">
        <f t="shared" si="831"/>
        <v>3.1732949531643019E-3</v>
      </c>
      <c r="BG571" s="5">
        <f t="shared" si="832"/>
        <v>2.527353136031296E-4</v>
      </c>
      <c r="BH571" s="5">
        <f t="shared" si="833"/>
        <v>1.5096722732560243E-5</v>
      </c>
      <c r="BI571" s="5">
        <f t="shared" si="834"/>
        <v>7.2142205697994433E-7</v>
      </c>
      <c r="BJ571" s="8">
        <f t="shared" si="835"/>
        <v>2.8075139096855198E-3</v>
      </c>
      <c r="BK571" s="8">
        <f t="shared" si="836"/>
        <v>1.5796650598145768E-2</v>
      </c>
      <c r="BL571" s="8">
        <f t="shared" si="837"/>
        <v>0.64891991789623193</v>
      </c>
      <c r="BM571" s="8">
        <f t="shared" si="838"/>
        <v>0.66702557753353853</v>
      </c>
      <c r="BN571" s="8">
        <f t="shared" si="839"/>
        <v>0.11815941169673455</v>
      </c>
    </row>
    <row r="572" spans="1:66" x14ac:dyDescent="0.25">
      <c r="A572" t="s">
        <v>13</v>
      </c>
      <c r="B572" t="s">
        <v>48</v>
      </c>
      <c r="C572" t="s">
        <v>229</v>
      </c>
      <c r="D572" s="10"/>
      <c r="E572">
        <f>VLOOKUP(A572,home!$A$2:$E$405,3,FALSE)</f>
        <v>2.07407407407407</v>
      </c>
      <c r="F572">
        <f>VLOOKUP(B572,home!$B$2:$E$405,3,FALSE)</f>
        <v>0.24</v>
      </c>
      <c r="G572">
        <f>VLOOKUP(C572,away!$B$2:$E$405,4,FALSE)</f>
        <v>1.45</v>
      </c>
      <c r="H572">
        <f>VLOOKUP(A572,away!$A$2:$E$405,3,FALSE)</f>
        <v>1.1111111111111101</v>
      </c>
      <c r="I572">
        <f>VLOOKUP(C572,away!$B$2:$E$405,3,FALSE)</f>
        <v>0.72</v>
      </c>
      <c r="J572">
        <f>VLOOKUP(B572,home!$B$2:$E$405,4,FALSE)</f>
        <v>0.45</v>
      </c>
      <c r="K572" s="3">
        <f t="shared" si="784"/>
        <v>0.7217777777777763</v>
      </c>
      <c r="L572" s="3">
        <f t="shared" si="785"/>
        <v>0.35999999999999965</v>
      </c>
      <c r="M572" s="5">
        <f t="shared" si="786"/>
        <v>0.33899233659292621</v>
      </c>
      <c r="N572" s="5">
        <f t="shared" si="787"/>
        <v>0.24467713538973826</v>
      </c>
      <c r="O572" s="5">
        <f t="shared" si="788"/>
        <v>0.12203724117345334</v>
      </c>
      <c r="P572" s="5">
        <f t="shared" si="789"/>
        <v>8.8083768740305698E-2</v>
      </c>
      <c r="Q572" s="5">
        <f t="shared" si="790"/>
        <v>8.8301259527318668E-2</v>
      </c>
      <c r="R572" s="5">
        <f t="shared" si="791"/>
        <v>2.1966703411221578E-2</v>
      </c>
      <c r="S572" s="5">
        <f t="shared" si="792"/>
        <v>5.7219216173702396E-3</v>
      </c>
      <c r="T572" s="5">
        <f t="shared" si="793"/>
        <v>3.1788453429834697E-2</v>
      </c>
      <c r="U572" s="5">
        <f t="shared" si="794"/>
        <v>1.5855078373255008E-2</v>
      </c>
      <c r="V572" s="5">
        <f t="shared" si="795"/>
        <v>1.651982347841643E-4</v>
      </c>
      <c r="W572" s="5">
        <f t="shared" si="796"/>
        <v>2.1244628958868927E-2</v>
      </c>
      <c r="X572" s="5">
        <f t="shared" si="797"/>
        <v>7.6480664251928083E-3</v>
      </c>
      <c r="Y572" s="5">
        <f t="shared" si="798"/>
        <v>1.3766519565347039E-3</v>
      </c>
      <c r="Z572" s="5">
        <f t="shared" si="799"/>
        <v>2.636004409346587E-3</v>
      </c>
      <c r="AA572" s="5">
        <f t="shared" si="800"/>
        <v>1.9026094047905992E-3</v>
      </c>
      <c r="AB572" s="5">
        <f t="shared" si="801"/>
        <v>6.8663059408442806E-4</v>
      </c>
      <c r="AC572" s="5">
        <f t="shared" si="802"/>
        <v>2.6828193328948198E-6</v>
      </c>
      <c r="AD572" s="5">
        <f t="shared" si="803"/>
        <v>3.8334752699114515E-3</v>
      </c>
      <c r="AE572" s="5">
        <f t="shared" si="804"/>
        <v>1.3800510971681214E-3</v>
      </c>
      <c r="AF572" s="5">
        <f t="shared" si="805"/>
        <v>2.4840919749026161E-4</v>
      </c>
      <c r="AG572" s="5">
        <f t="shared" si="806"/>
        <v>2.9809103698831361E-5</v>
      </c>
      <c r="AH572" s="5">
        <f t="shared" si="807"/>
        <v>2.3724039684119258E-4</v>
      </c>
      <c r="AI572" s="5">
        <f t="shared" si="808"/>
        <v>1.7123484643115374E-4</v>
      </c>
      <c r="AJ572" s="5">
        <f t="shared" si="809"/>
        <v>6.1796753467598456E-5</v>
      </c>
      <c r="AK572" s="5">
        <f t="shared" si="810"/>
        <v>1.4867841130574773E-5</v>
      </c>
      <c r="AL572" s="5">
        <f t="shared" si="811"/>
        <v>2.7884151018375515E-8</v>
      </c>
      <c r="AM572" s="5">
        <f t="shared" si="812"/>
        <v>5.5338345229654978E-4</v>
      </c>
      <c r="AN572" s="5">
        <f t="shared" si="813"/>
        <v>1.9921804282675777E-4</v>
      </c>
      <c r="AO572" s="5">
        <f t="shared" si="814"/>
        <v>3.585924770881636E-5</v>
      </c>
      <c r="AP572" s="5">
        <f t="shared" si="815"/>
        <v>4.303109725057959E-6</v>
      </c>
      <c r="AQ572" s="5">
        <f t="shared" si="816"/>
        <v>3.8727987525521593E-7</v>
      </c>
      <c r="AR572" s="5">
        <f t="shared" si="817"/>
        <v>1.7081308572565846E-5</v>
      </c>
      <c r="AS572" s="5">
        <f t="shared" si="818"/>
        <v>1.2328908943043056E-5</v>
      </c>
      <c r="AT572" s="5">
        <f t="shared" si="819"/>
        <v>4.4493662496670842E-6</v>
      </c>
      <c r="AU572" s="5">
        <f t="shared" si="820"/>
        <v>1.0704845614013824E-6</v>
      </c>
      <c r="AV572" s="5">
        <f t="shared" si="821"/>
        <v>1.9316299196842681E-7</v>
      </c>
      <c r="AW572" s="5">
        <f t="shared" si="822"/>
        <v>2.0126160557262974E-10</v>
      </c>
      <c r="AX572" s="5">
        <f t="shared" si="823"/>
        <v>6.6569979742932948E-5</v>
      </c>
      <c r="AY572" s="5">
        <f t="shared" si="824"/>
        <v>2.3965192707455843E-5</v>
      </c>
      <c r="AZ572" s="5">
        <f t="shared" si="825"/>
        <v>4.3137346873420472E-6</v>
      </c>
      <c r="BA572" s="5">
        <f t="shared" si="826"/>
        <v>5.1764816248104519E-7</v>
      </c>
      <c r="BB572" s="5">
        <f t="shared" si="827"/>
        <v>4.6588334623294012E-8</v>
      </c>
      <c r="BC572" s="5">
        <f t="shared" si="828"/>
        <v>3.3543600928771651E-9</v>
      </c>
      <c r="BD572" s="5">
        <f t="shared" si="829"/>
        <v>1.0248785143539498E-6</v>
      </c>
      <c r="BE572" s="5">
        <f t="shared" si="830"/>
        <v>7.3973453658258271E-7</v>
      </c>
      <c r="BF572" s="5">
        <f t="shared" si="831"/>
        <v>2.6696197498002481E-7</v>
      </c>
      <c r="BG572" s="5">
        <f t="shared" si="832"/>
        <v>6.4229073684082892E-8</v>
      </c>
      <c r="BH572" s="5">
        <f t="shared" si="833"/>
        <v>1.1589779518105598E-8</v>
      </c>
      <c r="BI572" s="5">
        <f t="shared" si="834"/>
        <v>1.6730490611025293E-9</v>
      </c>
      <c r="BJ572" s="8">
        <f t="shared" si="835"/>
        <v>0.40141650798618411</v>
      </c>
      <c r="BK572" s="8">
        <f t="shared" si="836"/>
        <v>0.43298990108157775</v>
      </c>
      <c r="BL572" s="8">
        <f t="shared" si="837"/>
        <v>0.16297063509292226</v>
      </c>
      <c r="BM572" s="8">
        <f t="shared" si="838"/>
        <v>9.593063874362108E-2</v>
      </c>
      <c r="BN572" s="8">
        <f t="shared" si="839"/>
        <v>0.90405844483496378</v>
      </c>
    </row>
    <row r="573" spans="1:66" x14ac:dyDescent="0.25">
      <c r="A573" t="s">
        <v>13</v>
      </c>
      <c r="B573" t="s">
        <v>45</v>
      </c>
      <c r="C573" t="s">
        <v>55</v>
      </c>
      <c r="D573" s="10"/>
      <c r="E573">
        <f>VLOOKUP(A573,home!$A$2:$E$405,3,FALSE)</f>
        <v>2.07407407407407</v>
      </c>
      <c r="F573">
        <f>VLOOKUP(B573,home!$B$2:$E$405,3,FALSE)</f>
        <v>1.21</v>
      </c>
      <c r="G573">
        <f>VLOOKUP(C573,away!$B$2:$E$405,4,FALSE)</f>
        <v>0.72</v>
      </c>
      <c r="H573">
        <f>VLOOKUP(A573,away!$A$2:$E$405,3,FALSE)</f>
        <v>1.1111111111111101</v>
      </c>
      <c r="I573">
        <f>VLOOKUP(C573,away!$B$2:$E$405,3,FALSE)</f>
        <v>0.24</v>
      </c>
      <c r="J573">
        <f>VLOOKUP(B573,home!$B$2:$E$405,4,FALSE)</f>
        <v>0.9</v>
      </c>
      <c r="K573" s="3">
        <f t="shared" si="784"/>
        <v>1.8069333333333297</v>
      </c>
      <c r="L573" s="3">
        <f t="shared" si="785"/>
        <v>0.23999999999999974</v>
      </c>
      <c r="M573" s="5">
        <f t="shared" si="786"/>
        <v>0.12913029658486525</v>
      </c>
      <c r="N573" s="5">
        <f t="shared" si="787"/>
        <v>0.23332983724241202</v>
      </c>
      <c r="O573" s="5">
        <f t="shared" si="788"/>
        <v>3.0991271180367628E-2</v>
      </c>
      <c r="P573" s="5">
        <f t="shared" si="789"/>
        <v>5.5999160938178826E-2</v>
      </c>
      <c r="Q573" s="5">
        <f t="shared" si="790"/>
        <v>0.21080573028727745</v>
      </c>
      <c r="R573" s="5">
        <f t="shared" si="791"/>
        <v>3.7189525416441113E-3</v>
      </c>
      <c r="S573" s="5">
        <f t="shared" si="792"/>
        <v>6.0712050322735784E-3</v>
      </c>
      <c r="T573" s="5">
        <f t="shared" si="793"/>
        <v>5.0593375268946542E-2</v>
      </c>
      <c r="U573" s="5">
        <f t="shared" si="794"/>
        <v>6.7198993125814517E-3</v>
      </c>
      <c r="V573" s="5">
        <f t="shared" si="795"/>
        <v>2.9254033990176449E-4</v>
      </c>
      <c r="W573" s="5">
        <f t="shared" si="796"/>
        <v>0.12697063363791902</v>
      </c>
      <c r="X573" s="5">
        <f t="shared" si="797"/>
        <v>3.0472952073100534E-2</v>
      </c>
      <c r="Y573" s="5">
        <f t="shared" si="798"/>
        <v>3.6567542487720602E-3</v>
      </c>
      <c r="Z573" s="5">
        <f t="shared" si="799"/>
        <v>2.9751620333152859E-4</v>
      </c>
      <c r="AA573" s="5">
        <f t="shared" si="800"/>
        <v>5.3759194500651556E-4</v>
      </c>
      <c r="AB573" s="5">
        <f t="shared" si="801"/>
        <v>4.8569640258188572E-4</v>
      </c>
      <c r="AC573" s="5">
        <f t="shared" si="802"/>
        <v>7.9290133726974008E-6</v>
      </c>
      <c r="AD573" s="5">
        <f t="shared" si="803"/>
        <v>5.7356867568702494E-2</v>
      </c>
      <c r="AE573" s="5">
        <f t="shared" si="804"/>
        <v>1.3765648216488586E-2</v>
      </c>
      <c r="AF573" s="5">
        <f t="shared" si="805"/>
        <v>1.6518777859786285E-3</v>
      </c>
      <c r="AG573" s="5">
        <f t="shared" si="806"/>
        <v>1.3215022287829014E-4</v>
      </c>
      <c r="AH573" s="5">
        <f t="shared" si="807"/>
        <v>1.7850972199891697E-5</v>
      </c>
      <c r="AI573" s="5">
        <f t="shared" si="808"/>
        <v>3.2255516700390904E-5</v>
      </c>
      <c r="AJ573" s="5">
        <f t="shared" si="809"/>
        <v>2.9141784154913116E-5</v>
      </c>
      <c r="AK573" s="5">
        <f t="shared" si="810"/>
        <v>1.7552420394105853E-5</v>
      </c>
      <c r="AL573" s="5">
        <f t="shared" si="811"/>
        <v>1.3754110621029754E-7</v>
      </c>
      <c r="AM573" s="5">
        <f t="shared" si="812"/>
        <v>2.0728007181094795E-2</v>
      </c>
      <c r="AN573" s="5">
        <f t="shared" si="813"/>
        <v>4.974721723462746E-3</v>
      </c>
      <c r="AO573" s="5">
        <f t="shared" si="814"/>
        <v>5.9696660681552891E-4</v>
      </c>
      <c r="AP573" s="5">
        <f t="shared" si="815"/>
        <v>4.7757328545242258E-5</v>
      </c>
      <c r="AQ573" s="5">
        <f t="shared" si="816"/>
        <v>2.8654397127145326E-6</v>
      </c>
      <c r="AR573" s="5">
        <f t="shared" si="817"/>
        <v>8.5684666559480123E-7</v>
      </c>
      <c r="AS573" s="5">
        <f t="shared" si="818"/>
        <v>1.548264801618763E-6</v>
      </c>
      <c r="AT573" s="5">
        <f t="shared" si="819"/>
        <v>1.3988056394358292E-6</v>
      </c>
      <c r="AU573" s="5">
        <f t="shared" si="820"/>
        <v>8.4251617891708078E-7</v>
      </c>
      <c r="AV573" s="5">
        <f t="shared" si="821"/>
        <v>3.8059264188947511E-7</v>
      </c>
      <c r="AW573" s="5">
        <f t="shared" si="822"/>
        <v>1.6568507300995064E-9</v>
      </c>
      <c r="AX573" s="5">
        <f t="shared" si="823"/>
        <v>6.2423545181821355E-3</v>
      </c>
      <c r="AY573" s="5">
        <f t="shared" si="824"/>
        <v>1.498165084363711E-3</v>
      </c>
      <c r="AZ573" s="5">
        <f t="shared" si="825"/>
        <v>1.7977981012364514E-4</v>
      </c>
      <c r="BA573" s="5">
        <f t="shared" si="826"/>
        <v>1.4382384809891595E-5</v>
      </c>
      <c r="BB573" s="5">
        <f t="shared" si="827"/>
        <v>8.6294308859349486E-7</v>
      </c>
      <c r="BC573" s="5">
        <f t="shared" si="828"/>
        <v>4.142126825248774E-8</v>
      </c>
      <c r="BD573" s="5">
        <f t="shared" si="829"/>
        <v>3.4273866623791978E-8</v>
      </c>
      <c r="BE573" s="5">
        <f t="shared" si="830"/>
        <v>6.1930592064750391E-8</v>
      </c>
      <c r="BF573" s="5">
        <f t="shared" si="831"/>
        <v>5.5952225577433053E-8</v>
      </c>
      <c r="BG573" s="5">
        <f t="shared" si="832"/>
        <v>3.3700647156683164E-8</v>
      </c>
      <c r="BH573" s="5">
        <f t="shared" si="833"/>
        <v>1.5223705675578973E-8</v>
      </c>
      <c r="BI573" s="5">
        <f t="shared" si="834"/>
        <v>5.5016442484118903E-9</v>
      </c>
      <c r="BJ573" s="8">
        <f t="shared" si="835"/>
        <v>0.76302173099394288</v>
      </c>
      <c r="BK573" s="8">
        <f t="shared" si="836"/>
        <v>0.19299943453406201</v>
      </c>
      <c r="BL573" s="8">
        <f t="shared" si="837"/>
        <v>4.2555445684239697E-2</v>
      </c>
      <c r="BM573" s="8">
        <f t="shared" si="838"/>
        <v>0.33340071521331793</v>
      </c>
      <c r="BN573" s="8">
        <f t="shared" si="839"/>
        <v>0.66397524877474523</v>
      </c>
    </row>
    <row r="574" spans="1:66" x14ac:dyDescent="0.25">
      <c r="A574" t="s">
        <v>13</v>
      </c>
      <c r="B574" t="s">
        <v>44</v>
      </c>
      <c r="C574" t="s">
        <v>17</v>
      </c>
      <c r="D574" s="10"/>
      <c r="E574">
        <f>VLOOKUP(A574,home!$A$2:$E$405,3,FALSE)</f>
        <v>2.07407407407407</v>
      </c>
      <c r="F574">
        <f>VLOOKUP(B574,home!$B$2:$E$405,3,FALSE)</f>
        <v>0.96</v>
      </c>
      <c r="G574">
        <f>VLOOKUP(C574,away!$B$2:$E$405,4,FALSE)</f>
        <v>1.93</v>
      </c>
      <c r="H574">
        <f>VLOOKUP(A574,away!$A$2:$E$405,3,FALSE)</f>
        <v>1.1111111111111101</v>
      </c>
      <c r="I574">
        <f>VLOOKUP(C574,away!$B$2:$E$405,3,FALSE)</f>
        <v>0.24</v>
      </c>
      <c r="J574">
        <f>VLOOKUP(B574,home!$B$2:$E$405,4,FALSE)</f>
        <v>0</v>
      </c>
      <c r="K574" s="3">
        <f t="shared" si="784"/>
        <v>3.8428444444444363</v>
      </c>
      <c r="L574" s="3">
        <f t="shared" si="785"/>
        <v>0</v>
      </c>
      <c r="M574" s="5">
        <f t="shared" si="786"/>
        <v>2.1432550858674002E-2</v>
      </c>
      <c r="N574" s="5">
        <f t="shared" si="787"/>
        <v>8.2361958997528212E-2</v>
      </c>
      <c r="O574" s="5">
        <f t="shared" si="788"/>
        <v>0</v>
      </c>
      <c r="P574" s="5">
        <f t="shared" si="789"/>
        <v>0</v>
      </c>
      <c r="Q574" s="5">
        <f t="shared" si="790"/>
        <v>0.15825209828360595</v>
      </c>
      <c r="R574" s="5">
        <f t="shared" si="791"/>
        <v>0</v>
      </c>
      <c r="S574" s="5">
        <f t="shared" si="792"/>
        <v>0</v>
      </c>
      <c r="T574" s="5">
        <f t="shared" si="793"/>
        <v>0</v>
      </c>
      <c r="U574" s="5">
        <f t="shared" si="794"/>
        <v>0</v>
      </c>
      <c r="V574" s="5">
        <f t="shared" si="795"/>
        <v>0</v>
      </c>
      <c r="W574" s="5">
        <f t="shared" si="796"/>
        <v>0.2027127322369433</v>
      </c>
      <c r="X574" s="5">
        <f t="shared" si="797"/>
        <v>0</v>
      </c>
      <c r="Y574" s="5">
        <f t="shared" si="798"/>
        <v>0</v>
      </c>
      <c r="Z574" s="5">
        <f t="shared" si="799"/>
        <v>0</v>
      </c>
      <c r="AA574" s="5">
        <f t="shared" si="800"/>
        <v>0</v>
      </c>
      <c r="AB574" s="5">
        <f t="shared" si="801"/>
        <v>0</v>
      </c>
      <c r="AC574" s="5">
        <f t="shared" si="802"/>
        <v>0</v>
      </c>
      <c r="AD574" s="5">
        <f t="shared" si="803"/>
        <v>0.19474837422372254</v>
      </c>
      <c r="AE574" s="5">
        <f t="shared" si="804"/>
        <v>0</v>
      </c>
      <c r="AF574" s="5">
        <f t="shared" si="805"/>
        <v>0</v>
      </c>
      <c r="AG574" s="5">
        <f t="shared" si="806"/>
        <v>0</v>
      </c>
      <c r="AH574" s="5">
        <f t="shared" si="807"/>
        <v>0</v>
      </c>
      <c r="AI574" s="5">
        <f t="shared" si="808"/>
        <v>0</v>
      </c>
      <c r="AJ574" s="5">
        <f t="shared" si="809"/>
        <v>0</v>
      </c>
      <c r="AK574" s="5">
        <f t="shared" si="810"/>
        <v>0</v>
      </c>
      <c r="AL574" s="5">
        <f t="shared" si="811"/>
        <v>0</v>
      </c>
      <c r="AM574" s="5">
        <f t="shared" si="812"/>
        <v>0.14967754159004365</v>
      </c>
      <c r="AN574" s="5">
        <f t="shared" si="813"/>
        <v>0</v>
      </c>
      <c r="AO574" s="5">
        <f t="shared" si="814"/>
        <v>0</v>
      </c>
      <c r="AP574" s="5">
        <f t="shared" si="815"/>
        <v>0</v>
      </c>
      <c r="AQ574" s="5">
        <f t="shared" si="816"/>
        <v>0</v>
      </c>
      <c r="AR574" s="5">
        <f t="shared" si="817"/>
        <v>0</v>
      </c>
      <c r="AS574" s="5">
        <f t="shared" si="818"/>
        <v>0</v>
      </c>
      <c r="AT574" s="5">
        <f t="shared" si="819"/>
        <v>0</v>
      </c>
      <c r="AU574" s="5">
        <f t="shared" si="820"/>
        <v>0</v>
      </c>
      <c r="AV574" s="5">
        <f t="shared" si="821"/>
        <v>0</v>
      </c>
      <c r="AW574" s="5">
        <f t="shared" si="822"/>
        <v>0</v>
      </c>
      <c r="AX574" s="5">
        <f t="shared" si="823"/>
        <v>9.5864584859566684E-2</v>
      </c>
      <c r="AY574" s="5">
        <f t="shared" si="824"/>
        <v>0</v>
      </c>
      <c r="AZ574" s="5">
        <f t="shared" si="825"/>
        <v>0</v>
      </c>
      <c r="BA574" s="5">
        <f t="shared" si="826"/>
        <v>0</v>
      </c>
      <c r="BB574" s="5">
        <f t="shared" si="827"/>
        <v>0</v>
      </c>
      <c r="BC574" s="5">
        <f t="shared" si="828"/>
        <v>0</v>
      </c>
      <c r="BD574" s="5">
        <f t="shared" si="829"/>
        <v>0</v>
      </c>
      <c r="BE574" s="5">
        <f t="shared" si="830"/>
        <v>0</v>
      </c>
      <c r="BF574" s="5">
        <f t="shared" si="831"/>
        <v>0</v>
      </c>
      <c r="BG574" s="5">
        <f t="shared" si="832"/>
        <v>0</v>
      </c>
      <c r="BH574" s="5">
        <f t="shared" si="833"/>
        <v>0</v>
      </c>
      <c r="BI574" s="5">
        <f t="shared" si="834"/>
        <v>0</v>
      </c>
      <c r="BJ574" s="8">
        <f t="shared" si="835"/>
        <v>0.88361729019141044</v>
      </c>
      <c r="BK574" s="8">
        <f t="shared" si="836"/>
        <v>2.1432550858674002E-2</v>
      </c>
      <c r="BL574" s="8">
        <f t="shared" si="837"/>
        <v>0</v>
      </c>
      <c r="BM574" s="8">
        <f t="shared" si="838"/>
        <v>0.64300323291027617</v>
      </c>
      <c r="BN574" s="8">
        <f t="shared" si="839"/>
        <v>0.26204660813980818</v>
      </c>
    </row>
    <row r="575" spans="1:66" x14ac:dyDescent="0.25">
      <c r="A575" t="s">
        <v>13</v>
      </c>
      <c r="B575" t="s">
        <v>53</v>
      </c>
      <c r="C575" t="s">
        <v>228</v>
      </c>
      <c r="D575" s="10"/>
      <c r="E575">
        <f>VLOOKUP(A575,home!$A$2:$E$405,3,FALSE)</f>
        <v>2.07407407407407</v>
      </c>
      <c r="F575">
        <f>VLOOKUP(B575,home!$B$2:$E$405,3,FALSE)</f>
        <v>1.69</v>
      </c>
      <c r="G575">
        <f>VLOOKUP(C575,away!$B$2:$E$405,4,FALSE)</f>
        <v>0.48</v>
      </c>
      <c r="H575">
        <f>VLOOKUP(A575,away!$A$2:$E$405,3,FALSE)</f>
        <v>1.1111111111111101</v>
      </c>
      <c r="I575">
        <f>VLOOKUP(C575,away!$B$2:$E$405,3,FALSE)</f>
        <v>0.72</v>
      </c>
      <c r="J575">
        <f>VLOOKUP(B575,home!$B$2:$E$405,4,FALSE)</f>
        <v>1.8</v>
      </c>
      <c r="K575" s="3">
        <f t="shared" si="784"/>
        <v>1.6824888888888856</v>
      </c>
      <c r="L575" s="3">
        <f t="shared" si="785"/>
        <v>1.4399999999999986</v>
      </c>
      <c r="M575" s="5">
        <f t="shared" si="786"/>
        <v>4.4047402787741927E-2</v>
      </c>
      <c r="N575" s="5">
        <f t="shared" si="787"/>
        <v>7.4109265774789115E-2</v>
      </c>
      <c r="O575" s="5">
        <f t="shared" si="788"/>
        <v>6.3428260014348314E-2</v>
      </c>
      <c r="P575" s="5">
        <f t="shared" si="789"/>
        <v>0.10671734271569622</v>
      </c>
      <c r="Q575" s="5">
        <f t="shared" si="790"/>
        <v>6.2344008114898042E-2</v>
      </c>
      <c r="R575" s="5">
        <f t="shared" si="791"/>
        <v>4.5668347210330751E-2</v>
      </c>
      <c r="S575" s="5">
        <f t="shared" si="792"/>
        <v>6.4638267613526174E-2</v>
      </c>
      <c r="T575" s="5">
        <f t="shared" si="793"/>
        <v>8.9775371685453076E-2</v>
      </c>
      <c r="U575" s="5">
        <f t="shared" si="794"/>
        <v>7.683648675530122E-2</v>
      </c>
      <c r="V575" s="5">
        <f t="shared" si="795"/>
        <v>1.7400506729085437E-2</v>
      </c>
      <c r="W575" s="5">
        <f t="shared" si="796"/>
        <v>3.4964366980704827E-2</v>
      </c>
      <c r="X575" s="5">
        <f t="shared" si="797"/>
        <v>5.0348688452214893E-2</v>
      </c>
      <c r="Y575" s="5">
        <f t="shared" si="798"/>
        <v>3.6251055685594696E-2</v>
      </c>
      <c r="Z575" s="5">
        <f t="shared" si="799"/>
        <v>2.192080666095874E-2</v>
      </c>
      <c r="AA575" s="5">
        <f t="shared" si="800"/>
        <v>3.688151364254455E-2</v>
      </c>
      <c r="AB575" s="5">
        <f t="shared" si="801"/>
        <v>3.1026368454492536E-2</v>
      </c>
      <c r="AC575" s="5">
        <f t="shared" si="802"/>
        <v>2.6348543309450256E-3</v>
      </c>
      <c r="AD575" s="5">
        <f t="shared" si="803"/>
        <v>1.4706789738017326E-2</v>
      </c>
      <c r="AE575" s="5">
        <f t="shared" si="804"/>
        <v>2.1177777222744925E-2</v>
      </c>
      <c r="AF575" s="5">
        <f t="shared" si="805"/>
        <v>1.5247999600376335E-2</v>
      </c>
      <c r="AG575" s="5">
        <f t="shared" si="806"/>
        <v>7.3190398081806347E-3</v>
      </c>
      <c r="AH575" s="5">
        <f t="shared" si="807"/>
        <v>7.8914903979451379E-3</v>
      </c>
      <c r="AI575" s="5">
        <f t="shared" si="808"/>
        <v>1.3277344911316024E-2</v>
      </c>
      <c r="AJ575" s="5">
        <f t="shared" si="809"/>
        <v>1.11694926436173E-2</v>
      </c>
      <c r="AK575" s="5">
        <f t="shared" si="810"/>
        <v>6.2641824224707512E-3</v>
      </c>
      <c r="AL575" s="5">
        <f t="shared" si="811"/>
        <v>2.5534731661377194E-4</v>
      </c>
      <c r="AM575" s="5">
        <f t="shared" si="812"/>
        <v>4.9488020650878478E-3</v>
      </c>
      <c r="AN575" s="5">
        <f t="shared" si="813"/>
        <v>7.1262749737264928E-3</v>
      </c>
      <c r="AO575" s="5">
        <f t="shared" si="814"/>
        <v>5.1309179810830711E-3</v>
      </c>
      <c r="AP575" s="5">
        <f t="shared" si="815"/>
        <v>2.4628406309198719E-3</v>
      </c>
      <c r="AQ575" s="5">
        <f t="shared" si="816"/>
        <v>8.8662262713115289E-4</v>
      </c>
      <c r="AR575" s="5">
        <f t="shared" si="817"/>
        <v>2.2727492346081984E-3</v>
      </c>
      <c r="AS575" s="5">
        <f t="shared" si="818"/>
        <v>3.823875334459013E-3</v>
      </c>
      <c r="AT575" s="5">
        <f t="shared" si="819"/>
        <v>3.2168138813617811E-3</v>
      </c>
      <c r="AU575" s="5">
        <f t="shared" si="820"/>
        <v>1.8040845376715755E-3</v>
      </c>
      <c r="AV575" s="5">
        <f t="shared" si="821"/>
        <v>7.5883804731216706E-4</v>
      </c>
      <c r="AW575" s="5">
        <f t="shared" si="822"/>
        <v>1.7184760920410496E-5</v>
      </c>
      <c r="AX575" s="5">
        <f t="shared" si="823"/>
        <v>1.3877174146367788E-3</v>
      </c>
      <c r="AY575" s="5">
        <f t="shared" si="824"/>
        <v>1.9983130770769592E-3</v>
      </c>
      <c r="AZ575" s="5">
        <f t="shared" si="825"/>
        <v>1.4387854154954095E-3</v>
      </c>
      <c r="BA575" s="5">
        <f t="shared" si="826"/>
        <v>6.9061699943779599E-4</v>
      </c>
      <c r="BB575" s="5">
        <f t="shared" si="827"/>
        <v>2.4862211979760629E-4</v>
      </c>
      <c r="BC575" s="5">
        <f t="shared" si="828"/>
        <v>7.1603170501710581E-5</v>
      </c>
      <c r="BD575" s="5">
        <f t="shared" si="829"/>
        <v>5.4545981630596638E-4</v>
      </c>
      <c r="BE575" s="5">
        <f t="shared" si="830"/>
        <v>9.1773008027016092E-4</v>
      </c>
      <c r="BF575" s="5">
        <f t="shared" si="831"/>
        <v>7.7203533152682554E-4</v>
      </c>
      <c r="BG575" s="5">
        <f t="shared" si="832"/>
        <v>4.3298028904117708E-4</v>
      </c>
      <c r="BH575" s="5">
        <f t="shared" si="833"/>
        <v>1.8212113135491963E-4</v>
      </c>
      <c r="BI575" s="5">
        <f t="shared" si="834"/>
        <v>6.1283355987305107E-5</v>
      </c>
      <c r="BJ575" s="8">
        <f t="shared" si="835"/>
        <v>0.43263547953786852</v>
      </c>
      <c r="BK575" s="8">
        <f t="shared" si="836"/>
        <v>0.23769203457068552</v>
      </c>
      <c r="BL575" s="8">
        <f t="shared" si="837"/>
        <v>0.30723145749226566</v>
      </c>
      <c r="BM575" s="8">
        <f t="shared" si="838"/>
        <v>0.60118402332781751</v>
      </c>
      <c r="BN575" s="8">
        <f t="shared" si="839"/>
        <v>0.39631462661780437</v>
      </c>
    </row>
    <row r="576" spans="1:66" x14ac:dyDescent="0.25">
      <c r="A576" t="s">
        <v>13</v>
      </c>
      <c r="B576" t="s">
        <v>227</v>
      </c>
      <c r="C576" t="s">
        <v>46</v>
      </c>
      <c r="D576" s="10"/>
      <c r="E576">
        <f>VLOOKUP(A576,home!$A$2:$E$405,3,FALSE)</f>
        <v>2.07407407407407</v>
      </c>
      <c r="F576">
        <f>VLOOKUP(B576,home!$B$2:$E$405,3,FALSE)</f>
        <v>1.93</v>
      </c>
      <c r="G576">
        <f>VLOOKUP(C576,away!$B$2:$E$405,4,FALSE)</f>
        <v>1.93</v>
      </c>
      <c r="H576">
        <f>VLOOKUP(A576,away!$A$2:$E$405,3,FALSE)</f>
        <v>1.1111111111111101</v>
      </c>
      <c r="I576">
        <f>VLOOKUP(C576,away!$B$2:$E$405,3,FALSE)</f>
        <v>0.24</v>
      </c>
      <c r="J576">
        <f>VLOOKUP(B576,home!$B$2:$E$405,4,FALSE)</f>
        <v>0.9</v>
      </c>
      <c r="K576" s="3">
        <f t="shared" si="784"/>
        <v>7.7257185185185024</v>
      </c>
      <c r="L576" s="3">
        <f t="shared" si="785"/>
        <v>0.23999999999999974</v>
      </c>
      <c r="M576" s="5">
        <f t="shared" si="786"/>
        <v>3.4716217693252813E-4</v>
      </c>
      <c r="N576" s="5">
        <f t="shared" si="787"/>
        <v>2.6820772592568288E-3</v>
      </c>
      <c r="O576" s="5">
        <f t="shared" si="788"/>
        <v>8.3318922463806666E-5</v>
      </c>
      <c r="P576" s="5">
        <f t="shared" si="789"/>
        <v>6.4369854222163831E-4</v>
      </c>
      <c r="Q576" s="5">
        <f t="shared" si="790"/>
        <v>1.036048697496892E-2</v>
      </c>
      <c r="R576" s="5">
        <f t="shared" si="791"/>
        <v>9.9982706956567891E-6</v>
      </c>
      <c r="S576" s="5">
        <f t="shared" si="792"/>
        <v>2.9838202487910429E-4</v>
      </c>
      <c r="T576" s="5">
        <f t="shared" si="793"/>
        <v>2.4865168739925387E-3</v>
      </c>
      <c r="U576" s="5">
        <f t="shared" si="794"/>
        <v>7.7243825066596511E-5</v>
      </c>
      <c r="V576" s="5">
        <f t="shared" si="795"/>
        <v>6.147241427204112E-5</v>
      </c>
      <c r="W576" s="5">
        <f t="shared" si="796"/>
        <v>2.668073536112904E-2</v>
      </c>
      <c r="X576" s="5">
        <f t="shared" si="797"/>
        <v>6.4033764866709636E-3</v>
      </c>
      <c r="Y576" s="5">
        <f t="shared" si="798"/>
        <v>7.6840517840051474E-4</v>
      </c>
      <c r="Z576" s="5">
        <f t="shared" si="799"/>
        <v>7.998616556525422E-7</v>
      </c>
      <c r="AA576" s="5">
        <f t="shared" si="800"/>
        <v>6.1795060053277149E-6</v>
      </c>
      <c r="AB576" s="5">
        <f t="shared" si="801"/>
        <v>2.3870561990328318E-5</v>
      </c>
      <c r="AC576" s="5">
        <f t="shared" si="802"/>
        <v>7.1237785397932324E-6</v>
      </c>
      <c r="AD576" s="5">
        <f t="shared" si="803"/>
        <v>5.1531962816791538E-2</v>
      </c>
      <c r="AE576" s="5">
        <f t="shared" si="804"/>
        <v>1.2367671076029957E-2</v>
      </c>
      <c r="AF576" s="5">
        <f t="shared" si="805"/>
        <v>1.4841205291235933E-3</v>
      </c>
      <c r="AG576" s="5">
        <f t="shared" si="806"/>
        <v>1.1872964232988733E-4</v>
      </c>
      <c r="AH576" s="5">
        <f t="shared" si="807"/>
        <v>4.7991699339152486E-8</v>
      </c>
      <c r="AI576" s="5">
        <f t="shared" si="808"/>
        <v>3.7077036031966252E-7</v>
      </c>
      <c r="AJ576" s="5">
        <f t="shared" si="809"/>
        <v>1.4322337194196977E-6</v>
      </c>
      <c r="AK576" s="5">
        <f t="shared" si="810"/>
        <v>3.6883448563224633E-6</v>
      </c>
      <c r="AL576" s="5">
        <f t="shared" si="811"/>
        <v>5.2834855475237007E-7</v>
      </c>
      <c r="AM576" s="5">
        <f t="shared" si="812"/>
        <v>7.9624287885858583E-2</v>
      </c>
      <c r="AN576" s="5">
        <f t="shared" si="813"/>
        <v>1.9109829092606043E-2</v>
      </c>
      <c r="AO576" s="5">
        <f t="shared" si="814"/>
        <v>2.2931794911127223E-3</v>
      </c>
      <c r="AP576" s="5">
        <f t="shared" si="815"/>
        <v>1.8345435928901761E-4</v>
      </c>
      <c r="AQ576" s="5">
        <f t="shared" si="816"/>
        <v>1.1007261557341046E-5</v>
      </c>
      <c r="AR576" s="5">
        <f t="shared" si="817"/>
        <v>2.3036015682793187E-9</v>
      </c>
      <c r="AS576" s="5">
        <f t="shared" si="818"/>
        <v>1.7796977295343795E-8</v>
      </c>
      <c r="AT576" s="5">
        <f t="shared" si="819"/>
        <v>6.8747218532145481E-8</v>
      </c>
      <c r="AU576" s="5">
        <f t="shared" si="820"/>
        <v>1.770405531034782E-7</v>
      </c>
      <c r="AV576" s="5">
        <f t="shared" si="821"/>
        <v>3.4194136991007506E-7</v>
      </c>
      <c r="AW576" s="5">
        <f t="shared" si="822"/>
        <v>2.7212481424552441E-8</v>
      </c>
      <c r="AX576" s="5">
        <f t="shared" si="823"/>
        <v>0.10252580590727108</v>
      </c>
      <c r="AY576" s="5">
        <f t="shared" si="824"/>
        <v>2.4606193417745035E-2</v>
      </c>
      <c r="AZ576" s="5">
        <f t="shared" si="825"/>
        <v>2.9527432101294007E-3</v>
      </c>
      <c r="BA576" s="5">
        <f t="shared" si="826"/>
        <v>2.362194568103518E-4</v>
      </c>
      <c r="BB576" s="5">
        <f t="shared" si="827"/>
        <v>1.4173167408621094E-5</v>
      </c>
      <c r="BC576" s="5">
        <f t="shared" si="828"/>
        <v>6.8031203561381238E-7</v>
      </c>
      <c r="BD576" s="5">
        <f t="shared" si="829"/>
        <v>9.2144062731172573E-11</v>
      </c>
      <c r="BE576" s="5">
        <f t="shared" si="830"/>
        <v>7.1187909181375046E-10</v>
      </c>
      <c r="BF576" s="5">
        <f t="shared" si="831"/>
        <v>2.7498887412858135E-9</v>
      </c>
      <c r="BG576" s="5">
        <f t="shared" si="832"/>
        <v>7.0816221241391135E-9</v>
      </c>
      <c r="BH576" s="5">
        <f t="shared" si="833"/>
        <v>1.3677654796402976E-8</v>
      </c>
      <c r="BI576" s="5">
        <f t="shared" si="834"/>
        <v>2.1133942190094758E-8</v>
      </c>
      <c r="BJ576" s="8">
        <f t="shared" si="835"/>
        <v>0.34644165576051761</v>
      </c>
      <c r="BK576" s="8">
        <f t="shared" si="836"/>
        <v>2.5964560703144894E-2</v>
      </c>
      <c r="BL576" s="8">
        <f t="shared" si="837"/>
        <v>2.0680370370853283E-4</v>
      </c>
      <c r="BM576" s="8">
        <f t="shared" si="838"/>
        <v>0.33388091167722372</v>
      </c>
      <c r="BN576" s="8">
        <f t="shared" si="839"/>
        <v>1.4126742146539379E-2</v>
      </c>
    </row>
    <row r="577" spans="1:66" x14ac:dyDescent="0.25">
      <c r="A577" t="s">
        <v>16</v>
      </c>
      <c r="B577" t="s">
        <v>232</v>
      </c>
      <c r="C577" t="s">
        <v>59</v>
      </c>
      <c r="D577" s="10"/>
      <c r="E577">
        <f>VLOOKUP(A577,home!$A$2:$E$405,3,FALSE)</f>
        <v>1.51111111111111</v>
      </c>
      <c r="F577">
        <f>VLOOKUP(B577,home!$B$2:$E$405,3,FALSE)</f>
        <v>2.21</v>
      </c>
      <c r="G577">
        <f>VLOOKUP(C577,away!$B$2:$E$405,4,FALSE)</f>
        <v>1.54</v>
      </c>
      <c r="H577">
        <f>VLOOKUP(A577,away!$A$2:$E$405,3,FALSE)</f>
        <v>1.24444444444444</v>
      </c>
      <c r="I577">
        <f>VLOOKUP(C577,away!$B$2:$E$405,3,FALSE)</f>
        <v>0.22</v>
      </c>
      <c r="J577">
        <f>VLOOKUP(B577,home!$B$2:$E$405,4,FALSE)</f>
        <v>0.8</v>
      </c>
      <c r="K577" s="3">
        <f t="shared" si="784"/>
        <v>5.1429155555555512</v>
      </c>
      <c r="L577" s="3">
        <f t="shared" si="785"/>
        <v>0.21902222222222145</v>
      </c>
      <c r="M577" s="5">
        <f t="shared" si="786"/>
        <v>4.6918056164050748E-3</v>
      </c>
      <c r="N577" s="5">
        <f t="shared" si="787"/>
        <v>2.4129560088252559E-2</v>
      </c>
      <c r="O577" s="5">
        <f t="shared" si="788"/>
        <v>1.0276096923397388E-3</v>
      </c>
      <c r="P577" s="5">
        <f t="shared" si="789"/>
        <v>5.2849098717736957E-3</v>
      </c>
      <c r="Q577" s="5">
        <f t="shared" si="790"/>
        <v>6.2048144963293236E-2</v>
      </c>
      <c r="R577" s="5">
        <f t="shared" si="791"/>
        <v>1.1253467919667143E-4</v>
      </c>
      <c r="S577" s="5">
        <f t="shared" si="792"/>
        <v>1.4882475232515934E-3</v>
      </c>
      <c r="T577" s="5">
        <f t="shared" si="793"/>
        <v>1.3589922594627019E-2</v>
      </c>
      <c r="U577" s="5">
        <f t="shared" si="794"/>
        <v>5.7875635218001512E-4</v>
      </c>
      <c r="V577" s="5">
        <f t="shared" si="795"/>
        <v>1.8626456115018806E-4</v>
      </c>
      <c r="W577" s="5">
        <f t="shared" si="796"/>
        <v>0.10636945664169557</v>
      </c>
      <c r="X577" s="5">
        <f t="shared" si="797"/>
        <v>2.329727477023439E-2</v>
      </c>
      <c r="Y577" s="5">
        <f t="shared" si="798"/>
        <v>2.5513104459492148E-3</v>
      </c>
      <c r="Z577" s="5">
        <f t="shared" si="799"/>
        <v>8.2158651715732621E-6</v>
      </c>
      <c r="AA577" s="5">
        <f t="shared" si="800"/>
        <v>4.2253500793231201E-5</v>
      </c>
      <c r="AB577" s="5">
        <f t="shared" si="801"/>
        <v>1.086530932530938E-4</v>
      </c>
      <c r="AC577" s="5">
        <f t="shared" si="802"/>
        <v>1.3113174043036091E-5</v>
      </c>
      <c r="AD577" s="5">
        <f t="shared" si="803"/>
        <v>0.13676228329964196</v>
      </c>
      <c r="AE577" s="5">
        <f t="shared" si="804"/>
        <v>2.995397920447258E-2</v>
      </c>
      <c r="AF577" s="5">
        <f t="shared" si="805"/>
        <v>3.2802935448808966E-3</v>
      </c>
      <c r="AG577" s="5">
        <f t="shared" si="806"/>
        <v>2.3948572724700757E-4</v>
      </c>
      <c r="AH577" s="5">
        <f t="shared" si="807"/>
        <v>4.498642618390318E-7</v>
      </c>
      <c r="AI577" s="5">
        <f t="shared" si="808"/>
        <v>2.3136139101004717E-6</v>
      </c>
      <c r="AJ577" s="5">
        <f t="shared" si="809"/>
        <v>5.9493604839027102E-6</v>
      </c>
      <c r="AK577" s="5">
        <f t="shared" si="810"/>
        <v>1.0199019526090253E-5</v>
      </c>
      <c r="AL577" s="5">
        <f t="shared" si="811"/>
        <v>5.9083388031261296E-7</v>
      </c>
      <c r="AM577" s="5">
        <f t="shared" si="812"/>
        <v>0.14067137483900474</v>
      </c>
      <c r="AN577" s="5">
        <f t="shared" si="813"/>
        <v>3.0810157120293905E-2</v>
      </c>
      <c r="AO577" s="5">
        <f t="shared" si="814"/>
        <v>3.3740545397512845E-3</v>
      </c>
      <c r="AP577" s="5">
        <f t="shared" si="815"/>
        <v>2.463309743984338E-4</v>
      </c>
      <c r="AQ577" s="5">
        <f t="shared" si="816"/>
        <v>1.3487989353727518E-5</v>
      </c>
      <c r="AR577" s="5">
        <f t="shared" si="817"/>
        <v>1.9706054065268807E-8</v>
      </c>
      <c r="AS577" s="5">
        <f t="shared" si="818"/>
        <v>1.0134657199088963E-7</v>
      </c>
      <c r="AT577" s="5">
        <f t="shared" si="819"/>
        <v>2.6060843079708842E-7</v>
      </c>
      <c r="AU577" s="5">
        <f t="shared" si="820"/>
        <v>4.4676238421842299E-7</v>
      </c>
      <c r="AV577" s="5">
        <f t="shared" si="821"/>
        <v>5.7441530385850324E-7</v>
      </c>
      <c r="AW577" s="5">
        <f t="shared" si="822"/>
        <v>1.8486745603420531E-8</v>
      </c>
      <c r="AX577" s="5">
        <f t="shared" si="823"/>
        <v>0.12057683364681719</v>
      </c>
      <c r="AY577" s="5">
        <f t="shared" si="824"/>
        <v>2.6409006053845017E-2</v>
      </c>
      <c r="AZ577" s="5">
        <f t="shared" si="825"/>
        <v>2.8920795962966172E-3</v>
      </c>
      <c r="BA577" s="5">
        <f t="shared" si="826"/>
        <v>2.1114323334147687E-4</v>
      </c>
      <c r="BB577" s="5">
        <f t="shared" si="827"/>
        <v>1.1561265043408817E-5</v>
      </c>
      <c r="BC577" s="5">
        <f t="shared" si="828"/>
        <v>5.0643479230149728E-7</v>
      </c>
      <c r="BD577" s="5">
        <f t="shared" si="829"/>
        <v>7.193439587677363E-10</v>
      </c>
      <c r="BE577" s="5">
        <f t="shared" si="830"/>
        <v>3.6995252353415018E-9</v>
      </c>
      <c r="BF577" s="5">
        <f t="shared" si="831"/>
        <v>9.5131729405040611E-9</v>
      </c>
      <c r="BG577" s="5">
        <f t="shared" si="832"/>
        <v>1.6308481699469499E-8</v>
      </c>
      <c r="BH577" s="5">
        <f t="shared" si="833"/>
        <v>2.0968286054923676E-8</v>
      </c>
      <c r="BI577" s="5">
        <f t="shared" si="834"/>
        <v>2.1567624905041103E-8</v>
      </c>
      <c r="BJ577" s="8">
        <f t="shared" si="835"/>
        <v>0.72743824697323256</v>
      </c>
      <c r="BK577" s="8">
        <f t="shared" si="836"/>
        <v>3.8073937634348916E-2</v>
      </c>
      <c r="BL577" s="8">
        <f t="shared" si="837"/>
        <v>1.8901947911244069E-3</v>
      </c>
      <c r="BM577" s="8">
        <f t="shared" si="838"/>
        <v>0.64370704278551705</v>
      </c>
      <c r="BN577" s="8">
        <f t="shared" si="839"/>
        <v>9.729456491126097E-2</v>
      </c>
    </row>
    <row r="578" spans="1:66" x14ac:dyDescent="0.25">
      <c r="A578" t="s">
        <v>16</v>
      </c>
      <c r="B578" t="s">
        <v>231</v>
      </c>
      <c r="C578" t="s">
        <v>287</v>
      </c>
      <c r="D578" s="10"/>
      <c r="E578">
        <f>VLOOKUP(A578,home!$A$2:$E$405,3,FALSE)</f>
        <v>1.51111111111111</v>
      </c>
      <c r="F578">
        <f>VLOOKUP(B578,home!$B$2:$E$405,3,FALSE)</f>
        <v>0.22</v>
      </c>
      <c r="G578">
        <f>VLOOKUP(C578,away!$B$2:$E$405,4,FALSE)</f>
        <v>0.88</v>
      </c>
      <c r="H578">
        <f>VLOOKUP(A578,away!$A$2:$E$405,3,FALSE)</f>
        <v>1.24444444444444</v>
      </c>
      <c r="I578">
        <f>VLOOKUP(C578,away!$B$2:$E$405,3,FALSE)</f>
        <v>1.1000000000000001</v>
      </c>
      <c r="J578">
        <f>VLOOKUP(B578,home!$B$2:$E$405,4,FALSE)</f>
        <v>0.27</v>
      </c>
      <c r="K578" s="3">
        <f t="shared" si="784"/>
        <v>0.29255111111111093</v>
      </c>
      <c r="L578" s="3">
        <f t="shared" si="785"/>
        <v>0.36959999999999876</v>
      </c>
      <c r="M578" s="5">
        <f t="shared" si="786"/>
        <v>0.51574072479397104</v>
      </c>
      <c r="N578" s="5">
        <f t="shared" si="787"/>
        <v>0.15088052208372593</v>
      </c>
      <c r="O578" s="5">
        <f t="shared" si="788"/>
        <v>0.19061777188385107</v>
      </c>
      <c r="P578" s="5">
        <f t="shared" si="789"/>
        <v>5.5765440962144919E-2</v>
      </c>
      <c r="Q578" s="5">
        <f t="shared" si="790"/>
        <v>2.2070132190309268E-2</v>
      </c>
      <c r="R578" s="5">
        <f t="shared" si="791"/>
        <v>3.5226164244135549E-2</v>
      </c>
      <c r="S578" s="5">
        <f t="shared" si="792"/>
        <v>1.507435934473068E-3</v>
      </c>
      <c r="T578" s="5">
        <f t="shared" si="793"/>
        <v>8.1571208575382768E-3</v>
      </c>
      <c r="U578" s="5">
        <f t="shared" si="794"/>
        <v>1.0305453489804344E-2</v>
      </c>
      <c r="V578" s="5">
        <f t="shared" si="795"/>
        <v>1.8110484497085935E-5</v>
      </c>
      <c r="W578" s="5">
        <f t="shared" si="796"/>
        <v>2.1522138982146915E-3</v>
      </c>
      <c r="X578" s="5">
        <f t="shared" si="797"/>
        <v>7.9545825678014736E-4</v>
      </c>
      <c r="Y578" s="5">
        <f t="shared" si="798"/>
        <v>1.4700068585297068E-4</v>
      </c>
      <c r="Z578" s="5">
        <f t="shared" si="799"/>
        <v>4.3398634348774867E-3</v>
      </c>
      <c r="AA578" s="5">
        <f t="shared" si="800"/>
        <v>1.2696318699438912E-3</v>
      </c>
      <c r="AB578" s="5">
        <f t="shared" si="801"/>
        <v>1.8571610712708145E-4</v>
      </c>
      <c r="AC578" s="5">
        <f t="shared" si="802"/>
        <v>1.2238939857104771E-7</v>
      </c>
      <c r="AD578" s="5">
        <f t="shared" si="803"/>
        <v>1.5740814181787081E-4</v>
      </c>
      <c r="AE578" s="5">
        <f t="shared" si="804"/>
        <v>5.8178049215884858E-5</v>
      </c>
      <c r="AF578" s="5">
        <f t="shared" si="805"/>
        <v>1.0751303495095482E-5</v>
      </c>
      <c r="AG578" s="5">
        <f t="shared" si="806"/>
        <v>1.3245605905957595E-6</v>
      </c>
      <c r="AH578" s="5">
        <f t="shared" si="807"/>
        <v>4.010033813826783E-4</v>
      </c>
      <c r="AI578" s="5">
        <f t="shared" si="808"/>
        <v>1.1731398478281512E-4</v>
      </c>
      <c r="AJ578" s="5">
        <f t="shared" si="809"/>
        <v>1.7160168298542262E-5</v>
      </c>
      <c r="AK578" s="5">
        <f t="shared" si="810"/>
        <v>1.6734087675307342E-6</v>
      </c>
      <c r="AL578" s="5">
        <f t="shared" si="811"/>
        <v>5.2934340472202898E-10</v>
      </c>
      <c r="AM578" s="5">
        <f t="shared" si="812"/>
        <v>9.2099853573506886E-6</v>
      </c>
      <c r="AN578" s="5">
        <f t="shared" si="813"/>
        <v>3.4040105880768028E-6</v>
      </c>
      <c r="AO578" s="5">
        <f t="shared" si="814"/>
        <v>6.2906115667659081E-7</v>
      </c>
      <c r="AP578" s="5">
        <f t="shared" si="815"/>
        <v>7.7500334502555758E-8</v>
      </c>
      <c r="AQ578" s="5">
        <f t="shared" si="816"/>
        <v>7.1610309080361261E-9</v>
      </c>
      <c r="AR578" s="5">
        <f t="shared" si="817"/>
        <v>2.9642169951807495E-5</v>
      </c>
      <c r="AS578" s="5">
        <f t="shared" si="818"/>
        <v>8.6718497551456692E-6</v>
      </c>
      <c r="AT578" s="5">
        <f t="shared" si="819"/>
        <v>1.2684796406282404E-6</v>
      </c>
      <c r="AU578" s="5">
        <f t="shared" si="820"/>
        <v>1.2369837609587152E-7</v>
      </c>
      <c r="AV578" s="5">
        <f t="shared" si="821"/>
        <v>9.0470243423718217E-9</v>
      </c>
      <c r="AW578" s="5">
        <f t="shared" si="822"/>
        <v>1.5898960124305462E-12</v>
      </c>
      <c r="AX578" s="5">
        <f t="shared" si="823"/>
        <v>4.4906524160166776E-7</v>
      </c>
      <c r="AY578" s="5">
        <f t="shared" si="824"/>
        <v>1.6597451329597585E-7</v>
      </c>
      <c r="AZ578" s="5">
        <f t="shared" si="825"/>
        <v>3.0672090057096222E-8</v>
      </c>
      <c r="BA578" s="5">
        <f t="shared" si="826"/>
        <v>3.7788014950342436E-9</v>
      </c>
      <c r="BB578" s="5">
        <f t="shared" si="827"/>
        <v>3.4916125814116282E-10</v>
      </c>
      <c r="BC578" s="5">
        <f t="shared" si="828"/>
        <v>2.5810000201794681E-11</v>
      </c>
      <c r="BD578" s="5">
        <f t="shared" si="829"/>
        <v>1.8259576690313348E-6</v>
      </c>
      <c r="BE578" s="5">
        <f t="shared" si="830"/>
        <v>5.3418594491697113E-7</v>
      </c>
      <c r="BF578" s="5">
        <f t="shared" si="831"/>
        <v>7.81383458626993E-8</v>
      </c>
      <c r="BG578" s="5">
        <f t="shared" si="832"/>
        <v>7.6198199675056558E-9</v>
      </c>
      <c r="BH578" s="5">
        <f t="shared" si="833"/>
        <v>5.572966994901021E-10</v>
      </c>
      <c r="BI578" s="5">
        <f t="shared" si="834"/>
        <v>3.2607553730876853E-11</v>
      </c>
      <c r="BJ578" s="8">
        <f t="shared" si="835"/>
        <v>0.18444408761162592</v>
      </c>
      <c r="BK578" s="8">
        <f t="shared" si="836"/>
        <v>0.57303200106834151</v>
      </c>
      <c r="BL578" s="8">
        <f t="shared" si="837"/>
        <v>0.23818405027452558</v>
      </c>
      <c r="BM578" s="8">
        <f t="shared" si="838"/>
        <v>2.96990802583092E-2</v>
      </c>
      <c r="BN578" s="8">
        <f t="shared" si="839"/>
        <v>0.97030075615813782</v>
      </c>
    </row>
    <row r="579" spans="1:66" x14ac:dyDescent="0.25">
      <c r="A579" t="s">
        <v>16</v>
      </c>
      <c r="B579" t="s">
        <v>233</v>
      </c>
      <c r="C579" t="s">
        <v>57</v>
      </c>
      <c r="D579" s="10"/>
      <c r="E579">
        <f>VLOOKUP(A579,home!$A$2:$E$405,3,FALSE)</f>
        <v>1.51111111111111</v>
      </c>
      <c r="F579">
        <f>VLOOKUP(B579,home!$B$2:$E$405,3,FALSE)</f>
        <v>0.66</v>
      </c>
      <c r="G579">
        <f>VLOOKUP(C579,away!$B$2:$E$405,4,FALSE)</f>
        <v>0.88</v>
      </c>
      <c r="H579">
        <f>VLOOKUP(A579,away!$A$2:$E$405,3,FALSE)</f>
        <v>1.24444444444444</v>
      </c>
      <c r="I579">
        <f>VLOOKUP(C579,away!$B$2:$E$405,3,FALSE)</f>
        <v>0.22</v>
      </c>
      <c r="J579">
        <f>VLOOKUP(B579,home!$B$2:$E$405,4,FALSE)</f>
        <v>1.61</v>
      </c>
      <c r="K579" s="3">
        <f t="shared" si="784"/>
        <v>0.87765333333333273</v>
      </c>
      <c r="L579" s="3">
        <f t="shared" si="785"/>
        <v>0.44078222222222063</v>
      </c>
      <c r="M579" s="5">
        <f t="shared" si="786"/>
        <v>0.26755354738047993</v>
      </c>
      <c r="N579" s="5">
        <f t="shared" si="787"/>
        <v>0.23481926270363598</v>
      </c>
      <c r="O579" s="5">
        <f t="shared" si="788"/>
        <v>0.11793284717780612</v>
      </c>
      <c r="P579" s="5">
        <f t="shared" si="789"/>
        <v>0.10350415643509207</v>
      </c>
      <c r="Q579" s="5">
        <f t="shared" si="790"/>
        <v>0.10304495432136082</v>
      </c>
      <c r="R579" s="5">
        <f t="shared" si="791"/>
        <v>2.5991351226013464E-2</v>
      </c>
      <c r="S579" s="5">
        <f t="shared" si="792"/>
        <v>1.0010248886837984E-2</v>
      </c>
      <c r="T579" s="5">
        <f t="shared" si="793"/>
        <v>4.5420383954556637E-2</v>
      </c>
      <c r="U579" s="5">
        <f t="shared" si="794"/>
        <v>2.2811396041348121E-2</v>
      </c>
      <c r="V579" s="5">
        <f t="shared" si="795"/>
        <v>4.3027829875617987E-4</v>
      </c>
      <c r="W579" s="5">
        <f t="shared" si="796"/>
        <v>3.0145915881107776E-2</v>
      </c>
      <c r="X579" s="5">
        <f t="shared" si="797"/>
        <v>1.3287783792998815E-2</v>
      </c>
      <c r="Y579" s="5">
        <f t="shared" si="798"/>
        <v>2.928509434343213E-3</v>
      </c>
      <c r="Z579" s="5">
        <f t="shared" si="799"/>
        <v>3.8188418506534838E-3</v>
      </c>
      <c r="AA579" s="5">
        <f t="shared" si="800"/>
        <v>3.3516192796988636E-3</v>
      </c>
      <c r="AB579" s="5">
        <f t="shared" si="801"/>
        <v>1.4707799164459855E-3</v>
      </c>
      <c r="AC579" s="5">
        <f t="shared" si="802"/>
        <v>1.0403429701530031E-5</v>
      </c>
      <c r="AD579" s="5">
        <f t="shared" si="803"/>
        <v>6.6144158898601216E-3</v>
      </c>
      <c r="AE579" s="5">
        <f t="shared" si="804"/>
        <v>2.9155169346345112E-3</v>
      </c>
      <c r="AF579" s="5">
        <f t="shared" si="805"/>
        <v>6.4255401668735835E-4</v>
      </c>
      <c r="AG579" s="5">
        <f t="shared" si="806"/>
        <v>9.4408795791089202E-5</v>
      </c>
      <c r="AH579" s="5">
        <f t="shared" si="807"/>
        <v>4.2081939931156505E-4</v>
      </c>
      <c r="AI579" s="5">
        <f t="shared" si="808"/>
        <v>3.6933354853712589E-4</v>
      </c>
      <c r="AJ579" s="5">
        <f t="shared" si="809"/>
        <v>1.6207340999271837E-4</v>
      </c>
      <c r="AK579" s="5">
        <f t="shared" si="810"/>
        <v>4.7414756174936378E-5</v>
      </c>
      <c r="AL579" s="5">
        <f t="shared" si="811"/>
        <v>1.6098433017707148E-7</v>
      </c>
      <c r="AM579" s="5">
        <f t="shared" si="812"/>
        <v>1.1610328307577402E-3</v>
      </c>
      <c r="AN579" s="5">
        <f t="shared" si="813"/>
        <v>5.1176263121435197E-4</v>
      </c>
      <c r="AO579" s="5">
        <f t="shared" si="814"/>
        <v>1.1278793491847643E-4</v>
      </c>
      <c r="AP579" s="5">
        <f t="shared" si="815"/>
        <v>1.6571638864407077E-5</v>
      </c>
      <c r="AQ579" s="5">
        <f t="shared" si="816"/>
        <v>1.826120951129367E-6</v>
      </c>
      <c r="AR579" s="5">
        <f t="shared" si="817"/>
        <v>3.7097941996554328E-5</v>
      </c>
      <c r="AS579" s="5">
        <f t="shared" si="818"/>
        <v>3.2559132453082544E-5</v>
      </c>
      <c r="AT579" s="5">
        <f t="shared" si="819"/>
        <v>1.428781556394469E-5</v>
      </c>
      <c r="AU579" s="5">
        <f t="shared" si="820"/>
        <v>4.1799163185826423E-6</v>
      </c>
      <c r="AV579" s="5">
        <f t="shared" si="821"/>
        <v>9.1712937251461212E-7</v>
      </c>
      <c r="AW579" s="5">
        <f t="shared" si="822"/>
        <v>1.7299286086200818E-9</v>
      </c>
      <c r="AX579" s="5">
        <f t="shared" si="823"/>
        <v>1.6983072233732753E-4</v>
      </c>
      <c r="AY579" s="5">
        <f t="shared" si="824"/>
        <v>7.4858363193452141E-5</v>
      </c>
      <c r="AZ579" s="5">
        <f t="shared" si="825"/>
        <v>1.6498117840163964E-5</v>
      </c>
      <c r="BA579" s="5">
        <f t="shared" si="826"/>
        <v>2.424025681357178E-6</v>
      </c>
      <c r="BB579" s="5">
        <f t="shared" si="827"/>
        <v>2.6711685663808734E-7</v>
      </c>
      <c r="BC579" s="5">
        <f t="shared" si="828"/>
        <v>2.3548072332390092E-8</v>
      </c>
      <c r="BD579" s="5">
        <f t="shared" si="829"/>
        <v>2.7253522188520426E-6</v>
      </c>
      <c r="BE579" s="5">
        <f t="shared" si="830"/>
        <v>2.3919144593828902E-6</v>
      </c>
      <c r="BF579" s="5">
        <f t="shared" si="831"/>
        <v>1.0496358491627949E-6</v>
      </c>
      <c r="BG579" s="5">
        <f t="shared" si="832"/>
        <v>3.0707213393463004E-7</v>
      </c>
      <c r="BH579" s="5">
        <f t="shared" si="833"/>
        <v>6.7375720480376893E-8</v>
      </c>
      <c r="BI579" s="5">
        <f t="shared" si="834"/>
        <v>1.1826505133067541E-8</v>
      </c>
      <c r="BJ579" s="8">
        <f t="shared" si="835"/>
        <v>0.44198158877566357</v>
      </c>
      <c r="BK579" s="8">
        <f t="shared" si="836"/>
        <v>0.38158365377839137</v>
      </c>
      <c r="BL579" s="8">
        <f t="shared" si="837"/>
        <v>0.17265322986792053</v>
      </c>
      <c r="BM579" s="8">
        <f t="shared" si="838"/>
        <v>0.14711633839497579</v>
      </c>
      <c r="BN579" s="8">
        <f t="shared" si="839"/>
        <v>0.85284611924438847</v>
      </c>
    </row>
    <row r="580" spans="1:66" x14ac:dyDescent="0.25">
      <c r="A580" t="s">
        <v>16</v>
      </c>
      <c r="B580" t="s">
        <v>230</v>
      </c>
      <c r="C580" t="s">
        <v>58</v>
      </c>
      <c r="D580" s="10"/>
      <c r="E580">
        <f>VLOOKUP(A580,home!$A$2:$E$405,3,FALSE)</f>
        <v>1.51111111111111</v>
      </c>
      <c r="F580">
        <f>VLOOKUP(B580,home!$B$2:$E$405,3,FALSE)</f>
        <v>1.1000000000000001</v>
      </c>
      <c r="G580">
        <f>VLOOKUP(C580,away!$B$2:$E$405,4,FALSE)</f>
        <v>1.1000000000000001</v>
      </c>
      <c r="H580">
        <f>VLOOKUP(A580,away!$A$2:$E$405,3,FALSE)</f>
        <v>1.24444444444444</v>
      </c>
      <c r="I580">
        <f>VLOOKUP(C580,away!$B$2:$E$405,3,FALSE)</f>
        <v>0.66</v>
      </c>
      <c r="J580">
        <f>VLOOKUP(B580,home!$B$2:$E$405,4,FALSE)</f>
        <v>1.34</v>
      </c>
      <c r="K580" s="3">
        <f t="shared" si="784"/>
        <v>1.8284444444444434</v>
      </c>
      <c r="L580" s="3">
        <f t="shared" si="785"/>
        <v>1.1005866666666628</v>
      </c>
      <c r="M580" s="5">
        <f t="shared" si="786"/>
        <v>5.3448799013371642E-2</v>
      </c>
      <c r="N580" s="5">
        <f t="shared" si="787"/>
        <v>9.7728159618227006E-2</v>
      </c>
      <c r="O580" s="5">
        <f t="shared" si="788"/>
        <v>5.8825035543463113E-2</v>
      </c>
      <c r="P580" s="5">
        <f t="shared" si="789"/>
        <v>0.10755830943369203</v>
      </c>
      <c r="Q580" s="5">
        <f t="shared" si="790"/>
        <v>8.9345255259863518E-2</v>
      </c>
      <c r="R580" s="5">
        <f t="shared" si="791"/>
        <v>3.2371024892664024E-2</v>
      </c>
      <c r="S580" s="5">
        <f t="shared" si="792"/>
        <v>5.4111552278937138E-2</v>
      </c>
      <c r="T580" s="5">
        <f t="shared" si="793"/>
        <v>9.8332196668935321E-2</v>
      </c>
      <c r="U580" s="5">
        <f t="shared" si="794"/>
        <v>5.9188620625964306E-2</v>
      </c>
      <c r="V580" s="5">
        <f t="shared" si="795"/>
        <v>1.2099112071097885E-2</v>
      </c>
      <c r="W580" s="5">
        <f t="shared" si="796"/>
        <v>5.4454278539122727E-2</v>
      </c>
      <c r="X580" s="5">
        <f t="shared" si="797"/>
        <v>5.9931652903111081E-2</v>
      </c>
      <c r="Y580" s="5">
        <f t="shared" si="798"/>
        <v>3.2979989048229234E-2</v>
      </c>
      <c r="Z580" s="5">
        <f t="shared" si="799"/>
        <v>1.1875706127733554E-2</v>
      </c>
      <c r="AA580" s="5">
        <f t="shared" si="800"/>
        <v>2.1714068893109246E-2</v>
      </c>
      <c r="AB580" s="5">
        <f t="shared" si="801"/>
        <v>1.9851484316944761E-2</v>
      </c>
      <c r="AC580" s="5">
        <f t="shared" si="802"/>
        <v>1.521736764948749E-3</v>
      </c>
      <c r="AD580" s="5">
        <f t="shared" si="803"/>
        <v>2.4891655767772313E-2</v>
      </c>
      <c r="AE580" s="5">
        <f t="shared" si="804"/>
        <v>2.7395424449266542E-2</v>
      </c>
      <c r="AF580" s="5">
        <f t="shared" si="805"/>
        <v>1.5075519438268334E-2</v>
      </c>
      <c r="AG580" s="5">
        <f t="shared" si="806"/>
        <v>5.5306385622774087E-3</v>
      </c>
      <c r="AH580" s="5">
        <f t="shared" si="807"/>
        <v>3.2675609553587822E-3</v>
      </c>
      <c r="AI580" s="5">
        <f t="shared" si="808"/>
        <v>5.9745536757093423E-3</v>
      </c>
      <c r="AJ580" s="5">
        <f t="shared" si="809"/>
        <v>5.4620697381929399E-3</v>
      </c>
      <c r="AK580" s="5">
        <f t="shared" si="810"/>
        <v>3.3290303559889997E-3</v>
      </c>
      <c r="AL580" s="5">
        <f t="shared" si="811"/>
        <v>1.22491383800811E-4</v>
      </c>
      <c r="AM580" s="5">
        <f t="shared" si="812"/>
        <v>9.1026019403213487E-3</v>
      </c>
      <c r="AN580" s="5">
        <f t="shared" si="813"/>
        <v>1.0018202327491772E-2</v>
      </c>
      <c r="AO580" s="5">
        <f t="shared" si="814"/>
        <v>5.5129499528031867E-3</v>
      </c>
      <c r="AP580" s="5">
        <f t="shared" si="815"/>
        <v>2.0224930706852651E-3</v>
      </c>
      <c r="AQ580" s="5">
        <f t="shared" si="816"/>
        <v>5.5648222675547959E-4</v>
      </c>
      <c r="AR580" s="5">
        <f t="shared" si="817"/>
        <v>7.1924680399769133E-4</v>
      </c>
      <c r="AS580" s="5">
        <f t="shared" si="818"/>
        <v>1.3151028229540002E-3</v>
      </c>
      <c r="AT580" s="5">
        <f t="shared" si="819"/>
        <v>1.2022962252517234E-3</v>
      </c>
      <c r="AU580" s="5">
        <f t="shared" si="820"/>
        <v>7.3277728454601316E-4</v>
      </c>
      <c r="AV580" s="5">
        <f t="shared" si="821"/>
        <v>3.3496063873581075E-4</v>
      </c>
      <c r="AW580" s="5">
        <f t="shared" si="822"/>
        <v>6.8471376163364857E-6</v>
      </c>
      <c r="AX580" s="5">
        <f t="shared" si="823"/>
        <v>2.7739336579616319E-3</v>
      </c>
      <c r="AY580" s="5">
        <f t="shared" si="824"/>
        <v>3.0529543981704555E-3</v>
      </c>
      <c r="AZ580" s="5">
        <f t="shared" si="825"/>
        <v>1.680020452283875E-3</v>
      </c>
      <c r="BA580" s="5">
        <f t="shared" si="826"/>
        <v>6.1633603650364309E-4</v>
      </c>
      <c r="BB580" s="5">
        <f t="shared" si="827"/>
        <v>1.6958280599052174E-4</v>
      </c>
      <c r="BC580" s="5">
        <f t="shared" si="828"/>
        <v>3.732811503381752E-5</v>
      </c>
      <c r="BD580" s="5">
        <f t="shared" si="829"/>
        <v>1.3193224042041144E-4</v>
      </c>
      <c r="BE580" s="5">
        <f t="shared" si="830"/>
        <v>2.4123077203980992E-4</v>
      </c>
      <c r="BF580" s="5">
        <f t="shared" si="831"/>
        <v>2.2053853248261729E-4</v>
      </c>
      <c r="BG580" s="5">
        <f t="shared" si="832"/>
        <v>1.3441415150125739E-4</v>
      </c>
      <c r="BH580" s="5">
        <f t="shared" si="833"/>
        <v>6.1442202141796952E-5</v>
      </c>
      <c r="BI580" s="5">
        <f t="shared" si="834"/>
        <v>2.2468730632120213E-5</v>
      </c>
      <c r="BJ580" s="8">
        <f t="shared" si="835"/>
        <v>0.54120765523907444</v>
      </c>
      <c r="BK580" s="8">
        <f t="shared" si="836"/>
        <v>0.23191495534401868</v>
      </c>
      <c r="BL580" s="8">
        <f t="shared" si="837"/>
        <v>0.21509985940209872</v>
      </c>
      <c r="BM580" s="8">
        <f t="shared" si="838"/>
        <v>0.5577754850910901</v>
      </c>
      <c r="BN580" s="8">
        <f t="shared" si="839"/>
        <v>0.43927658376128131</v>
      </c>
    </row>
    <row r="581" spans="1:66" x14ac:dyDescent="0.25">
      <c r="A581" t="s">
        <v>61</v>
      </c>
      <c r="B581" t="s">
        <v>241</v>
      </c>
      <c r="C581" t="s">
        <v>288</v>
      </c>
      <c r="D581" s="10"/>
      <c r="E581">
        <f>VLOOKUP(A581,home!$A$2:$E$405,3,FALSE)</f>
        <v>1.7666666666666699</v>
      </c>
      <c r="F581">
        <f>VLOOKUP(B581,home!$B$2:$E$405,3,FALSE)</f>
        <v>2.83</v>
      </c>
      <c r="G581">
        <f>VLOOKUP(C581,away!$B$2:$E$405,4,FALSE)</f>
        <v>1.98</v>
      </c>
      <c r="H581">
        <f>VLOOKUP(A581,away!$A$2:$E$405,3,FALSE)</f>
        <v>1.06666666666667</v>
      </c>
      <c r="I581">
        <f>VLOOKUP(C581,away!$B$2:$E$405,3,FALSE)</f>
        <v>0</v>
      </c>
      <c r="J581">
        <f>VLOOKUP(B581,home!$B$2:$E$405,4,FALSE)</f>
        <v>0</v>
      </c>
      <c r="K581" s="3">
        <f t="shared" si="784"/>
        <v>9.8993400000000182</v>
      </c>
      <c r="L581" s="3">
        <f t="shared" si="785"/>
        <v>0</v>
      </c>
      <c r="M581" s="5">
        <f t="shared" si="786"/>
        <v>5.0207808276781784E-5</v>
      </c>
      <c r="N581" s="5">
        <f t="shared" si="787"/>
        <v>4.9702416478667789E-4</v>
      </c>
      <c r="O581" s="5">
        <f t="shared" si="788"/>
        <v>0</v>
      </c>
      <c r="P581" s="5">
        <f t="shared" si="789"/>
        <v>0</v>
      </c>
      <c r="Q581" s="5">
        <f t="shared" si="790"/>
        <v>2.4601055977196817E-3</v>
      </c>
      <c r="R581" s="5">
        <f t="shared" si="791"/>
        <v>0</v>
      </c>
      <c r="S581" s="5">
        <f t="shared" si="792"/>
        <v>0</v>
      </c>
      <c r="T581" s="5">
        <f t="shared" si="793"/>
        <v>0</v>
      </c>
      <c r="U581" s="5">
        <f t="shared" si="794"/>
        <v>0</v>
      </c>
      <c r="V581" s="5">
        <f t="shared" si="795"/>
        <v>0</v>
      </c>
      <c r="W581" s="5">
        <f t="shared" si="796"/>
        <v>8.1178072492434691E-3</v>
      </c>
      <c r="X581" s="5">
        <f t="shared" si="797"/>
        <v>0</v>
      </c>
      <c r="Y581" s="5">
        <f t="shared" si="798"/>
        <v>0</v>
      </c>
      <c r="Z581" s="5">
        <f t="shared" si="799"/>
        <v>0</v>
      </c>
      <c r="AA581" s="5">
        <f t="shared" si="800"/>
        <v>0</v>
      </c>
      <c r="AB581" s="5">
        <f t="shared" si="801"/>
        <v>0</v>
      </c>
      <c r="AC581" s="5">
        <f t="shared" si="802"/>
        <v>0</v>
      </c>
      <c r="AD581" s="5">
        <f t="shared" si="803"/>
        <v>2.0090233503681491E-2</v>
      </c>
      <c r="AE581" s="5">
        <f t="shared" si="804"/>
        <v>0</v>
      </c>
      <c r="AF581" s="5">
        <f t="shared" si="805"/>
        <v>0</v>
      </c>
      <c r="AG581" s="5">
        <f t="shared" si="806"/>
        <v>0</v>
      </c>
      <c r="AH581" s="5">
        <f t="shared" si="807"/>
        <v>0</v>
      </c>
      <c r="AI581" s="5">
        <f t="shared" si="808"/>
        <v>0</v>
      </c>
      <c r="AJ581" s="5">
        <f t="shared" si="809"/>
        <v>0</v>
      </c>
      <c r="AK581" s="5">
        <f t="shared" si="810"/>
        <v>0</v>
      </c>
      <c r="AL581" s="5">
        <f t="shared" si="811"/>
        <v>0</v>
      </c>
      <c r="AM581" s="5">
        <f t="shared" si="812"/>
        <v>3.9776010426466918E-2</v>
      </c>
      <c r="AN581" s="5">
        <f t="shared" si="813"/>
        <v>0</v>
      </c>
      <c r="AO581" s="5">
        <f t="shared" si="814"/>
        <v>0</v>
      </c>
      <c r="AP581" s="5">
        <f t="shared" si="815"/>
        <v>0</v>
      </c>
      <c r="AQ581" s="5">
        <f t="shared" si="816"/>
        <v>0</v>
      </c>
      <c r="AR581" s="5">
        <f t="shared" si="817"/>
        <v>0</v>
      </c>
      <c r="AS581" s="5">
        <f t="shared" si="818"/>
        <v>0</v>
      </c>
      <c r="AT581" s="5">
        <f t="shared" si="819"/>
        <v>0</v>
      </c>
      <c r="AU581" s="5">
        <f t="shared" si="820"/>
        <v>0</v>
      </c>
      <c r="AV581" s="5">
        <f t="shared" si="821"/>
        <v>0</v>
      </c>
      <c r="AW581" s="5">
        <f t="shared" si="822"/>
        <v>0</v>
      </c>
      <c r="AX581" s="5">
        <f t="shared" si="823"/>
        <v>6.5626041842523658E-2</v>
      </c>
      <c r="AY581" s="5">
        <f t="shared" si="824"/>
        <v>0</v>
      </c>
      <c r="AZ581" s="5">
        <f t="shared" si="825"/>
        <v>0</v>
      </c>
      <c r="BA581" s="5">
        <f t="shared" si="826"/>
        <v>0</v>
      </c>
      <c r="BB581" s="5">
        <f t="shared" si="827"/>
        <v>0</v>
      </c>
      <c r="BC581" s="5">
        <f t="shared" si="828"/>
        <v>0</v>
      </c>
      <c r="BD581" s="5">
        <f t="shared" si="829"/>
        <v>0</v>
      </c>
      <c r="BE581" s="5">
        <f t="shared" si="830"/>
        <v>0</v>
      </c>
      <c r="BF581" s="5">
        <f t="shared" si="831"/>
        <v>0</v>
      </c>
      <c r="BG581" s="5">
        <f t="shared" si="832"/>
        <v>0</v>
      </c>
      <c r="BH581" s="5">
        <f t="shared" si="833"/>
        <v>0</v>
      </c>
      <c r="BI581" s="5">
        <f t="shared" si="834"/>
        <v>0</v>
      </c>
      <c r="BJ581" s="8">
        <f t="shared" si="835"/>
        <v>0.1365672227844219</v>
      </c>
      <c r="BK581" s="8">
        <f t="shared" si="836"/>
        <v>5.0207808276781784E-5</v>
      </c>
      <c r="BL581" s="8">
        <f t="shared" si="837"/>
        <v>0</v>
      </c>
      <c r="BM581" s="8">
        <f t="shared" si="838"/>
        <v>0.13361009302191554</v>
      </c>
      <c r="BN581" s="8">
        <f t="shared" si="839"/>
        <v>3.0073375707831414E-3</v>
      </c>
    </row>
    <row r="582" spans="1:66" x14ac:dyDescent="0.25">
      <c r="A582" t="s">
        <v>61</v>
      </c>
      <c r="B582" t="s">
        <v>311</v>
      </c>
      <c r="C582" t="s">
        <v>318</v>
      </c>
      <c r="D582" s="10"/>
      <c r="E582">
        <f>VLOOKUP(A582,home!$A$2:$E$405,3,FALSE)</f>
        <v>1.7666666666666699</v>
      </c>
      <c r="F582">
        <f>VLOOKUP(B582,home!$B$2:$E$405,3,FALSE)</f>
        <v>0.85</v>
      </c>
      <c r="G582">
        <f>VLOOKUP(C582,away!$B$2:$E$405,4,FALSE)</f>
        <v>0.28000000000000003</v>
      </c>
      <c r="H582">
        <f>VLOOKUP(A582,away!$A$2:$E$405,3,FALSE)</f>
        <v>1.06666666666667</v>
      </c>
      <c r="I582">
        <f>VLOOKUP(C582,away!$B$2:$E$405,3,FALSE)</f>
        <v>0.28000000000000003</v>
      </c>
      <c r="J582">
        <f>VLOOKUP(B582,home!$B$2:$E$405,4,FALSE)</f>
        <v>0.47</v>
      </c>
      <c r="K582" s="3">
        <f t="shared" si="784"/>
        <v>0.42046666666666749</v>
      </c>
      <c r="L582" s="3">
        <f t="shared" si="785"/>
        <v>0.14037333333333379</v>
      </c>
      <c r="M582" s="5">
        <f t="shared" si="786"/>
        <v>0.57072944970132444</v>
      </c>
      <c r="N582" s="5">
        <f t="shared" si="787"/>
        <v>0.23997270928441736</v>
      </c>
      <c r="O582" s="5">
        <f t="shared" si="788"/>
        <v>8.0115195286074178E-2</v>
      </c>
      <c r="P582" s="5">
        <f t="shared" si="789"/>
        <v>3.3685769111284722E-2</v>
      </c>
      <c r="Q582" s="5">
        <f t="shared" si="790"/>
        <v>5.0450262581894098E-2</v>
      </c>
      <c r="R582" s="5">
        <f t="shared" si="791"/>
        <v>5.6230185064786104E-3</v>
      </c>
      <c r="S582" s="5">
        <f t="shared" si="792"/>
        <v>4.9705295618292244E-4</v>
      </c>
      <c r="T582" s="5">
        <f t="shared" si="793"/>
        <v>7.0818715261624383E-3</v>
      </c>
      <c r="U582" s="5">
        <f t="shared" si="794"/>
        <v>2.3642918480240444E-3</v>
      </c>
      <c r="V582" s="5">
        <f t="shared" si="795"/>
        <v>3.2596902723585187E-6</v>
      </c>
      <c r="W582" s="5">
        <f t="shared" si="796"/>
        <v>7.0708845800890379E-3</v>
      </c>
      <c r="X582" s="5">
        <f t="shared" si="797"/>
        <v>9.9256363812236844E-4</v>
      </c>
      <c r="Y582" s="5">
        <f t="shared" si="798"/>
        <v>6.9664733214348844E-5</v>
      </c>
      <c r="Z582" s="5">
        <f t="shared" si="799"/>
        <v>2.6310728371647544E-4</v>
      </c>
      <c r="AA582" s="5">
        <f t="shared" si="800"/>
        <v>1.106278425599876E-4</v>
      </c>
      <c r="AB582" s="5">
        <f t="shared" si="801"/>
        <v>2.3257660100861434E-5</v>
      </c>
      <c r="AC582" s="5">
        <f t="shared" si="802"/>
        <v>1.2024652611937388E-8</v>
      </c>
      <c r="AD582" s="5">
        <f t="shared" si="803"/>
        <v>7.4326781744369404E-4</v>
      </c>
      <c r="AE582" s="5">
        <f t="shared" si="804"/>
        <v>1.0433498109396316E-4</v>
      </c>
      <c r="AF582" s="5">
        <f t="shared" si="805"/>
        <v>7.322924539714983E-6</v>
      </c>
      <c r="AG582" s="5">
        <f t="shared" si="806"/>
        <v>3.4264777579608698E-7</v>
      </c>
      <c r="AH582" s="5">
        <f t="shared" si="807"/>
        <v>9.2333116098902124E-6</v>
      </c>
      <c r="AI582" s="5">
        <f t="shared" si="808"/>
        <v>3.882299754905179E-6</v>
      </c>
      <c r="AJ582" s="5">
        <f t="shared" si="809"/>
        <v>8.1618881847290019E-7</v>
      </c>
      <c r="AK582" s="5">
        <f t="shared" si="810"/>
        <v>1.1439339729130204E-7</v>
      </c>
      <c r="AL582" s="5">
        <f t="shared" si="811"/>
        <v>2.8388909788419487E-11</v>
      </c>
      <c r="AM582" s="5">
        <f t="shared" si="812"/>
        <v>6.2503868328231822E-5</v>
      </c>
      <c r="AN582" s="5">
        <f t="shared" si="813"/>
        <v>8.7738763434616908E-6</v>
      </c>
      <c r="AO582" s="5">
        <f t="shared" si="814"/>
        <v>6.1580913429309975E-7</v>
      </c>
      <c r="AP582" s="5">
        <f t="shared" si="815"/>
        <v>2.8814393625945657E-8</v>
      </c>
      <c r="AQ582" s="5">
        <f t="shared" si="816"/>
        <v>1.01119312031319E-9</v>
      </c>
      <c r="AR582" s="5">
        <f t="shared" si="817"/>
        <v>2.5922214567713213E-7</v>
      </c>
      <c r="AS582" s="5">
        <f t="shared" si="818"/>
        <v>1.0899427151904504E-7</v>
      </c>
      <c r="AT582" s="5">
        <f t="shared" si="819"/>
        <v>2.2914229015687278E-8</v>
      </c>
      <c r="AU582" s="5">
        <f t="shared" si="820"/>
        <v>3.2115564978208875E-9</v>
      </c>
      <c r="AV582" s="5">
        <f t="shared" si="821"/>
        <v>3.3758811386260624E-10</v>
      </c>
      <c r="AW582" s="5">
        <f t="shared" si="822"/>
        <v>4.6543860130528392E-14</v>
      </c>
      <c r="AX582" s="5">
        <f t="shared" si="823"/>
        <v>4.3801321949573212E-6</v>
      </c>
      <c r="AY582" s="5">
        <f t="shared" si="824"/>
        <v>6.1485375664681108E-7</v>
      </c>
      <c r="AZ582" s="5">
        <f t="shared" si="825"/>
        <v>4.3154535666517645E-8</v>
      </c>
      <c r="BA582" s="5">
        <f t="shared" si="826"/>
        <v>2.0192486733204404E-9</v>
      </c>
      <c r="BB582" s="5">
        <f t="shared" si="827"/>
        <v>7.0862166775725582E-11</v>
      </c>
      <c r="BC582" s="5">
        <f t="shared" si="828"/>
        <v>1.9894317115062452E-12</v>
      </c>
      <c r="BD582" s="5">
        <f t="shared" si="829"/>
        <v>6.064646110419668E-9</v>
      </c>
      <c r="BE582" s="5">
        <f t="shared" si="830"/>
        <v>2.5499815345611284E-9</v>
      </c>
      <c r="BF582" s="5">
        <f t="shared" si="831"/>
        <v>5.3609111794923551E-10</v>
      </c>
      <c r="BG582" s="5">
        <f t="shared" si="832"/>
        <v>7.5136148464574111E-11</v>
      </c>
      <c r="BH582" s="5">
        <f t="shared" si="833"/>
        <v>7.8980614727678301E-12</v>
      </c>
      <c r="BI582" s="5">
        <f t="shared" si="834"/>
        <v>6.6417431611662393E-13</v>
      </c>
      <c r="BJ582" s="8">
        <f t="shared" si="835"/>
        <v>0.30657018832673311</v>
      </c>
      <c r="BK582" s="8">
        <f t="shared" si="836"/>
        <v>0.60491615836586277</v>
      </c>
      <c r="BL582" s="8">
        <f t="shared" si="837"/>
        <v>8.825084125102621E-2</v>
      </c>
      <c r="BM582" s="8">
        <f t="shared" si="838"/>
        <v>1.9423275902154882E-2</v>
      </c>
      <c r="BN582" s="8">
        <f t="shared" si="839"/>
        <v>0.98057640447147343</v>
      </c>
    </row>
    <row r="583" spans="1:66" x14ac:dyDescent="0.25">
      <c r="A583" t="s">
        <v>61</v>
      </c>
      <c r="B583" t="s">
        <v>65</v>
      </c>
      <c r="C583" t="s">
        <v>337</v>
      </c>
      <c r="D583" s="10"/>
      <c r="E583">
        <f>VLOOKUP(A583,home!$A$2:$E$405,3,FALSE)</f>
        <v>1.7666666666666699</v>
      </c>
      <c r="F583">
        <f>VLOOKUP(B583,home!$B$2:$E$405,3,FALSE)</f>
        <v>0.56999999999999995</v>
      </c>
      <c r="G583">
        <f>VLOOKUP(C583,away!$B$2:$E$405,4,FALSE)</f>
        <v>0.56999999999999995</v>
      </c>
      <c r="H583">
        <f>VLOOKUP(A583,away!$A$2:$E$405,3,FALSE)</f>
        <v>1.06666666666667</v>
      </c>
      <c r="I583">
        <f>VLOOKUP(C583,away!$B$2:$E$405,3,FALSE)</f>
        <v>1.1299999999999999</v>
      </c>
      <c r="J583">
        <f>VLOOKUP(B583,home!$B$2:$E$405,4,FALSE)</f>
        <v>0.94</v>
      </c>
      <c r="K583" s="3">
        <f t="shared" si="784"/>
        <v>0.57399000000000089</v>
      </c>
      <c r="L583" s="3">
        <f t="shared" si="785"/>
        <v>1.1330133333333365</v>
      </c>
      <c r="M583" s="5">
        <f t="shared" si="786"/>
        <v>0.18140860000920517</v>
      </c>
      <c r="N583" s="5">
        <f t="shared" si="787"/>
        <v>0.10412672231928381</v>
      </c>
      <c r="O583" s="5">
        <f t="shared" si="788"/>
        <v>0.20553836259176347</v>
      </c>
      <c r="P583" s="5">
        <f t="shared" si="789"/>
        <v>0.11797696474404647</v>
      </c>
      <c r="Q583" s="5">
        <f t="shared" si="790"/>
        <v>2.9883848672022904E-2</v>
      </c>
      <c r="R583" s="5">
        <f t="shared" si="791"/>
        <v>0.116438852663985</v>
      </c>
      <c r="S583" s="5">
        <f t="shared" si="792"/>
        <v>1.918123535696727E-2</v>
      </c>
      <c r="T583" s="5">
        <f t="shared" si="793"/>
        <v>3.3858798996717669E-2</v>
      </c>
      <c r="U583" s="5">
        <f t="shared" si="794"/>
        <v>6.6834737040600833E-2</v>
      </c>
      <c r="V583" s="5">
        <f t="shared" si="795"/>
        <v>1.3860324932171888E-3</v>
      </c>
      <c r="W583" s="5">
        <f t="shared" si="796"/>
        <v>5.7176767664181508E-3</v>
      </c>
      <c r="X583" s="5">
        <f t="shared" si="797"/>
        <v>6.4782040120420015E-3</v>
      </c>
      <c r="Y583" s="5">
        <f t="shared" si="798"/>
        <v>3.669945760848553E-3</v>
      </c>
      <c r="Z583" s="5">
        <f t="shared" si="799"/>
        <v>4.3975590862110295E-2</v>
      </c>
      <c r="AA583" s="5">
        <f t="shared" si="800"/>
        <v>2.5241549398942721E-2</v>
      </c>
      <c r="AB583" s="5">
        <f t="shared" si="801"/>
        <v>7.2441984697495781E-3</v>
      </c>
      <c r="AC583" s="5">
        <f t="shared" si="802"/>
        <v>5.6336877971224115E-5</v>
      </c>
      <c r="AD583" s="5">
        <f t="shared" si="803"/>
        <v>8.2047232178908988E-4</v>
      </c>
      <c r="AE583" s="5">
        <f t="shared" si="804"/>
        <v>9.2960608021799851E-4</v>
      </c>
      <c r="AF583" s="5">
        <f t="shared" si="805"/>
        <v>5.2662804181736599E-4</v>
      </c>
      <c r="AG583" s="5">
        <f t="shared" si="806"/>
        <v>1.9889219769543385E-4</v>
      </c>
      <c r="AH583" s="5">
        <f t="shared" si="807"/>
        <v>1.245623269699565E-2</v>
      </c>
      <c r="AI583" s="5">
        <f t="shared" si="808"/>
        <v>7.1497530057485423E-3</v>
      </c>
      <c r="AJ583" s="5">
        <f t="shared" si="809"/>
        <v>2.0519433638848061E-3</v>
      </c>
      <c r="AK583" s="5">
        <f t="shared" si="810"/>
        <v>3.9259832381208058E-4</v>
      </c>
      <c r="AL583" s="5">
        <f t="shared" si="811"/>
        <v>1.4655212301651627E-6</v>
      </c>
      <c r="AM583" s="5">
        <f t="shared" si="812"/>
        <v>9.4188581596744113E-5</v>
      </c>
      <c r="AN583" s="5">
        <f t="shared" si="813"/>
        <v>1.06716918796866E-4</v>
      </c>
      <c r="AO583" s="5">
        <f t="shared" si="814"/>
        <v>6.0455845944550103E-5</v>
      </c>
      <c r="AP583" s="5">
        <f t="shared" si="815"/>
        <v>2.2832426511040459E-5</v>
      </c>
      <c r="AQ583" s="5">
        <f t="shared" si="816"/>
        <v>6.4673609173405984E-6</v>
      </c>
      <c r="AR583" s="5">
        <f t="shared" si="817"/>
        <v>2.8226155457597461E-3</v>
      </c>
      <c r="AS583" s="5">
        <f t="shared" si="818"/>
        <v>1.6201530971106388E-3</v>
      </c>
      <c r="AT583" s="5">
        <f t="shared" si="819"/>
        <v>4.6497583810526852E-4</v>
      </c>
      <c r="AU583" s="5">
        <f t="shared" si="820"/>
        <v>8.8963827104681167E-5</v>
      </c>
      <c r="AV583" s="5">
        <f t="shared" si="821"/>
        <v>1.2766086779954004E-5</v>
      </c>
      <c r="AW583" s="5">
        <f t="shared" si="822"/>
        <v>2.6474572762211597E-8</v>
      </c>
      <c r="AX583" s="5">
        <f t="shared" si="823"/>
        <v>9.0105506584525317E-6</v>
      </c>
      <c r="AY583" s="5">
        <f t="shared" si="824"/>
        <v>1.0209074036702192E-5</v>
      </c>
      <c r="AZ583" s="5">
        <f t="shared" si="825"/>
        <v>5.7835085022853894E-6</v>
      </c>
      <c r="BA583" s="5">
        <f t="shared" si="826"/>
        <v>2.184264082178687E-6</v>
      </c>
      <c r="BB583" s="5">
        <f t="shared" si="827"/>
        <v>6.1870008215738876E-7</v>
      </c>
      <c r="BC583" s="5">
        <f t="shared" si="828"/>
        <v>1.4019908848375039E-7</v>
      </c>
      <c r="BD583" s="5">
        <f t="shared" si="829"/>
        <v>5.3301017470329143E-4</v>
      </c>
      <c r="BE583" s="5">
        <f t="shared" si="830"/>
        <v>3.0594251017794261E-4</v>
      </c>
      <c r="BF583" s="5">
        <f t="shared" si="831"/>
        <v>8.7803970708518787E-5</v>
      </c>
      <c r="BG583" s="5">
        <f t="shared" si="832"/>
        <v>1.6799533715660927E-5</v>
      </c>
      <c r="BH583" s="5">
        <f t="shared" si="833"/>
        <v>2.4106910893630572E-6</v>
      </c>
      <c r="BI583" s="5">
        <f t="shared" si="834"/>
        <v>2.7674251567670076E-7</v>
      </c>
      <c r="BJ583" s="8">
        <f t="shared" si="835"/>
        <v>0.18652940259906978</v>
      </c>
      <c r="BK583" s="8">
        <f t="shared" si="836"/>
        <v>0.32002084407667414</v>
      </c>
      <c r="BL583" s="8">
        <f t="shared" si="837"/>
        <v>0.44930394557325343</v>
      </c>
      <c r="BM583" s="8">
        <f t="shared" si="838"/>
        <v>0.24444624951133684</v>
      </c>
      <c r="BN583" s="8">
        <f t="shared" si="839"/>
        <v>0.75537335100030689</v>
      </c>
    </row>
    <row r="584" spans="1:66" x14ac:dyDescent="0.25">
      <c r="A584" t="s">
        <v>61</v>
      </c>
      <c r="B584" t="s">
        <v>289</v>
      </c>
      <c r="C584" t="s">
        <v>71</v>
      </c>
      <c r="D584" s="10"/>
      <c r="E584">
        <f>VLOOKUP(A584,home!$A$2:$E$405,3,FALSE)</f>
        <v>1.7666666666666699</v>
      </c>
      <c r="F584">
        <f>VLOOKUP(B584,home!$B$2:$E$405,3,FALSE)</f>
        <v>1.1299999999999999</v>
      </c>
      <c r="G584">
        <f>VLOOKUP(C584,away!$B$2:$E$405,4,FALSE)</f>
        <v>1.42</v>
      </c>
      <c r="H584">
        <f>VLOOKUP(A584,away!$A$2:$E$405,3,FALSE)</f>
        <v>1.06666666666667</v>
      </c>
      <c r="I584">
        <f>VLOOKUP(C584,away!$B$2:$E$405,3,FALSE)</f>
        <v>0.85</v>
      </c>
      <c r="J584">
        <f>VLOOKUP(B584,home!$B$2:$E$405,4,FALSE)</f>
        <v>2.81</v>
      </c>
      <c r="K584" s="3">
        <f t="shared" si="784"/>
        <v>2.8347933333333382</v>
      </c>
      <c r="L584" s="3">
        <f t="shared" si="785"/>
        <v>2.5477333333333414</v>
      </c>
      <c r="M584" s="5">
        <f t="shared" si="786"/>
        <v>4.5961941958064306E-3</v>
      </c>
      <c r="N584" s="5">
        <f t="shared" si="787"/>
        <v>1.3029260664977452E-2</v>
      </c>
      <c r="O584" s="5">
        <f t="shared" si="788"/>
        <v>1.1709877159129271E-2</v>
      </c>
      <c r="P584" s="5">
        <f t="shared" si="789"/>
        <v>3.3195081704851991E-2</v>
      </c>
      <c r="Q584" s="5">
        <f t="shared" si="790"/>
        <v>1.8467630635670189E-2</v>
      </c>
      <c r="R584" s="5">
        <f t="shared" si="791"/>
        <v>1.4916822183776192E-2</v>
      </c>
      <c r="S584" s="5">
        <f t="shared" si="792"/>
        <v>5.9936188640440063E-2</v>
      </c>
      <c r="T584" s="5">
        <f t="shared" si="793"/>
        <v>4.7050598158184936E-2</v>
      </c>
      <c r="U584" s="5">
        <f t="shared" si="794"/>
        <v>4.2286108081087605E-2</v>
      </c>
      <c r="V584" s="5">
        <f t="shared" si="795"/>
        <v>4.8097442609562335E-2</v>
      </c>
      <c r="W584" s="5">
        <f t="shared" si="796"/>
        <v>1.7450638736153455E-2</v>
      </c>
      <c r="X584" s="5">
        <f t="shared" si="797"/>
        <v>4.445957399605617E-2</v>
      </c>
      <c r="Y584" s="5">
        <f t="shared" si="798"/>
        <v>5.6635569327776282E-2</v>
      </c>
      <c r="Z584" s="5">
        <f t="shared" si="799"/>
        <v>1.2668028368337617E-2</v>
      </c>
      <c r="AA584" s="5">
        <f t="shared" si="800"/>
        <v>3.5911242365041084E-2</v>
      </c>
      <c r="AB584" s="5">
        <f t="shared" si="801"/>
        <v>5.0900475224068098E-2</v>
      </c>
      <c r="AC584" s="5">
        <f t="shared" si="802"/>
        <v>2.171087737485598E-2</v>
      </c>
      <c r="AD584" s="5">
        <f t="shared" si="803"/>
        <v>1.2367238587914083E-2</v>
      </c>
      <c r="AE584" s="5">
        <f t="shared" si="804"/>
        <v>3.1508425991715071E-2</v>
      </c>
      <c r="AF584" s="5">
        <f t="shared" si="805"/>
        <v>4.0137533589979575E-2</v>
      </c>
      <c r="AG584" s="5">
        <f t="shared" si="806"/>
        <v>3.4086577414992533E-2</v>
      </c>
      <c r="AH584" s="5">
        <f t="shared" si="807"/>
        <v>8.0686895354065303E-3</v>
      </c>
      <c r="AI584" s="5">
        <f t="shared" si="808"/>
        <v>2.2873067303706904E-2</v>
      </c>
      <c r="AJ584" s="5">
        <f t="shared" si="809"/>
        <v>3.2420209352716542E-2</v>
      </c>
      <c r="AK584" s="5">
        <f t="shared" si="810"/>
        <v>3.0634864446117332E-2</v>
      </c>
      <c r="AL584" s="5">
        <f t="shared" si="811"/>
        <v>6.2720965880852372E-3</v>
      </c>
      <c r="AM584" s="5">
        <f t="shared" si="812"/>
        <v>7.0117131001523302E-3</v>
      </c>
      <c r="AN584" s="5">
        <f t="shared" si="813"/>
        <v>1.7863975189028151E-2</v>
      </c>
      <c r="AO584" s="5">
        <f t="shared" si="814"/>
        <v>2.2756322527463405E-2</v>
      </c>
      <c r="AP584" s="5">
        <f t="shared" si="815"/>
        <v>1.9325680482434316E-2</v>
      </c>
      <c r="AQ584" s="5">
        <f t="shared" si="816"/>
        <v>1.2309170088611869E-2</v>
      </c>
      <c r="AR584" s="5">
        <f t="shared" si="817"/>
        <v>4.1113738571346269E-3</v>
      </c>
      <c r="AS584" s="5">
        <f t="shared" si="818"/>
        <v>1.1654895201046215E-2</v>
      </c>
      <c r="AT584" s="5">
        <f t="shared" si="819"/>
        <v>1.6519609608312259E-2</v>
      </c>
      <c r="AU584" s="5">
        <f t="shared" si="820"/>
        <v>1.5609893062304318E-2</v>
      </c>
      <c r="AV584" s="5">
        <f t="shared" si="821"/>
        <v>1.1062705196766652E-2</v>
      </c>
      <c r="AW584" s="5">
        <f t="shared" si="822"/>
        <v>1.2583040919435359E-3</v>
      </c>
      <c r="AX584" s="5">
        <f t="shared" si="823"/>
        <v>3.3127929252596447E-3</v>
      </c>
      <c r="AY584" s="5">
        <f t="shared" si="824"/>
        <v>8.4401129621148648E-3</v>
      </c>
      <c r="AZ584" s="5">
        <f t="shared" si="825"/>
        <v>1.0751578565339426E-2</v>
      </c>
      <c r="BA584" s="5">
        <f t="shared" si="826"/>
        <v>9.1307183656225057E-3</v>
      </c>
      <c r="BB584" s="5">
        <f t="shared" si="827"/>
        <v>5.815658884343846E-3</v>
      </c>
      <c r="BC584" s="5">
        <f t="shared" si="828"/>
        <v>2.9633495989878022E-3</v>
      </c>
      <c r="BD584" s="5">
        <f t="shared" si="829"/>
        <v>1.7457807036028604E-3</v>
      </c>
      <c r="BE584" s="5">
        <f t="shared" si="830"/>
        <v>4.948927500035373E-3</v>
      </c>
      <c r="BF584" s="5">
        <f t="shared" si="831"/>
        <v>7.0145933421251498E-3</v>
      </c>
      <c r="BG584" s="5">
        <f t="shared" si="832"/>
        <v>6.6283074807669314E-3</v>
      </c>
      <c r="BH584" s="5">
        <f t="shared" si="833"/>
        <v>4.6974704644403981E-3</v>
      </c>
      <c r="BI584" s="5">
        <f t="shared" si="834"/>
        <v>2.66327159122518E-3</v>
      </c>
      <c r="BJ584" s="8">
        <f t="shared" si="835"/>
        <v>0.43487411979277796</v>
      </c>
      <c r="BK584" s="8">
        <f t="shared" si="836"/>
        <v>0.18224799407571687</v>
      </c>
      <c r="BL584" s="8">
        <f t="shared" si="837"/>
        <v>0.33637818365880967</v>
      </c>
      <c r="BM584" s="8">
        <f t="shared" si="838"/>
        <v>0.86307165048125922</v>
      </c>
      <c r="BN584" s="8">
        <f t="shared" si="839"/>
        <v>9.5914866544211524E-2</v>
      </c>
    </row>
    <row r="585" spans="1:66" x14ac:dyDescent="0.25">
      <c r="A585" t="s">
        <v>61</v>
      </c>
      <c r="B585" t="s">
        <v>82</v>
      </c>
      <c r="C585" t="s">
        <v>70</v>
      </c>
      <c r="D585" s="10"/>
      <c r="E585">
        <f>VLOOKUP(A585,home!$A$2:$E$405,3,FALSE)</f>
        <v>1.7666666666666699</v>
      </c>
      <c r="F585">
        <f>VLOOKUP(B585,home!$B$2:$E$405,3,FALSE)</f>
        <v>0.28000000000000003</v>
      </c>
      <c r="G585">
        <f>VLOOKUP(C585,away!$B$2:$E$405,4,FALSE)</f>
        <v>1.42</v>
      </c>
      <c r="H585">
        <f>VLOOKUP(A585,away!$A$2:$E$405,3,FALSE)</f>
        <v>1.06666666666667</v>
      </c>
      <c r="I585">
        <f>VLOOKUP(C585,away!$B$2:$E$405,3,FALSE)</f>
        <v>0.85</v>
      </c>
      <c r="J585">
        <f>VLOOKUP(B585,home!$B$2:$E$405,4,FALSE)</f>
        <v>2.34</v>
      </c>
      <c r="K585" s="3">
        <f t="shared" si="784"/>
        <v>0.70242666666666798</v>
      </c>
      <c r="L585" s="3">
        <f t="shared" si="785"/>
        <v>2.1216000000000066</v>
      </c>
      <c r="M585" s="5">
        <f t="shared" si="786"/>
        <v>5.9366412025054452E-2</v>
      </c>
      <c r="N585" s="5">
        <f t="shared" si="787"/>
        <v>4.1700550910718989E-2</v>
      </c>
      <c r="O585" s="5">
        <f t="shared" si="788"/>
        <v>0.12595177975235589</v>
      </c>
      <c r="P585" s="5">
        <f t="shared" si="789"/>
        <v>8.8471888812181668E-2</v>
      </c>
      <c r="Q585" s="5">
        <f t="shared" si="790"/>
        <v>1.4645789487190012E-2</v>
      </c>
      <c r="R585" s="5">
        <f t="shared" si="791"/>
        <v>0.13360964796129959</v>
      </c>
      <c r="S585" s="5">
        <f t="shared" si="792"/>
        <v>3.2961715400164696E-2</v>
      </c>
      <c r="T585" s="5">
        <f t="shared" si="793"/>
        <v>3.1072506976022419E-2</v>
      </c>
      <c r="U585" s="5">
        <f t="shared" si="794"/>
        <v>9.3850979651962638E-2</v>
      </c>
      <c r="V585" s="5">
        <f t="shared" si="795"/>
        <v>5.4579781553384986E-3</v>
      </c>
      <c r="W585" s="5">
        <f t="shared" si="796"/>
        <v>3.4291976967295366E-3</v>
      </c>
      <c r="X585" s="5">
        <f t="shared" si="797"/>
        <v>7.2753858333814061E-3</v>
      </c>
      <c r="Y585" s="5">
        <f t="shared" si="798"/>
        <v>7.7177292920510227E-3</v>
      </c>
      <c r="Z585" s="5">
        <f t="shared" si="799"/>
        <v>9.4488743038231349E-2</v>
      </c>
      <c r="AA585" s="5">
        <f t="shared" si="800"/>
        <v>6.6371412809868177E-2</v>
      </c>
      <c r="AB585" s="5">
        <f t="shared" si="801"/>
        <v>2.3310525130996542E-2</v>
      </c>
      <c r="AC585" s="5">
        <f t="shared" si="802"/>
        <v>5.0836577875743418E-4</v>
      </c>
      <c r="AD585" s="5">
        <f t="shared" si="803"/>
        <v>6.021899768636858E-4</v>
      </c>
      <c r="AE585" s="5">
        <f t="shared" si="804"/>
        <v>1.2776062549139996E-3</v>
      </c>
      <c r="AF585" s="5">
        <f t="shared" si="805"/>
        <v>1.3552847152127753E-3</v>
      </c>
      <c r="AG585" s="5">
        <f t="shared" si="806"/>
        <v>9.5845735059847757E-4</v>
      </c>
      <c r="AH585" s="5">
        <f t="shared" si="807"/>
        <v>5.0116829307478079E-2</v>
      </c>
      <c r="AI585" s="5">
        <f t="shared" si="808"/>
        <v>3.5203397354354196E-2</v>
      </c>
      <c r="AJ585" s="5">
        <f t="shared" si="809"/>
        <v>1.2363902529480608E-2</v>
      </c>
      <c r="AK585" s="5">
        <f t="shared" si="810"/>
        <v>2.8949116135915495E-3</v>
      </c>
      <c r="AL585" s="5">
        <f t="shared" si="811"/>
        <v>3.0304058554298075E-5</v>
      </c>
      <c r="AM585" s="5">
        <f t="shared" si="812"/>
        <v>8.4598859629687371E-5</v>
      </c>
      <c r="AN585" s="5">
        <f t="shared" si="813"/>
        <v>1.7948494059034524E-4</v>
      </c>
      <c r="AO585" s="5">
        <f t="shared" si="814"/>
        <v>1.9039762497823889E-4</v>
      </c>
      <c r="AP585" s="5">
        <f t="shared" si="815"/>
        <v>1.3464920038461093E-4</v>
      </c>
      <c r="AQ585" s="5">
        <f t="shared" si="816"/>
        <v>7.1417935883997887E-5</v>
      </c>
      <c r="AR585" s="5">
        <f t="shared" si="817"/>
        <v>2.1265573011749164E-2</v>
      </c>
      <c r="AS585" s="5">
        <f t="shared" si="818"/>
        <v>1.493750556539962E-2</v>
      </c>
      <c r="AT585" s="5">
        <f t="shared" si="819"/>
        <v>5.2462511213092269E-3</v>
      </c>
      <c r="AU585" s="5">
        <f t="shared" si="820"/>
        <v>1.22836889587917E-3</v>
      </c>
      <c r="AV585" s="5">
        <f t="shared" si="821"/>
        <v>2.1570976724235514E-4</v>
      </c>
      <c r="AW585" s="5">
        <f t="shared" si="822"/>
        <v>1.2544772594468122E-6</v>
      </c>
      <c r="AX585" s="5">
        <f t="shared" si="823"/>
        <v>9.9040824955804373E-6</v>
      </c>
      <c r="AY585" s="5">
        <f t="shared" si="824"/>
        <v>2.1012501422623516E-5</v>
      </c>
      <c r="AZ585" s="5">
        <f t="shared" si="825"/>
        <v>2.2290061509119106E-5</v>
      </c>
      <c r="BA585" s="5">
        <f t="shared" si="826"/>
        <v>1.5763531499249077E-5</v>
      </c>
      <c r="BB585" s="5">
        <f t="shared" si="827"/>
        <v>8.3609771072017388E-6</v>
      </c>
      <c r="BC585" s="5">
        <f t="shared" si="828"/>
        <v>3.5477298061278527E-6</v>
      </c>
      <c r="BD585" s="5">
        <f t="shared" si="829"/>
        <v>7.5195066169545261E-3</v>
      </c>
      <c r="BE585" s="5">
        <f t="shared" si="830"/>
        <v>5.2819019679253209E-3</v>
      </c>
      <c r="BF585" s="5">
        <f t="shared" si="831"/>
        <v>1.8550743964949482E-3</v>
      </c>
      <c r="BG585" s="5">
        <f t="shared" si="832"/>
        <v>4.343512415828758E-4</v>
      </c>
      <c r="BH585" s="5">
        <f t="shared" si="833"/>
        <v>7.6274973696896991E-5</v>
      </c>
      <c r="BI585" s="5">
        <f t="shared" si="834"/>
        <v>1.0715515104799829E-5</v>
      </c>
      <c r="BJ585" s="8">
        <f t="shared" si="835"/>
        <v>0.11077612593898913</v>
      </c>
      <c r="BK585" s="8">
        <f t="shared" si="836"/>
        <v>0.18681767673147368</v>
      </c>
      <c r="BL585" s="8">
        <f t="shared" si="837"/>
        <v>0.60174461918472621</v>
      </c>
      <c r="BM585" s="8">
        <f t="shared" si="838"/>
        <v>0.53006133792045651</v>
      </c>
      <c r="BN585" s="8">
        <f t="shared" si="839"/>
        <v>0.4637460689488006</v>
      </c>
    </row>
    <row r="586" spans="1:66" x14ac:dyDescent="0.25">
      <c r="A586" t="s">
        <v>61</v>
      </c>
      <c r="B586" t="s">
        <v>66</v>
      </c>
      <c r="C586" t="s">
        <v>242</v>
      </c>
      <c r="D586" s="10"/>
      <c r="E586">
        <f>VLOOKUP(A586,home!$A$2:$E$405,3,FALSE)</f>
        <v>1.7666666666666699</v>
      </c>
      <c r="F586">
        <f>VLOOKUP(B586,home!$B$2:$E$405,3,FALSE)</f>
        <v>1.7</v>
      </c>
      <c r="G586">
        <f>VLOOKUP(C586,away!$B$2:$E$405,4,FALSE)</f>
        <v>1.42</v>
      </c>
      <c r="H586">
        <f>VLOOKUP(A586,away!$A$2:$E$405,3,FALSE)</f>
        <v>1.06666666666667</v>
      </c>
      <c r="I586">
        <f>VLOOKUP(C586,away!$B$2:$E$405,3,FALSE)</f>
        <v>0.56999999999999995</v>
      </c>
      <c r="J586">
        <f>VLOOKUP(B586,home!$B$2:$E$405,4,FALSE)</f>
        <v>1.41</v>
      </c>
      <c r="K586" s="3">
        <f t="shared" si="784"/>
        <v>4.264733333333341</v>
      </c>
      <c r="L586" s="3">
        <f t="shared" si="785"/>
        <v>0.8572800000000026</v>
      </c>
      <c r="M586" s="5">
        <f t="shared" si="786"/>
        <v>5.9640032727238399E-3</v>
      </c>
      <c r="N586" s="5">
        <f t="shared" si="787"/>
        <v>2.5434883557294497E-2</v>
      </c>
      <c r="O586" s="5">
        <f t="shared" si="788"/>
        <v>5.1128207256407087E-3</v>
      </c>
      <c r="P586" s="5">
        <f t="shared" si="789"/>
        <v>2.1804816975997489E-2</v>
      </c>
      <c r="Q586" s="5">
        <f t="shared" si="790"/>
        <v>5.4236497868122992E-2</v>
      </c>
      <c r="R586" s="5">
        <f t="shared" si="791"/>
        <v>2.1915594758386398E-3</v>
      </c>
      <c r="S586" s="5">
        <f t="shared" si="792"/>
        <v>1.9929987527471802E-2</v>
      </c>
      <c r="T586" s="5">
        <f t="shared" si="793"/>
        <v>4.6495864892384615E-2</v>
      </c>
      <c r="U586" s="5">
        <f t="shared" si="794"/>
        <v>9.346416748591593E-3</v>
      </c>
      <c r="V586" s="5">
        <f t="shared" si="795"/>
        <v>8.0961601442352E-3</v>
      </c>
      <c r="W586" s="5">
        <f t="shared" si="796"/>
        <v>7.7101400113815596E-2</v>
      </c>
      <c r="X586" s="5">
        <f t="shared" si="797"/>
        <v>6.6097488289572029E-2</v>
      </c>
      <c r="Y586" s="5">
        <f t="shared" si="798"/>
        <v>2.8332027380442239E-2</v>
      </c>
      <c r="Z586" s="5">
        <f t="shared" si="799"/>
        <v>6.2626003581565167E-4</v>
      </c>
      <c r="AA586" s="5">
        <f t="shared" si="800"/>
        <v>2.6708320500775417E-3</v>
      </c>
      <c r="AB586" s="5">
        <f t="shared" si="801"/>
        <v>5.6951932358503595E-3</v>
      </c>
      <c r="AC586" s="5">
        <f t="shared" si="802"/>
        <v>1.8500083132163077E-3</v>
      </c>
      <c r="AD586" s="5">
        <f t="shared" si="803"/>
        <v>8.2204227778015102E-2</v>
      </c>
      <c r="AE586" s="5">
        <f t="shared" si="804"/>
        <v>7.0472040389537E-2</v>
      </c>
      <c r="AF586" s="5">
        <f t="shared" si="805"/>
        <v>3.0207135392571232E-2</v>
      </c>
      <c r="AG586" s="5">
        <f t="shared" si="806"/>
        <v>8.6319910097811814E-3</v>
      </c>
      <c r="AH586" s="5">
        <f t="shared" si="807"/>
        <v>1.3422005087601081E-4</v>
      </c>
      <c r="AI586" s="5">
        <f t="shared" si="808"/>
        <v>5.7241272497262025E-4</v>
      </c>
      <c r="AJ586" s="5">
        <f t="shared" si="809"/>
        <v>1.2205938143074523E-3</v>
      </c>
      <c r="AK586" s="5">
        <f t="shared" si="810"/>
        <v>1.7351690421124925E-3</v>
      </c>
      <c r="AL586" s="5">
        <f t="shared" si="811"/>
        <v>2.705504395562281E-4</v>
      </c>
      <c r="AM586" s="5">
        <f t="shared" si="812"/>
        <v>7.0115822069165501E-2</v>
      </c>
      <c r="AN586" s="5">
        <f t="shared" si="813"/>
        <v>6.0108891943454375E-2</v>
      </c>
      <c r="AO586" s="5">
        <f t="shared" si="814"/>
        <v>2.5765075442642362E-2</v>
      </c>
      <c r="AP586" s="5">
        <f t="shared" si="815"/>
        <v>7.362627958489504E-3</v>
      </c>
      <c r="AQ586" s="5">
        <f t="shared" si="816"/>
        <v>1.5779584240634746E-3</v>
      </c>
      <c r="AR586" s="5">
        <f t="shared" si="817"/>
        <v>2.3012833042997396E-5</v>
      </c>
      <c r="AS586" s="5">
        <f t="shared" si="818"/>
        <v>9.8143596172905936E-5</v>
      </c>
      <c r="AT586" s="5">
        <f t="shared" si="819"/>
        <v>2.0927813302589929E-4</v>
      </c>
      <c r="AU586" s="5">
        <f t="shared" si="820"/>
        <v>2.9750514328444062E-4</v>
      </c>
      <c r="AV586" s="5">
        <f t="shared" si="821"/>
        <v>3.1719502535081643E-4</v>
      </c>
      <c r="AW586" s="5">
        <f t="shared" si="822"/>
        <v>2.7476430714283425E-5</v>
      </c>
      <c r="AX586" s="5">
        <f t="shared" si="823"/>
        <v>4.9837547262073262E-2</v>
      </c>
      <c r="AY586" s="5">
        <f t="shared" si="824"/>
        <v>4.2724732516830288E-2</v>
      </c>
      <c r="AZ586" s="5">
        <f t="shared" si="825"/>
        <v>1.8313529346014192E-2</v>
      </c>
      <c r="BA586" s="5">
        <f t="shared" si="826"/>
        <v>5.2332741459170315E-3</v>
      </c>
      <c r="BB586" s="5">
        <f t="shared" si="827"/>
        <v>1.1215953149529411E-3</v>
      </c>
      <c r="BC586" s="5">
        <f t="shared" si="828"/>
        <v>1.923042463205722E-4</v>
      </c>
      <c r="BD586" s="5">
        <f t="shared" si="829"/>
        <v>3.2880735851834764E-6</v>
      </c>
      <c r="BE586" s="5">
        <f t="shared" si="830"/>
        <v>1.4022757021184836E-5</v>
      </c>
      <c r="BF586" s="5">
        <f t="shared" si="831"/>
        <v>2.9901659646740568E-5</v>
      </c>
      <c r="BG586" s="5">
        <f t="shared" si="832"/>
        <v>4.2507534872480987E-5</v>
      </c>
      <c r="BH586" s="5">
        <f t="shared" si="833"/>
        <v>4.5320825222124765E-5</v>
      </c>
      <c r="BI586" s="5">
        <f t="shared" si="834"/>
        <v>3.8656246803793972E-5</v>
      </c>
      <c r="BJ586" s="8">
        <f t="shared" si="835"/>
        <v>0.77156691534145982</v>
      </c>
      <c r="BK586" s="8">
        <f t="shared" si="836"/>
        <v>0.10064025919003115</v>
      </c>
      <c r="BL586" s="8">
        <f t="shared" si="837"/>
        <v>2.9798049696295983E-2</v>
      </c>
      <c r="BM586" s="8">
        <f t="shared" si="838"/>
        <v>0.74518964630186846</v>
      </c>
      <c r="BN586" s="8">
        <f t="shared" si="839"/>
        <v>0.11474458187561817</v>
      </c>
    </row>
    <row r="587" spans="1:66" x14ac:dyDescent="0.25">
      <c r="A587" t="s">
        <v>61</v>
      </c>
      <c r="B587" t="s">
        <v>239</v>
      </c>
      <c r="C587" t="s">
        <v>69</v>
      </c>
      <c r="D587" s="10"/>
      <c r="E587">
        <f>VLOOKUP(A587,home!$A$2:$E$405,3,FALSE)</f>
        <v>1.7666666666666699</v>
      </c>
      <c r="F587">
        <f>VLOOKUP(B587,home!$B$2:$E$405,3,FALSE)</f>
        <v>0.85</v>
      </c>
      <c r="G587">
        <f>VLOOKUP(C587,away!$B$2:$E$405,4,FALSE)</f>
        <v>0.28000000000000003</v>
      </c>
      <c r="H587">
        <f>VLOOKUP(A587,away!$A$2:$E$405,3,FALSE)</f>
        <v>1.06666666666667</v>
      </c>
      <c r="I587">
        <f>VLOOKUP(C587,away!$B$2:$E$405,3,FALSE)</f>
        <v>0.85</v>
      </c>
      <c r="J587">
        <f>VLOOKUP(B587,home!$B$2:$E$405,4,FALSE)</f>
        <v>0.47</v>
      </c>
      <c r="K587" s="3">
        <f t="shared" si="784"/>
        <v>0.42046666666666749</v>
      </c>
      <c r="L587" s="3">
        <f t="shared" si="785"/>
        <v>0.42613333333333464</v>
      </c>
      <c r="M587" s="5">
        <f t="shared" si="786"/>
        <v>0.42887061597789233</v>
      </c>
      <c r="N587" s="5">
        <f t="shared" si="787"/>
        <v>0.18032579833150483</v>
      </c>
      <c r="O587" s="5">
        <f t="shared" si="788"/>
        <v>0.18275606515537976</v>
      </c>
      <c r="P587" s="5">
        <f t="shared" si="789"/>
        <v>7.684283352899883E-2</v>
      </c>
      <c r="Q587" s="5">
        <f t="shared" si="790"/>
        <v>3.7910493669226768E-2</v>
      </c>
      <c r="R587" s="5">
        <f t="shared" si="791"/>
        <v>3.8939225615773031E-2</v>
      </c>
      <c r="S587" s="5">
        <f t="shared" si="792"/>
        <v>3.4420760275808977E-3</v>
      </c>
      <c r="T587" s="5">
        <f t="shared" si="793"/>
        <v>1.6154925035579883E-2</v>
      </c>
      <c r="U587" s="5">
        <f t="shared" si="794"/>
        <v>1.6372646397245401E-2</v>
      </c>
      <c r="V587" s="5">
        <f t="shared" si="795"/>
        <v>6.8525944222247169E-5</v>
      </c>
      <c r="W587" s="5">
        <f t="shared" si="796"/>
        <v>5.3133663015958593E-3</v>
      </c>
      <c r="X587" s="5">
        <f t="shared" si="797"/>
        <v>2.2642024933200561E-3</v>
      </c>
      <c r="Y587" s="5">
        <f t="shared" si="798"/>
        <v>4.8242607791006142E-4</v>
      </c>
      <c r="Z587" s="5">
        <f t="shared" si="799"/>
        <v>5.5311006696893792E-3</v>
      </c>
      <c r="AA587" s="5">
        <f t="shared" si="800"/>
        <v>2.3256434615820656E-3</v>
      </c>
      <c r="AB587" s="5">
        <f t="shared" si="801"/>
        <v>4.8892777707327043E-4</v>
      </c>
      <c r="AC587" s="5">
        <f t="shared" si="802"/>
        <v>7.6738291341680502E-7</v>
      </c>
      <c r="AD587" s="5">
        <f t="shared" si="803"/>
        <v>5.5852335440275248E-4</v>
      </c>
      <c r="AE587" s="5">
        <f t="shared" si="804"/>
        <v>2.3800541875616032E-4</v>
      </c>
      <c r="AF587" s="5">
        <f t="shared" si="805"/>
        <v>5.0711021222979384E-5</v>
      </c>
      <c r="AG587" s="5">
        <f t="shared" si="806"/>
        <v>7.2032188368285618E-6</v>
      </c>
      <c r="AH587" s="5">
        <f t="shared" si="807"/>
        <v>5.8924659134424351E-4</v>
      </c>
      <c r="AI587" s="5">
        <f t="shared" si="808"/>
        <v>2.4775855010721011E-4</v>
      </c>
      <c r="AJ587" s="5">
        <f t="shared" si="809"/>
        <v>5.208710585087256E-5</v>
      </c>
      <c r="AK587" s="5">
        <f t="shared" si="810"/>
        <v>7.3002972578100861E-6</v>
      </c>
      <c r="AL587" s="5">
        <f t="shared" si="811"/>
        <v>5.4998291113257724E-9</v>
      </c>
      <c r="AM587" s="5">
        <f t="shared" si="812"/>
        <v>4.696809061624222E-5</v>
      </c>
      <c r="AN587" s="5">
        <f t="shared" si="813"/>
        <v>2.0014669014601413E-5</v>
      </c>
      <c r="AO587" s="5">
        <f t="shared" si="814"/>
        <v>4.264458811377754E-6</v>
      </c>
      <c r="AP587" s="5">
        <f t="shared" si="815"/>
        <v>6.0574268271837098E-7</v>
      </c>
      <c r="AQ587" s="5">
        <f t="shared" si="816"/>
        <v>6.4531787132263976E-8</v>
      </c>
      <c r="AR587" s="5">
        <f t="shared" si="817"/>
        <v>5.0219522824965587E-5</v>
      </c>
      <c r="AS587" s="5">
        <f t="shared" si="818"/>
        <v>2.1115635363803907E-5</v>
      </c>
      <c r="AT587" s="5">
        <f t="shared" si="819"/>
        <v>4.4392104079837161E-6</v>
      </c>
      <c r="AU587" s="5">
        <f t="shared" si="820"/>
        <v>6.221800009589634E-7</v>
      </c>
      <c r="AV587" s="5">
        <f t="shared" si="821"/>
        <v>6.5401487767469817E-8</v>
      </c>
      <c r="AW587" s="5">
        <f t="shared" si="822"/>
        <v>2.7373086757432403E-11</v>
      </c>
      <c r="AX587" s="5">
        <f t="shared" si="823"/>
        <v>3.2914194168515587E-6</v>
      </c>
      <c r="AY587" s="5">
        <f t="shared" si="824"/>
        <v>1.4025835275010151E-6</v>
      </c>
      <c r="AZ587" s="5">
        <f t="shared" si="825"/>
        <v>2.9884379692621724E-7</v>
      </c>
      <c r="BA587" s="5">
        <f t="shared" si="826"/>
        <v>4.244910111005304E-8</v>
      </c>
      <c r="BB587" s="5">
        <f t="shared" si="827"/>
        <v>4.5222442382576633E-9</v>
      </c>
      <c r="BC587" s="5">
        <f t="shared" si="828"/>
        <v>3.8541580227924128E-10</v>
      </c>
      <c r="BD587" s="5">
        <f t="shared" si="829"/>
        <v>3.5667021099686758E-6</v>
      </c>
      <c r="BE587" s="5">
        <f t="shared" si="830"/>
        <v>1.4996793471714989E-6</v>
      </c>
      <c r="BF587" s="5">
        <f t="shared" si="831"/>
        <v>3.1528258808702201E-7</v>
      </c>
      <c r="BG587" s="5">
        <f t="shared" si="832"/>
        <v>4.4188606290330038E-8</v>
      </c>
      <c r="BH587" s="5">
        <f t="shared" si="833"/>
        <v>4.6449589978852008E-9</v>
      </c>
      <c r="BI587" s="5">
        <f t="shared" si="834"/>
        <v>3.9061008532882686E-10</v>
      </c>
      <c r="BJ587" s="8">
        <f t="shared" si="835"/>
        <v>0.24338261261877067</v>
      </c>
      <c r="BK587" s="8">
        <f t="shared" si="836"/>
        <v>0.50922622694496433</v>
      </c>
      <c r="BL587" s="8">
        <f t="shared" si="837"/>
        <v>0.24186079378991976</v>
      </c>
      <c r="BM587" s="8">
        <f t="shared" si="838"/>
        <v>5.4354299188414182E-2</v>
      </c>
      <c r="BN587" s="8">
        <f t="shared" si="839"/>
        <v>0.9456450322787755</v>
      </c>
    </row>
    <row r="588" spans="1:66" x14ac:dyDescent="0.25">
      <c r="A588" t="s">
        <v>72</v>
      </c>
      <c r="B588" t="s">
        <v>81</v>
      </c>
      <c r="C588" t="s">
        <v>79</v>
      </c>
      <c r="D588" s="10"/>
      <c r="E588">
        <f>VLOOKUP(A588,home!$A$2:$E$405,3,FALSE)</f>
        <v>1.3</v>
      </c>
      <c r="F588">
        <f>VLOOKUP(B588,home!$B$2:$E$405,3,FALSE)</f>
        <v>1.28</v>
      </c>
      <c r="G588">
        <f>VLOOKUP(C588,away!$B$2:$E$405,4,FALSE)</f>
        <v>1.28</v>
      </c>
      <c r="H588">
        <f>VLOOKUP(A588,away!$A$2:$E$405,3,FALSE)</f>
        <v>1.3</v>
      </c>
      <c r="I588">
        <f>VLOOKUP(C588,away!$B$2:$E$405,3,FALSE)</f>
        <v>1.54</v>
      </c>
      <c r="J588">
        <f>VLOOKUP(B588,home!$B$2:$E$405,4,FALSE)</f>
        <v>1.03</v>
      </c>
      <c r="K588" s="3">
        <f t="shared" si="784"/>
        <v>2.1299200000000003</v>
      </c>
      <c r="L588" s="3">
        <f t="shared" si="785"/>
        <v>2.0620600000000002</v>
      </c>
      <c r="M588" s="5">
        <f t="shared" si="786"/>
        <v>1.5116324899160417E-2</v>
      </c>
      <c r="N588" s="5">
        <f t="shared" si="787"/>
        <v>3.2196562729219759E-2</v>
      </c>
      <c r="O588" s="5">
        <f t="shared" si="788"/>
        <v>3.117076892156273E-2</v>
      </c>
      <c r="P588" s="5">
        <f t="shared" si="789"/>
        <v>6.6391244141414896E-2</v>
      </c>
      <c r="Q588" s="5">
        <f t="shared" si="790"/>
        <v>3.4288051444109881E-2</v>
      </c>
      <c r="R588" s="5">
        <f t="shared" si="791"/>
        <v>3.2137997881198831E-2</v>
      </c>
      <c r="S588" s="5">
        <f t="shared" si="792"/>
        <v>7.2897965081608146E-2</v>
      </c>
      <c r="T588" s="5">
        <f t="shared" si="793"/>
        <v>7.0704019360841225E-2</v>
      </c>
      <c r="U588" s="5">
        <f t="shared" si="794"/>
        <v>6.845136444712302E-2</v>
      </c>
      <c r="V588" s="5">
        <f t="shared" si="795"/>
        <v>3.5574391919781699E-2</v>
      </c>
      <c r="W588" s="5">
        <f t="shared" si="796"/>
        <v>2.4343602177279509E-2</v>
      </c>
      <c r="X588" s="5">
        <f t="shared" si="797"/>
        <v>5.019796830568099E-2</v>
      </c>
      <c r="Y588" s="5">
        <f t="shared" si="798"/>
        <v>5.1755611262206284E-2</v>
      </c>
      <c r="Z588" s="5">
        <f t="shared" si="799"/>
        <v>2.2090159970301618E-2</v>
      </c>
      <c r="AA588" s="5">
        <f t="shared" si="800"/>
        <v>4.7050273523944829E-2</v>
      </c>
      <c r="AB588" s="5">
        <f t="shared" si="801"/>
        <v>5.0106659292060297E-2</v>
      </c>
      <c r="AC588" s="5">
        <f t="shared" si="802"/>
        <v>9.7652213537522247E-3</v>
      </c>
      <c r="AD588" s="5">
        <f t="shared" si="803"/>
        <v>1.2962481287357795E-2</v>
      </c>
      <c r="AE588" s="5">
        <f t="shared" si="804"/>
        <v>2.6729414163409015E-2</v>
      </c>
      <c r="AF588" s="5">
        <f t="shared" si="805"/>
        <v>2.7558827884899606E-2</v>
      </c>
      <c r="AG588" s="5">
        <f t="shared" si="806"/>
        <v>1.8942652209445358E-2</v>
      </c>
      <c r="AH588" s="5">
        <f t="shared" si="807"/>
        <v>1.1387808817090041E-2</v>
      </c>
      <c r="AI588" s="5">
        <f t="shared" si="808"/>
        <v>2.425512175569642E-2</v>
      </c>
      <c r="AJ588" s="5">
        <f t="shared" si="809"/>
        <v>2.5830734464946468E-2</v>
      </c>
      <c r="AK588" s="5">
        <f t="shared" si="810"/>
        <v>1.8339132650526262E-2</v>
      </c>
      <c r="AL588" s="5">
        <f t="shared" si="811"/>
        <v>1.7155630070585003E-3</v>
      </c>
      <c r="AM588" s="5">
        <f t="shared" si="812"/>
        <v>5.5218096287138283E-3</v>
      </c>
      <c r="AN588" s="5">
        <f t="shared" si="813"/>
        <v>1.1386302762985636E-2</v>
      </c>
      <c r="AO588" s="5">
        <f t="shared" si="814"/>
        <v>1.1739619737721085E-2</v>
      </c>
      <c r="AP588" s="5">
        <f t="shared" si="815"/>
        <v>8.0692667587883796E-3</v>
      </c>
      <c r="AQ588" s="5">
        <f t="shared" si="816"/>
        <v>4.1598280531567914E-3</v>
      </c>
      <c r="AR588" s="5">
        <f t="shared" si="817"/>
        <v>4.6964690098737416E-3</v>
      </c>
      <c r="AS588" s="5">
        <f t="shared" si="818"/>
        <v>1.0003103273510281E-2</v>
      </c>
      <c r="AT588" s="5">
        <f t="shared" si="819"/>
        <v>1.0652904862157512E-2</v>
      </c>
      <c r="AU588" s="5">
        <f t="shared" si="820"/>
        <v>7.5632783746688434E-3</v>
      </c>
      <c r="AV588" s="5">
        <f t="shared" si="821"/>
        <v>4.0272944689436659E-3</v>
      </c>
      <c r="AW588" s="5">
        <f t="shared" si="822"/>
        <v>2.0929977506181391E-4</v>
      </c>
      <c r="AX588" s="5">
        <f t="shared" si="823"/>
        <v>1.9601687940650255E-3</v>
      </c>
      <c r="AY588" s="5">
        <f t="shared" si="824"/>
        <v>4.0419856634897264E-3</v>
      </c>
      <c r="AZ588" s="5">
        <f t="shared" si="825"/>
        <v>4.1674084786278145E-3</v>
      </c>
      <c r="BA588" s="5">
        <f t="shared" si="826"/>
        <v>2.8644821091464235E-3</v>
      </c>
      <c r="BB588" s="5">
        <f t="shared" si="827"/>
        <v>1.4766834944966187E-3</v>
      </c>
      <c r="BC588" s="5">
        <f t="shared" si="828"/>
        <v>6.0900199333233996E-4</v>
      </c>
      <c r="BD588" s="5">
        <f t="shared" si="829"/>
        <v>1.6140668144167061E-3</v>
      </c>
      <c r="BE588" s="5">
        <f t="shared" si="830"/>
        <v>3.4378331893624306E-3</v>
      </c>
      <c r="BF588" s="5">
        <f t="shared" si="831"/>
        <v>3.6611548333434153E-3</v>
      </c>
      <c r="BG588" s="5">
        <f t="shared" si="832"/>
        <v>2.5993223008782692E-3</v>
      </c>
      <c r="BH588" s="5">
        <f t="shared" si="833"/>
        <v>1.384087138771661E-3</v>
      </c>
      <c r="BI588" s="5">
        <f t="shared" si="834"/>
        <v>5.8959897572250777E-4</v>
      </c>
      <c r="BJ588" s="8">
        <f t="shared" si="835"/>
        <v>0.40567574829897313</v>
      </c>
      <c r="BK588" s="8">
        <f t="shared" si="836"/>
        <v>0.20550269606626559</v>
      </c>
      <c r="BL588" s="8">
        <f t="shared" si="837"/>
        <v>0.35895897499579804</v>
      </c>
      <c r="BM588" s="8">
        <f t="shared" si="838"/>
        <v>0.77709394342624394</v>
      </c>
      <c r="BN588" s="8">
        <f t="shared" si="839"/>
        <v>0.21130095001666652</v>
      </c>
    </row>
    <row r="589" spans="1:66" x14ac:dyDescent="0.25">
      <c r="A589" t="s">
        <v>72</v>
      </c>
      <c r="B589" t="s">
        <v>83</v>
      </c>
      <c r="C589" t="s">
        <v>85</v>
      </c>
      <c r="D589" s="10"/>
      <c r="E589">
        <f>VLOOKUP(A589,home!$A$2:$E$405,3,FALSE)</f>
        <v>1.3</v>
      </c>
      <c r="F589">
        <f>VLOOKUP(B589,home!$B$2:$E$405,3,FALSE)</f>
        <v>0.51</v>
      </c>
      <c r="G589">
        <f>VLOOKUP(C589,away!$B$2:$E$405,4,FALSE)</f>
        <v>1.03</v>
      </c>
      <c r="H589">
        <f>VLOOKUP(A589,away!$A$2:$E$405,3,FALSE)</f>
        <v>1.3</v>
      </c>
      <c r="I589">
        <f>VLOOKUP(C589,away!$B$2:$E$405,3,FALSE)</f>
        <v>0.51</v>
      </c>
      <c r="J589">
        <f>VLOOKUP(B589,home!$B$2:$E$405,4,FALSE)</f>
        <v>0.51</v>
      </c>
      <c r="K589" s="3">
        <f t="shared" si="784"/>
        <v>0.68289</v>
      </c>
      <c r="L589" s="3">
        <f t="shared" si="785"/>
        <v>0.33813000000000004</v>
      </c>
      <c r="M589" s="5">
        <f t="shared" si="786"/>
        <v>0.36022732085182813</v>
      </c>
      <c r="N589" s="5">
        <f t="shared" si="787"/>
        <v>0.24599563513650494</v>
      </c>
      <c r="O589" s="5">
        <f t="shared" si="788"/>
        <v>0.12180366399962868</v>
      </c>
      <c r="P589" s="5">
        <f t="shared" si="789"/>
        <v>8.3178504108706433E-2</v>
      </c>
      <c r="Q589" s="5">
        <f t="shared" si="790"/>
        <v>8.3993979639183924E-2</v>
      </c>
      <c r="R589" s="5">
        <f t="shared" si="791"/>
        <v>2.0592736454097225E-2</v>
      </c>
      <c r="S589" s="5">
        <f t="shared" si="792"/>
        <v>4.8015955101639385E-3</v>
      </c>
      <c r="T589" s="5">
        <f t="shared" si="793"/>
        <v>2.8400884335397263E-2</v>
      </c>
      <c r="U589" s="5">
        <f t="shared" si="794"/>
        <v>1.4062573797138454E-2</v>
      </c>
      <c r="V589" s="5">
        <f t="shared" si="795"/>
        <v>1.2319058573165002E-4</v>
      </c>
      <c r="W589" s="5">
        <f t="shared" si="796"/>
        <v>1.9119549585267438E-2</v>
      </c>
      <c r="X589" s="5">
        <f t="shared" si="797"/>
        <v>6.4648933012664798E-3</v>
      </c>
      <c r="Y589" s="5">
        <f t="shared" si="798"/>
        <v>1.0929871859786174E-3</v>
      </c>
      <c r="Z589" s="5">
        <f t="shared" si="799"/>
        <v>2.3210073257412989E-3</v>
      </c>
      <c r="AA589" s="5">
        <f t="shared" si="800"/>
        <v>1.5849926926754757E-3</v>
      </c>
      <c r="AB589" s="5">
        <f t="shared" si="801"/>
        <v>5.4118782995057771E-4</v>
      </c>
      <c r="AC589" s="5">
        <f t="shared" si="802"/>
        <v>1.7778372239374101E-6</v>
      </c>
      <c r="AD589" s="5">
        <f t="shared" si="803"/>
        <v>3.2641373040708192E-3</v>
      </c>
      <c r="AE589" s="5">
        <f t="shared" si="804"/>
        <v>1.1037027466254663E-3</v>
      </c>
      <c r="AF589" s="5">
        <f t="shared" si="805"/>
        <v>1.865975048582345E-4</v>
      </c>
      <c r="AG589" s="5">
        <f t="shared" si="806"/>
        <v>2.1031404772571617E-5</v>
      </c>
      <c r="AH589" s="5">
        <f t="shared" si="807"/>
        <v>1.9620055176322633E-4</v>
      </c>
      <c r="AI589" s="5">
        <f t="shared" si="808"/>
        <v>1.3398339479358965E-4</v>
      </c>
      <c r="AJ589" s="5">
        <f t="shared" si="809"/>
        <v>4.5747960235297208E-5</v>
      </c>
      <c r="AK589" s="5">
        <f t="shared" si="810"/>
        <v>1.0413608188360705E-5</v>
      </c>
      <c r="AL589" s="5">
        <f t="shared" si="811"/>
        <v>1.6420502530036097E-8</v>
      </c>
      <c r="AM589" s="5">
        <f t="shared" si="812"/>
        <v>4.4580934471538463E-4</v>
      </c>
      <c r="AN589" s="5">
        <f t="shared" si="813"/>
        <v>1.5074151372861303E-4</v>
      </c>
      <c r="AO589" s="5">
        <f t="shared" si="814"/>
        <v>2.5485114018527967E-5</v>
      </c>
      <c r="AP589" s="5">
        <f t="shared" si="815"/>
        <v>2.8724272010282881E-6</v>
      </c>
      <c r="AQ589" s="5">
        <f t="shared" si="816"/>
        <v>2.4281345237092374E-7</v>
      </c>
      <c r="AR589" s="5">
        <f t="shared" si="817"/>
        <v>1.3268258513539952E-5</v>
      </c>
      <c r="AS589" s="5">
        <f t="shared" si="818"/>
        <v>9.0607610563112989E-6</v>
      </c>
      <c r="AT589" s="5">
        <f t="shared" si="819"/>
        <v>3.0937515588722107E-6</v>
      </c>
      <c r="AU589" s="5">
        <f t="shared" si="820"/>
        <v>7.0423066734608139E-7</v>
      </c>
      <c r="AV589" s="5">
        <f t="shared" si="821"/>
        <v>1.2022802010599135E-7</v>
      </c>
      <c r="AW589" s="5">
        <f t="shared" si="822"/>
        <v>1.0532183106642606E-10</v>
      </c>
      <c r="AX589" s="5">
        <f t="shared" si="823"/>
        <v>5.073979056878147E-5</v>
      </c>
      <c r="AY589" s="5">
        <f t="shared" si="824"/>
        <v>1.7156645385022083E-5</v>
      </c>
      <c r="AZ589" s="5">
        <f t="shared" si="825"/>
        <v>2.9005882520187584E-6</v>
      </c>
      <c r="BA589" s="5">
        <f t="shared" si="826"/>
        <v>3.2692530188503437E-7</v>
      </c>
      <c r="BB589" s="5">
        <f t="shared" si="827"/>
        <v>2.7635813081596669E-8</v>
      </c>
      <c r="BC589" s="5">
        <f t="shared" si="828"/>
        <v>1.8688994954560573E-9</v>
      </c>
      <c r="BD589" s="5">
        <f t="shared" si="829"/>
        <v>7.4773270853054365E-7</v>
      </c>
      <c r="BE589" s="5">
        <f t="shared" si="830"/>
        <v>5.1061918932842302E-7</v>
      </c>
      <c r="BF589" s="5">
        <f t="shared" si="831"/>
        <v>1.7434836910024337E-7</v>
      </c>
      <c r="BG589" s="5">
        <f t="shared" si="832"/>
        <v>3.9686919258288404E-8</v>
      </c>
      <c r="BH589" s="5">
        <f t="shared" si="833"/>
        <v>6.7754500730731401E-9</v>
      </c>
      <c r="BI589" s="5">
        <f t="shared" si="834"/>
        <v>9.2537742008018394E-10</v>
      </c>
      <c r="BJ589" s="8">
        <f t="shared" si="835"/>
        <v>0.39033970281126201</v>
      </c>
      <c r="BK589" s="8">
        <f t="shared" si="836"/>
        <v>0.44834956195954162</v>
      </c>
      <c r="BL589" s="8">
        <f t="shared" si="837"/>
        <v>0.1589992276063007</v>
      </c>
      <c r="BM589" s="8">
        <f t="shared" si="838"/>
        <v>8.4200502972833172E-2</v>
      </c>
      <c r="BN589" s="8">
        <f t="shared" si="839"/>
        <v>0.91579184018994941</v>
      </c>
    </row>
    <row r="590" spans="1:66" x14ac:dyDescent="0.25">
      <c r="A590" t="s">
        <v>72</v>
      </c>
      <c r="B590" t="s">
        <v>89</v>
      </c>
      <c r="C590" t="s">
        <v>74</v>
      </c>
      <c r="D590" s="10"/>
      <c r="E590">
        <f>VLOOKUP(A590,home!$A$2:$E$405,3,FALSE)</f>
        <v>1.3</v>
      </c>
      <c r="F590">
        <f>VLOOKUP(B590,home!$B$2:$E$405,3,FALSE)</f>
        <v>0.51</v>
      </c>
      <c r="G590">
        <f>VLOOKUP(C590,away!$B$2:$E$405,4,FALSE)</f>
        <v>0.26</v>
      </c>
      <c r="H590">
        <f>VLOOKUP(A590,away!$A$2:$E$405,3,FALSE)</f>
        <v>1.3</v>
      </c>
      <c r="I590">
        <f>VLOOKUP(C590,away!$B$2:$E$405,3,FALSE)</f>
        <v>1.79</v>
      </c>
      <c r="J590">
        <f>VLOOKUP(B590,home!$B$2:$E$405,4,FALSE)</f>
        <v>0.51</v>
      </c>
      <c r="K590" s="3">
        <f t="shared" si="784"/>
        <v>0.17238000000000001</v>
      </c>
      <c r="L590" s="3">
        <f t="shared" si="785"/>
        <v>1.1867700000000001</v>
      </c>
      <c r="M590" s="5">
        <f t="shared" si="786"/>
        <v>0.25687903135894791</v>
      </c>
      <c r="N590" s="5">
        <f t="shared" si="787"/>
        <v>4.4280807425655454E-2</v>
      </c>
      <c r="O590" s="5">
        <f t="shared" si="788"/>
        <v>0.30485632804585866</v>
      </c>
      <c r="P590" s="5">
        <f t="shared" si="789"/>
        <v>5.2551133828545128E-2</v>
      </c>
      <c r="Q590" s="5">
        <f t="shared" si="790"/>
        <v>3.8165627920172429E-3</v>
      </c>
      <c r="R590" s="5">
        <f t="shared" si="791"/>
        <v>0.18089717221749188</v>
      </c>
      <c r="S590" s="5">
        <f t="shared" si="792"/>
        <v>2.6876674713931094E-3</v>
      </c>
      <c r="T590" s="5">
        <f t="shared" si="793"/>
        <v>4.5293822246823042E-3</v>
      </c>
      <c r="U590" s="5">
        <f t="shared" si="794"/>
        <v>3.1183054546851253E-2</v>
      </c>
      <c r="V590" s="5">
        <f t="shared" si="795"/>
        <v>6.1092297987982655E-5</v>
      </c>
      <c r="W590" s="5">
        <f t="shared" si="796"/>
        <v>2.1929969802931079E-4</v>
      </c>
      <c r="X590" s="5">
        <f t="shared" si="797"/>
        <v>2.6025830263024522E-4</v>
      </c>
      <c r="Y590" s="5">
        <f t="shared" si="798"/>
        <v>1.5443337290624805E-4</v>
      </c>
      <c r="Z590" s="5">
        <f t="shared" si="799"/>
        <v>7.1561112357517595E-2</v>
      </c>
      <c r="AA590" s="5">
        <f t="shared" si="800"/>
        <v>1.2335704548188884E-2</v>
      </c>
      <c r="AB590" s="5">
        <f t="shared" si="801"/>
        <v>1.0632143750083998E-3</v>
      </c>
      <c r="AC590" s="5">
        <f t="shared" si="802"/>
        <v>7.811238792233567E-7</v>
      </c>
      <c r="AD590" s="5">
        <f t="shared" si="803"/>
        <v>9.4507204865731508E-6</v>
      </c>
      <c r="AE590" s="5">
        <f t="shared" si="804"/>
        <v>1.1215831551850419E-5</v>
      </c>
      <c r="AF590" s="5">
        <f t="shared" si="805"/>
        <v>6.6553062053947614E-6</v>
      </c>
      <c r="AG590" s="5">
        <f t="shared" si="806"/>
        <v>2.632772581792113E-6</v>
      </c>
      <c r="AH590" s="5">
        <f t="shared" si="807"/>
        <v>2.1231645328132792E-2</v>
      </c>
      <c r="AI590" s="5">
        <f t="shared" si="808"/>
        <v>3.6599110216635313E-3</v>
      </c>
      <c r="AJ590" s="5">
        <f t="shared" si="809"/>
        <v>3.1544773095717972E-4</v>
      </c>
      <c r="AK590" s="5">
        <f t="shared" si="810"/>
        <v>1.8125626620799547E-5</v>
      </c>
      <c r="AL590" s="5">
        <f t="shared" si="811"/>
        <v>6.3919495953532342E-9</v>
      </c>
      <c r="AM590" s="5">
        <f t="shared" si="812"/>
        <v>3.2582303949509611E-7</v>
      </c>
      <c r="AN590" s="5">
        <f t="shared" si="813"/>
        <v>3.8667700858159523E-7</v>
      </c>
      <c r="AO590" s="5">
        <f t="shared" si="814"/>
        <v>2.2944833673718993E-7</v>
      </c>
      <c r="AP590" s="5">
        <f t="shared" si="815"/>
        <v>9.0767467529864936E-8</v>
      </c>
      <c r="AQ590" s="5">
        <f t="shared" si="816"/>
        <v>2.6930026860104458E-8</v>
      </c>
      <c r="AR590" s="5">
        <f t="shared" si="817"/>
        <v>5.0394159452136315E-3</v>
      </c>
      <c r="AS590" s="5">
        <f t="shared" si="818"/>
        <v>8.6869452063592591E-4</v>
      </c>
      <c r="AT590" s="5">
        <f t="shared" si="819"/>
        <v>7.4872780733610449E-5</v>
      </c>
      <c r="AU590" s="5">
        <f t="shared" si="820"/>
        <v>4.3021899809532565E-6</v>
      </c>
      <c r="AV590" s="5">
        <f t="shared" si="821"/>
        <v>1.8540287722918061E-7</v>
      </c>
      <c r="AW590" s="5">
        <f t="shared" si="822"/>
        <v>3.6323214605216328E-11</v>
      </c>
      <c r="AX590" s="5">
        <f t="shared" si="823"/>
        <v>9.3608959246941026E-9</v>
      </c>
      <c r="AY590" s="5">
        <f t="shared" si="824"/>
        <v>1.1109230456549221E-8</v>
      </c>
      <c r="AZ590" s="5">
        <f t="shared" si="825"/>
        <v>6.5920507144594604E-9</v>
      </c>
      <c r="BA590" s="5">
        <f t="shared" si="826"/>
        <v>2.6077493421330173E-9</v>
      </c>
      <c r="BB590" s="5">
        <f t="shared" si="827"/>
        <v>7.736996716908004E-10</v>
      </c>
      <c r="BC590" s="5">
        <f t="shared" si="828"/>
        <v>1.8364071187449827E-10</v>
      </c>
      <c r="BD590" s="5">
        <f t="shared" si="829"/>
        <v>9.9677127688352872E-4</v>
      </c>
      <c r="BE590" s="5">
        <f t="shared" si="830"/>
        <v>1.7182343270918271E-4</v>
      </c>
      <c r="BF590" s="5">
        <f t="shared" si="831"/>
        <v>1.4809461665204456E-5</v>
      </c>
      <c r="BG590" s="5">
        <f t="shared" si="832"/>
        <v>8.50951667282648E-7</v>
      </c>
      <c r="BH590" s="5">
        <f t="shared" si="833"/>
        <v>3.6671762101545727E-8</v>
      </c>
      <c r="BI590" s="5">
        <f t="shared" si="834"/>
        <v>1.2642956702128911E-9</v>
      </c>
      <c r="BJ590" s="8">
        <f t="shared" si="835"/>
        <v>5.3291788719892465E-2</v>
      </c>
      <c r="BK590" s="8">
        <f t="shared" si="836"/>
        <v>0.31217972358193347</v>
      </c>
      <c r="BL590" s="8">
        <f t="shared" si="837"/>
        <v>0.56273236733919763</v>
      </c>
      <c r="BM590" s="8">
        <f t="shared" si="838"/>
        <v>0.15648394525711759</v>
      </c>
      <c r="BN590" s="8">
        <f t="shared" si="839"/>
        <v>0.84328103566851631</v>
      </c>
    </row>
    <row r="591" spans="1:66" x14ac:dyDescent="0.25">
      <c r="A591" t="s">
        <v>72</v>
      </c>
      <c r="B591" t="s">
        <v>68</v>
      </c>
      <c r="C591" t="s">
        <v>76</v>
      </c>
      <c r="D591" s="10"/>
      <c r="E591">
        <f>VLOOKUP(A591,home!$A$2:$E$405,3,FALSE)</f>
        <v>1.3</v>
      </c>
      <c r="F591">
        <f>VLOOKUP(B591,home!$B$2:$E$405,3,FALSE)</f>
        <v>1.54</v>
      </c>
      <c r="G591">
        <f>VLOOKUP(C591,away!$B$2:$E$405,4,FALSE)</f>
        <v>1.03</v>
      </c>
      <c r="H591">
        <f>VLOOKUP(A591,away!$A$2:$E$405,3,FALSE)</f>
        <v>1.3</v>
      </c>
      <c r="I591">
        <f>VLOOKUP(C591,away!$B$2:$E$405,3,FALSE)</f>
        <v>0.77</v>
      </c>
      <c r="J591">
        <f>VLOOKUP(B591,home!$B$2:$E$405,4,FALSE)</f>
        <v>0.26</v>
      </c>
      <c r="K591" s="3">
        <f t="shared" si="784"/>
        <v>2.0620600000000002</v>
      </c>
      <c r="L591" s="3">
        <f t="shared" si="785"/>
        <v>0.26026000000000005</v>
      </c>
      <c r="M591" s="5">
        <f t="shared" si="786"/>
        <v>9.8045855155225084E-2</v>
      </c>
      <c r="N591" s="5">
        <f t="shared" si="787"/>
        <v>0.20217643608138344</v>
      </c>
      <c r="O591" s="5">
        <f t="shared" si="788"/>
        <v>2.5517414262698882E-2</v>
      </c>
      <c r="P591" s="5">
        <f t="shared" si="789"/>
        <v>5.2618439254540857E-2</v>
      </c>
      <c r="Q591" s="5">
        <f t="shared" si="790"/>
        <v>0.20844997089298883</v>
      </c>
      <c r="R591" s="5">
        <f t="shared" si="791"/>
        <v>3.3205811180050059E-3</v>
      </c>
      <c r="S591" s="5">
        <f t="shared" si="792"/>
        <v>7.059707279824406E-3</v>
      </c>
      <c r="T591" s="5">
        <f t="shared" si="793"/>
        <v>5.4251189424609277E-2</v>
      </c>
      <c r="U591" s="5">
        <f t="shared" si="794"/>
        <v>6.8472375001934023E-3</v>
      </c>
      <c r="V591" s="5">
        <f t="shared" si="795"/>
        <v>4.2097170652125775E-4</v>
      </c>
      <c r="W591" s="5">
        <f t="shared" si="796"/>
        <v>0.14327878232653218</v>
      </c>
      <c r="X591" s="5">
        <f t="shared" si="797"/>
        <v>3.7289735888303269E-2</v>
      </c>
      <c r="Y591" s="5">
        <f t="shared" si="798"/>
        <v>4.8525133311449042E-3</v>
      </c>
      <c r="Z591" s="5">
        <f t="shared" si="799"/>
        <v>2.8807148059066106E-4</v>
      </c>
      <c r="AA591" s="5">
        <f t="shared" si="800"/>
        <v>5.9402067726677847E-4</v>
      </c>
      <c r="AB591" s="5">
        <f t="shared" si="801"/>
        <v>6.1245313888236687E-4</v>
      </c>
      <c r="AC591" s="5">
        <f t="shared" si="802"/>
        <v>1.4120226023578579E-5</v>
      </c>
      <c r="AD591" s="5">
        <f t="shared" si="803"/>
        <v>7.3862361471062246E-2</v>
      </c>
      <c r="AE591" s="5">
        <f t="shared" si="804"/>
        <v>1.9223418196458661E-2</v>
      </c>
      <c r="AF591" s="5">
        <f t="shared" si="805"/>
        <v>2.5015434099051655E-3</v>
      </c>
      <c r="AG591" s="5">
        <f t="shared" si="806"/>
        <v>2.1701722928730622E-4</v>
      </c>
      <c r="AH591" s="5">
        <f t="shared" si="807"/>
        <v>1.874337088463136E-5</v>
      </c>
      <c r="AI591" s="5">
        <f t="shared" si="808"/>
        <v>3.864995536636294E-5</v>
      </c>
      <c r="AJ591" s="5">
        <f t="shared" si="809"/>
        <v>3.9849263481381194E-5</v>
      </c>
      <c r="AK591" s="5">
        <f t="shared" si="810"/>
        <v>2.7390524084805634E-5</v>
      </c>
      <c r="AL591" s="5">
        <f t="shared" si="811"/>
        <v>3.0311704828552847E-7</v>
      </c>
      <c r="AM591" s="5">
        <f t="shared" si="812"/>
        <v>3.0461724219003748E-2</v>
      </c>
      <c r="AN591" s="5">
        <f t="shared" si="813"/>
        <v>7.9279683452379152E-3</v>
      </c>
      <c r="AO591" s="5">
        <f t="shared" si="814"/>
        <v>1.0316665207658101E-3</v>
      </c>
      <c r="AP591" s="5">
        <f t="shared" si="815"/>
        <v>8.9500509564836609E-5</v>
      </c>
      <c r="AQ591" s="5">
        <f t="shared" si="816"/>
        <v>5.8233506548360935E-6</v>
      </c>
      <c r="AR591" s="5">
        <f t="shared" si="817"/>
        <v>9.7562994128683194E-7</v>
      </c>
      <c r="AS591" s="5">
        <f t="shared" si="818"/>
        <v>2.0118074767299247E-6</v>
      </c>
      <c r="AT591" s="5">
        <f t="shared" si="819"/>
        <v>2.0742338627328548E-6</v>
      </c>
      <c r="AU591" s="5">
        <f t="shared" si="820"/>
        <v>1.4257315596623035E-6</v>
      </c>
      <c r="AV591" s="5">
        <f t="shared" si="821"/>
        <v>7.3498600497931239E-7</v>
      </c>
      <c r="AW591" s="5">
        <f t="shared" si="822"/>
        <v>4.5187320109262043E-9</v>
      </c>
      <c r="AX591" s="5">
        <f t="shared" si="823"/>
        <v>1.0468983840506466E-2</v>
      </c>
      <c r="AY591" s="5">
        <f t="shared" si="824"/>
        <v>2.7246577343302126E-3</v>
      </c>
      <c r="AZ591" s="5">
        <f t="shared" si="825"/>
        <v>3.5455971096839061E-4</v>
      </c>
      <c r="BA591" s="5">
        <f t="shared" si="826"/>
        <v>3.0759236792211125E-5</v>
      </c>
      <c r="BB591" s="5">
        <f t="shared" si="827"/>
        <v>2.0013497418852165E-6</v>
      </c>
      <c r="BC591" s="5">
        <f t="shared" si="828"/>
        <v>1.0417425676460934E-7</v>
      </c>
      <c r="BD591" s="5">
        <f t="shared" si="829"/>
        <v>4.2319574753218477E-8</v>
      </c>
      <c r="BE591" s="5">
        <f t="shared" si="830"/>
        <v>8.7265502315621684E-8</v>
      </c>
      <c r="BF591" s="5">
        <f t="shared" si="831"/>
        <v>8.9973350852475458E-8</v>
      </c>
      <c r="BG591" s="5">
        <f t="shared" si="832"/>
        <v>6.1843482619618519E-8</v>
      </c>
      <c r="BH591" s="5">
        <f t="shared" si="833"/>
        <v>3.1881242942652641E-8</v>
      </c>
      <c r="BI591" s="5">
        <f t="shared" si="834"/>
        <v>1.3148207164465272E-8</v>
      </c>
      <c r="BJ591" s="8">
        <f t="shared" si="835"/>
        <v>0.79920071724349839</v>
      </c>
      <c r="BK591" s="8">
        <f t="shared" si="836"/>
        <v>0.16088405447351367</v>
      </c>
      <c r="BL591" s="8">
        <f t="shared" si="837"/>
        <v>3.702388863106966E-2</v>
      </c>
      <c r="BM591" s="8">
        <f t="shared" si="838"/>
        <v>0.40454338184823196</v>
      </c>
      <c r="BN591" s="8">
        <f t="shared" si="839"/>
        <v>0.59012869676484214</v>
      </c>
    </row>
    <row r="592" spans="1:66" x14ac:dyDescent="0.25">
      <c r="A592" t="s">
        <v>72</v>
      </c>
      <c r="B592" t="s">
        <v>88</v>
      </c>
      <c r="C592" t="s">
        <v>367</v>
      </c>
      <c r="D592" s="10"/>
      <c r="E592">
        <f>VLOOKUP(A592,home!$A$2:$E$405,3,FALSE)</f>
        <v>1.3</v>
      </c>
      <c r="F592">
        <f>VLOOKUP(B592,home!$B$2:$E$405,3,FALSE)</f>
        <v>1.54</v>
      </c>
      <c r="G592">
        <f>VLOOKUP(C592,away!$B$2:$E$405,4,FALSE)</f>
        <v>2.31</v>
      </c>
      <c r="H592">
        <f>VLOOKUP(A592,away!$A$2:$E$405,3,FALSE)</f>
        <v>1.3</v>
      </c>
      <c r="I592">
        <f>VLOOKUP(C592,away!$B$2:$E$405,3,FALSE)</f>
        <v>0.77</v>
      </c>
      <c r="J592">
        <f>VLOOKUP(B592,home!$B$2:$E$405,4,FALSE)</f>
        <v>1.28</v>
      </c>
      <c r="K592" s="3">
        <f t="shared" si="784"/>
        <v>4.6246200000000011</v>
      </c>
      <c r="L592" s="3">
        <f t="shared" si="785"/>
        <v>1.2812800000000002</v>
      </c>
      <c r="M592" s="5">
        <f t="shared" si="786"/>
        <v>2.723329680742112E-3</v>
      </c>
      <c r="N592" s="5">
        <f t="shared" si="787"/>
        <v>1.2594364908153591E-2</v>
      </c>
      <c r="O592" s="5">
        <f t="shared" si="788"/>
        <v>3.4893478533412538E-3</v>
      </c>
      <c r="P592" s="5">
        <f t="shared" si="789"/>
        <v>1.6136907869519036E-2</v>
      </c>
      <c r="Q592" s="5">
        <f t="shared" si="790"/>
        <v>2.9122075920772639E-2</v>
      </c>
      <c r="R592" s="5">
        <f t="shared" si="791"/>
        <v>2.2354158087645416E-3</v>
      </c>
      <c r="S592" s="5">
        <f t="shared" si="792"/>
        <v>2.3904542060290145E-2</v>
      </c>
      <c r="T592" s="5">
        <f t="shared" si="793"/>
        <v>3.7313533435767571E-2</v>
      </c>
      <c r="U592" s="5">
        <f t="shared" si="794"/>
        <v>1.0337948657528679E-2</v>
      </c>
      <c r="V592" s="5">
        <f t="shared" si="795"/>
        <v>1.5738307232165256E-2</v>
      </c>
      <c r="W592" s="5">
        <f t="shared" si="796"/>
        <v>4.4892844914907866E-2</v>
      </c>
      <c r="X592" s="5">
        <f t="shared" si="797"/>
        <v>5.7520304332573165E-2</v>
      </c>
      <c r="Y592" s="5">
        <f t="shared" si="798"/>
        <v>3.6849807767619681E-2</v>
      </c>
      <c r="Z592" s="5">
        <f t="shared" si="799"/>
        <v>9.5473118915127776E-4</v>
      </c>
      <c r="AA592" s="5">
        <f t="shared" si="800"/>
        <v>4.4152689519727836E-3</v>
      </c>
      <c r="AB592" s="5">
        <f t="shared" si="801"/>
        <v>1.0209470550336192E-2</v>
      </c>
      <c r="AC592" s="5">
        <f t="shared" si="802"/>
        <v>5.8285179265926473E-3</v>
      </c>
      <c r="AD592" s="5">
        <f t="shared" si="803"/>
        <v>5.1903087112595309E-2</v>
      </c>
      <c r="AE592" s="5">
        <f t="shared" si="804"/>
        <v>6.650238745562613E-2</v>
      </c>
      <c r="AF592" s="5">
        <f t="shared" si="805"/>
        <v>4.2604089499572333E-2</v>
      </c>
      <c r="AG592" s="5">
        <f t="shared" si="806"/>
        <v>1.8195922598004025E-2</v>
      </c>
      <c r="AH592" s="5">
        <f t="shared" si="807"/>
        <v>3.058194945089372E-4</v>
      </c>
      <c r="AI592" s="5">
        <f t="shared" si="808"/>
        <v>1.4142989506959218E-3</v>
      </c>
      <c r="AJ592" s="5">
        <f t="shared" si="809"/>
        <v>3.2702976066836878E-3</v>
      </c>
      <c r="AK592" s="5">
        <f t="shared" si="810"/>
        <v>5.0412945726071735E-3</v>
      </c>
      <c r="AL592" s="5">
        <f t="shared" si="811"/>
        <v>1.3814597250177314E-3</v>
      </c>
      <c r="AM592" s="5">
        <f t="shared" si="812"/>
        <v>4.8006410944530113E-2</v>
      </c>
      <c r="AN592" s="5">
        <f t="shared" si="813"/>
        <v>6.1509654215007557E-2</v>
      </c>
      <c r="AO592" s="5">
        <f t="shared" si="814"/>
        <v>3.9405544876302448E-2</v>
      </c>
      <c r="AP592" s="5">
        <f t="shared" si="815"/>
        <v>1.6829845513036276E-2</v>
      </c>
      <c r="AQ592" s="5">
        <f t="shared" si="816"/>
        <v>5.3909361147357789E-3</v>
      </c>
      <c r="AR592" s="5">
        <f t="shared" si="817"/>
        <v>7.8368080384882201E-5</v>
      </c>
      <c r="AS592" s="5">
        <f t="shared" si="818"/>
        <v>3.6242259190953408E-4</v>
      </c>
      <c r="AT592" s="5">
        <f t="shared" si="819"/>
        <v>8.3803338349833494E-4</v>
      </c>
      <c r="AU592" s="5">
        <f t="shared" si="820"/>
        <v>1.2918619819980237E-3</v>
      </c>
      <c r="AV592" s="5">
        <f t="shared" si="821"/>
        <v>1.4935926897969251E-3</v>
      </c>
      <c r="AW592" s="5">
        <f t="shared" si="822"/>
        <v>2.2738186665902267E-4</v>
      </c>
      <c r="AX592" s="5">
        <f t="shared" si="823"/>
        <v>3.7001901363715492E-2</v>
      </c>
      <c r="AY592" s="5">
        <f t="shared" si="824"/>
        <v>4.740979617930139E-2</v>
      </c>
      <c r="AZ592" s="5">
        <f t="shared" si="825"/>
        <v>3.0372611824307651E-2</v>
      </c>
      <c r="BA592" s="5">
        <f t="shared" si="826"/>
        <v>1.2971940026082976E-2</v>
      </c>
      <c r="BB592" s="5">
        <f t="shared" si="827"/>
        <v>4.1551718291548976E-3</v>
      </c>
      <c r="BC592" s="5">
        <f t="shared" si="828"/>
        <v>1.0647877122519174E-3</v>
      </c>
      <c r="BD592" s="5">
        <f t="shared" si="829"/>
        <v>1.673524233925697E-5</v>
      </c>
      <c r="BE592" s="5">
        <f t="shared" si="830"/>
        <v>7.7394136426974601E-5</v>
      </c>
      <c r="BF592" s="5">
        <f t="shared" si="831"/>
        <v>1.7895923560145769E-4</v>
      </c>
      <c r="BG592" s="5">
        <f t="shared" si="832"/>
        <v>2.7587282004907121E-4</v>
      </c>
      <c r="BH592" s="5">
        <f t="shared" si="833"/>
        <v>3.1895174026383394E-4</v>
      </c>
      <c r="BI592" s="5">
        <f t="shared" si="834"/>
        <v>2.950061194117864E-4</v>
      </c>
      <c r="BJ592" s="8">
        <f t="shared" si="835"/>
        <v>0.7016170185440187</v>
      </c>
      <c r="BK592" s="8">
        <f t="shared" si="836"/>
        <v>0.11312286067362831</v>
      </c>
      <c r="BL592" s="8">
        <f t="shared" si="837"/>
        <v>4.5946360468119243E-2</v>
      </c>
      <c r="BM592" s="8">
        <f t="shared" si="838"/>
        <v>0.74815711452098188</v>
      </c>
      <c r="BN592" s="8">
        <f t="shared" si="839"/>
        <v>6.6301442041293179E-2</v>
      </c>
    </row>
    <row r="593" spans="1:66" x14ac:dyDescent="0.25">
      <c r="A593" t="s">
        <v>72</v>
      </c>
      <c r="B593" t="s">
        <v>102</v>
      </c>
      <c r="C593" t="s">
        <v>77</v>
      </c>
      <c r="D593" s="10"/>
      <c r="E593">
        <f>VLOOKUP(A593,home!$A$2:$E$405,3,FALSE)</f>
        <v>1.3</v>
      </c>
      <c r="F593">
        <f>VLOOKUP(B593,home!$B$2:$E$405,3,FALSE)</f>
        <v>0</v>
      </c>
      <c r="G593">
        <f>VLOOKUP(C593,away!$B$2:$E$405,4,FALSE)</f>
        <v>0.26</v>
      </c>
      <c r="H593">
        <f>VLOOKUP(A593,away!$A$2:$E$405,3,FALSE)</f>
        <v>1.3</v>
      </c>
      <c r="I593">
        <f>VLOOKUP(C593,away!$B$2:$E$405,3,FALSE)</f>
        <v>1.03</v>
      </c>
      <c r="J593">
        <f>VLOOKUP(B593,home!$B$2:$E$405,4,FALSE)</f>
        <v>1.03</v>
      </c>
      <c r="K593" s="3">
        <f t="shared" si="784"/>
        <v>0</v>
      </c>
      <c r="L593" s="3">
        <f t="shared" si="785"/>
        <v>1.3791700000000002</v>
      </c>
      <c r="M593" s="5">
        <f t="shared" si="786"/>
        <v>0.25178744993900853</v>
      </c>
      <c r="N593" s="5">
        <f t="shared" si="787"/>
        <v>0</v>
      </c>
      <c r="O593" s="5">
        <f t="shared" si="788"/>
        <v>0.34725769733238243</v>
      </c>
      <c r="P593" s="5">
        <f t="shared" si="789"/>
        <v>0</v>
      </c>
      <c r="Q593" s="5">
        <f t="shared" si="790"/>
        <v>0</v>
      </c>
      <c r="R593" s="5">
        <f t="shared" si="791"/>
        <v>0.23946369921495103</v>
      </c>
      <c r="S593" s="5">
        <f t="shared" si="792"/>
        <v>0</v>
      </c>
      <c r="T593" s="5">
        <f t="shared" si="793"/>
        <v>0</v>
      </c>
      <c r="U593" s="5">
        <f t="shared" si="794"/>
        <v>0</v>
      </c>
      <c r="V593" s="5">
        <f t="shared" si="795"/>
        <v>0</v>
      </c>
      <c r="W593" s="5">
        <f t="shared" si="796"/>
        <v>0</v>
      </c>
      <c r="X593" s="5">
        <f t="shared" si="797"/>
        <v>0</v>
      </c>
      <c r="Y593" s="5">
        <f t="shared" si="798"/>
        <v>0</v>
      </c>
      <c r="Z593" s="5">
        <f t="shared" si="799"/>
        <v>0.11008705001542805</v>
      </c>
      <c r="AA593" s="5">
        <f t="shared" si="800"/>
        <v>0</v>
      </c>
      <c r="AB593" s="5">
        <f t="shared" si="801"/>
        <v>0</v>
      </c>
      <c r="AC593" s="5">
        <f t="shared" si="802"/>
        <v>0</v>
      </c>
      <c r="AD593" s="5">
        <f t="shared" si="803"/>
        <v>0</v>
      </c>
      <c r="AE593" s="5">
        <f t="shared" si="804"/>
        <v>0</v>
      </c>
      <c r="AF593" s="5">
        <f t="shared" si="805"/>
        <v>0</v>
      </c>
      <c r="AG593" s="5">
        <f t="shared" si="806"/>
        <v>0</v>
      </c>
      <c r="AH593" s="5">
        <f t="shared" si="807"/>
        <v>3.7957189192444486E-2</v>
      </c>
      <c r="AI593" s="5">
        <f t="shared" si="808"/>
        <v>0</v>
      </c>
      <c r="AJ593" s="5">
        <f t="shared" si="809"/>
        <v>0</v>
      </c>
      <c r="AK593" s="5">
        <f t="shared" si="810"/>
        <v>0</v>
      </c>
      <c r="AL593" s="5">
        <f t="shared" si="811"/>
        <v>0</v>
      </c>
      <c r="AM593" s="5">
        <f t="shared" si="812"/>
        <v>0</v>
      </c>
      <c r="AN593" s="5">
        <f t="shared" si="813"/>
        <v>0</v>
      </c>
      <c r="AO593" s="5">
        <f t="shared" si="814"/>
        <v>0</v>
      </c>
      <c r="AP593" s="5">
        <f t="shared" si="815"/>
        <v>0</v>
      </c>
      <c r="AQ593" s="5">
        <f t="shared" si="816"/>
        <v>0</v>
      </c>
      <c r="AR593" s="5">
        <f t="shared" si="817"/>
        <v>1.0469883323708726E-2</v>
      </c>
      <c r="AS593" s="5">
        <f t="shared" si="818"/>
        <v>0</v>
      </c>
      <c r="AT593" s="5">
        <f t="shared" si="819"/>
        <v>0</v>
      </c>
      <c r="AU593" s="5">
        <f t="shared" si="820"/>
        <v>0</v>
      </c>
      <c r="AV593" s="5">
        <f t="shared" si="821"/>
        <v>0</v>
      </c>
      <c r="AW593" s="5">
        <f t="shared" si="822"/>
        <v>0</v>
      </c>
      <c r="AX593" s="5">
        <f t="shared" si="823"/>
        <v>0</v>
      </c>
      <c r="AY593" s="5">
        <f t="shared" si="824"/>
        <v>0</v>
      </c>
      <c r="AZ593" s="5">
        <f t="shared" si="825"/>
        <v>0</v>
      </c>
      <c r="BA593" s="5">
        <f t="shared" si="826"/>
        <v>0</v>
      </c>
      <c r="BB593" s="5">
        <f t="shared" si="827"/>
        <v>0</v>
      </c>
      <c r="BC593" s="5">
        <f t="shared" si="828"/>
        <v>0</v>
      </c>
      <c r="BD593" s="5">
        <f t="shared" si="829"/>
        <v>2.4066248305932296E-3</v>
      </c>
      <c r="BE593" s="5">
        <f t="shared" si="830"/>
        <v>0</v>
      </c>
      <c r="BF593" s="5">
        <f t="shared" si="831"/>
        <v>0</v>
      </c>
      <c r="BG593" s="5">
        <f t="shared" si="832"/>
        <v>0</v>
      </c>
      <c r="BH593" s="5">
        <f t="shared" si="833"/>
        <v>0</v>
      </c>
      <c r="BI593" s="5">
        <f t="shared" si="834"/>
        <v>0</v>
      </c>
      <c r="BJ593" s="8">
        <f t="shared" si="835"/>
        <v>0</v>
      </c>
      <c r="BK593" s="8">
        <f t="shared" si="836"/>
        <v>0.25178744993900853</v>
      </c>
      <c r="BL593" s="8">
        <f t="shared" si="837"/>
        <v>0.63755509389407994</v>
      </c>
      <c r="BM593" s="8">
        <f t="shared" si="838"/>
        <v>0.16092074736217449</v>
      </c>
      <c r="BN593" s="8">
        <f t="shared" si="839"/>
        <v>0.83850884648634194</v>
      </c>
    </row>
    <row r="594" spans="1:66" x14ac:dyDescent="0.25">
      <c r="A594" t="s">
        <v>72</v>
      </c>
      <c r="B594" t="s">
        <v>78</v>
      </c>
      <c r="C594" t="s">
        <v>237</v>
      </c>
      <c r="D594" s="10"/>
      <c r="E594">
        <f>VLOOKUP(A594,home!$A$2:$E$405,3,FALSE)</f>
        <v>1.3</v>
      </c>
      <c r="F594">
        <f>VLOOKUP(B594,home!$B$2:$E$405,3,FALSE)</f>
        <v>0.77</v>
      </c>
      <c r="G594">
        <f>VLOOKUP(C594,away!$B$2:$E$405,4,FALSE)</f>
        <v>1.03</v>
      </c>
      <c r="H594">
        <f>VLOOKUP(A594,away!$A$2:$E$405,3,FALSE)</f>
        <v>1.3</v>
      </c>
      <c r="I594">
        <f>VLOOKUP(C594,away!$B$2:$E$405,3,FALSE)</f>
        <v>0</v>
      </c>
      <c r="J594">
        <f>VLOOKUP(B594,home!$B$2:$E$405,4,FALSE)</f>
        <v>1.28</v>
      </c>
      <c r="K594" s="3">
        <f t="shared" si="784"/>
        <v>1.0310300000000001</v>
      </c>
      <c r="L594" s="3">
        <f t="shared" si="785"/>
        <v>0</v>
      </c>
      <c r="M594" s="5">
        <f t="shared" si="786"/>
        <v>0.35663943270910153</v>
      </c>
      <c r="N594" s="5">
        <f t="shared" si="787"/>
        <v>0.36770595430606501</v>
      </c>
      <c r="O594" s="5">
        <f t="shared" si="788"/>
        <v>0</v>
      </c>
      <c r="P594" s="5">
        <f t="shared" si="789"/>
        <v>0</v>
      </c>
      <c r="Q594" s="5">
        <f t="shared" si="790"/>
        <v>0.1895579350340911</v>
      </c>
      <c r="R594" s="5">
        <f t="shared" si="791"/>
        <v>0</v>
      </c>
      <c r="S594" s="5">
        <f t="shared" si="792"/>
        <v>0</v>
      </c>
      <c r="T594" s="5">
        <f t="shared" si="793"/>
        <v>0</v>
      </c>
      <c r="U594" s="5">
        <f t="shared" si="794"/>
        <v>0</v>
      </c>
      <c r="V594" s="5">
        <f t="shared" si="795"/>
        <v>0</v>
      </c>
      <c r="W594" s="5">
        <f t="shared" si="796"/>
        <v>6.5146639252732993E-2</v>
      </c>
      <c r="X594" s="5">
        <f t="shared" si="797"/>
        <v>0</v>
      </c>
      <c r="Y594" s="5">
        <f t="shared" si="798"/>
        <v>0</v>
      </c>
      <c r="Z594" s="5">
        <f t="shared" si="799"/>
        <v>0</v>
      </c>
      <c r="AA594" s="5">
        <f t="shared" si="800"/>
        <v>0</v>
      </c>
      <c r="AB594" s="5">
        <f t="shared" si="801"/>
        <v>0</v>
      </c>
      <c r="AC594" s="5">
        <f t="shared" si="802"/>
        <v>0</v>
      </c>
      <c r="AD594" s="5">
        <f t="shared" si="803"/>
        <v>1.6792034867186327E-2</v>
      </c>
      <c r="AE594" s="5">
        <f t="shared" si="804"/>
        <v>0</v>
      </c>
      <c r="AF594" s="5">
        <f t="shared" si="805"/>
        <v>0</v>
      </c>
      <c r="AG594" s="5">
        <f t="shared" si="806"/>
        <v>0</v>
      </c>
      <c r="AH594" s="5">
        <f t="shared" si="807"/>
        <v>0</v>
      </c>
      <c r="AI594" s="5">
        <f t="shared" si="808"/>
        <v>0</v>
      </c>
      <c r="AJ594" s="5">
        <f t="shared" si="809"/>
        <v>0</v>
      </c>
      <c r="AK594" s="5">
        <f t="shared" si="810"/>
        <v>0</v>
      </c>
      <c r="AL594" s="5">
        <f t="shared" si="811"/>
        <v>0</v>
      </c>
      <c r="AM594" s="5">
        <f t="shared" si="812"/>
        <v>3.4626183418230254E-3</v>
      </c>
      <c r="AN594" s="5">
        <f t="shared" si="813"/>
        <v>0</v>
      </c>
      <c r="AO594" s="5">
        <f t="shared" si="814"/>
        <v>0</v>
      </c>
      <c r="AP594" s="5">
        <f t="shared" si="815"/>
        <v>0</v>
      </c>
      <c r="AQ594" s="5">
        <f t="shared" si="816"/>
        <v>0</v>
      </c>
      <c r="AR594" s="5">
        <f t="shared" si="817"/>
        <v>0</v>
      </c>
      <c r="AS594" s="5">
        <f t="shared" si="818"/>
        <v>0</v>
      </c>
      <c r="AT594" s="5">
        <f t="shared" si="819"/>
        <v>0</v>
      </c>
      <c r="AU594" s="5">
        <f t="shared" si="820"/>
        <v>0</v>
      </c>
      <c r="AV594" s="5">
        <f t="shared" si="821"/>
        <v>0</v>
      </c>
      <c r="AW594" s="5">
        <f t="shared" si="822"/>
        <v>0</v>
      </c>
      <c r="AX594" s="5">
        <f t="shared" si="823"/>
        <v>5.950105648282987E-4</v>
      </c>
      <c r="AY594" s="5">
        <f t="shared" si="824"/>
        <v>0</v>
      </c>
      <c r="AZ594" s="5">
        <f t="shared" si="825"/>
        <v>0</v>
      </c>
      <c r="BA594" s="5">
        <f t="shared" si="826"/>
        <v>0</v>
      </c>
      <c r="BB594" s="5">
        <f t="shared" si="827"/>
        <v>0</v>
      </c>
      <c r="BC594" s="5">
        <f t="shared" si="828"/>
        <v>0</v>
      </c>
      <c r="BD594" s="5">
        <f t="shared" si="829"/>
        <v>0</v>
      </c>
      <c r="BE594" s="5">
        <f t="shared" si="830"/>
        <v>0</v>
      </c>
      <c r="BF594" s="5">
        <f t="shared" si="831"/>
        <v>0</v>
      </c>
      <c r="BG594" s="5">
        <f t="shared" si="832"/>
        <v>0</v>
      </c>
      <c r="BH594" s="5">
        <f t="shared" si="833"/>
        <v>0</v>
      </c>
      <c r="BI594" s="5">
        <f t="shared" si="834"/>
        <v>0</v>
      </c>
      <c r="BJ594" s="8">
        <f t="shared" si="835"/>
        <v>0.64326019236672671</v>
      </c>
      <c r="BK594" s="8">
        <f t="shared" si="836"/>
        <v>0.35663943270910153</v>
      </c>
      <c r="BL594" s="8">
        <f t="shared" si="837"/>
        <v>0</v>
      </c>
      <c r="BM594" s="8">
        <f t="shared" si="838"/>
        <v>8.5996303026570645E-2</v>
      </c>
      <c r="BN594" s="8">
        <f t="shared" si="839"/>
        <v>0.91390332204925773</v>
      </c>
    </row>
    <row r="595" spans="1:66" x14ac:dyDescent="0.25">
      <c r="A595" t="s">
        <v>72</v>
      </c>
      <c r="B595" t="s">
        <v>73</v>
      </c>
      <c r="C595" t="s">
        <v>75</v>
      </c>
      <c r="D595" s="10"/>
      <c r="E595">
        <f>VLOOKUP(A595,home!$A$2:$E$405,3,FALSE)</f>
        <v>1.3</v>
      </c>
      <c r="F595">
        <f>VLOOKUP(B595,home!$B$2:$E$405,3,FALSE)</f>
        <v>1.28</v>
      </c>
      <c r="G595">
        <f>VLOOKUP(C595,away!$B$2:$E$405,4,FALSE)</f>
        <v>0.77</v>
      </c>
      <c r="H595">
        <f>VLOOKUP(A595,away!$A$2:$E$405,3,FALSE)</f>
        <v>1.3</v>
      </c>
      <c r="I595">
        <f>VLOOKUP(C595,away!$B$2:$E$405,3,FALSE)</f>
        <v>1.03</v>
      </c>
      <c r="J595">
        <f>VLOOKUP(B595,home!$B$2:$E$405,4,FALSE)</f>
        <v>1.28</v>
      </c>
      <c r="K595" s="3">
        <f t="shared" si="784"/>
        <v>1.2812800000000002</v>
      </c>
      <c r="L595" s="3">
        <f t="shared" si="785"/>
        <v>1.7139200000000003</v>
      </c>
      <c r="M595" s="5">
        <f t="shared" si="786"/>
        <v>5.0026620761834777E-2</v>
      </c>
      <c r="N595" s="5">
        <f t="shared" si="787"/>
        <v>6.4098108649723665E-2</v>
      </c>
      <c r="O595" s="5">
        <f t="shared" si="788"/>
        <v>8.5741625856123854E-2</v>
      </c>
      <c r="P595" s="5">
        <f t="shared" si="789"/>
        <v>0.1098590303769344</v>
      </c>
      <c r="Q595" s="5">
        <f t="shared" si="790"/>
        <v>4.1063812325358981E-2</v>
      </c>
      <c r="R595" s="5">
        <f t="shared" si="791"/>
        <v>7.3477143693663927E-2</v>
      </c>
      <c r="S595" s="5">
        <f t="shared" si="792"/>
        <v>6.031292125855333E-2</v>
      </c>
      <c r="T595" s="5">
        <f t="shared" si="793"/>
        <v>7.0380089220679273E-2</v>
      </c>
      <c r="U595" s="5">
        <f t="shared" si="794"/>
        <v>9.4144794671817744E-2</v>
      </c>
      <c r="V595" s="5">
        <f t="shared" si="795"/>
        <v>1.4716429301399219E-2</v>
      </c>
      <c r="W595" s="5">
        <f t="shared" si="796"/>
        <v>1.7538080485411996E-2</v>
      </c>
      <c r="X595" s="5">
        <f t="shared" si="797"/>
        <v>3.0058866905557327E-2</v>
      </c>
      <c r="Y595" s="5">
        <f t="shared" si="798"/>
        <v>2.5759246583386419E-2</v>
      </c>
      <c r="Z595" s="5">
        <f t="shared" si="799"/>
        <v>4.1977982039814836E-2</v>
      </c>
      <c r="AA595" s="5">
        <f t="shared" si="800"/>
        <v>5.3785548827973963E-2</v>
      </c>
      <c r="AB595" s="5">
        <f t="shared" si="801"/>
        <v>3.4457174001153251E-2</v>
      </c>
      <c r="AC595" s="5">
        <f t="shared" si="802"/>
        <v>2.0198404232609915E-3</v>
      </c>
      <c r="AD595" s="5">
        <f t="shared" si="803"/>
        <v>5.617797941087169E-3</v>
      </c>
      <c r="AE595" s="5">
        <f t="shared" si="804"/>
        <v>9.6284562471881194E-3</v>
      </c>
      <c r="AF595" s="5">
        <f t="shared" si="805"/>
        <v>8.2512018655903352E-3</v>
      </c>
      <c r="AG595" s="5">
        <f t="shared" si="806"/>
        <v>4.7139666338241962E-3</v>
      </c>
      <c r="AH595" s="5">
        <f t="shared" si="807"/>
        <v>1.7986725744419858E-2</v>
      </c>
      <c r="AI595" s="5">
        <f t="shared" si="808"/>
        <v>2.3046031961810282E-2</v>
      </c>
      <c r="AJ595" s="5">
        <f t="shared" si="809"/>
        <v>1.4764209916014143E-2</v>
      </c>
      <c r="AK595" s="5">
        <f t="shared" si="810"/>
        <v>6.3056956270635366E-3</v>
      </c>
      <c r="AL595" s="5">
        <f t="shared" si="811"/>
        <v>1.7742370524844613E-4</v>
      </c>
      <c r="AM595" s="5">
        <f t="shared" si="812"/>
        <v>1.4395944291912333E-3</v>
      </c>
      <c r="AN595" s="5">
        <f t="shared" si="813"/>
        <v>2.4673496840794387E-3</v>
      </c>
      <c r="AO595" s="5">
        <f t="shared" si="814"/>
        <v>2.1144199852687166E-3</v>
      </c>
      <c r="AP595" s="5">
        <f t="shared" si="815"/>
        <v>1.207982233717253E-3</v>
      </c>
      <c r="AQ595" s="5">
        <f t="shared" si="816"/>
        <v>5.1759622750316859E-4</v>
      </c>
      <c r="AR595" s="5">
        <f t="shared" si="817"/>
        <v>6.1655617975752168E-3</v>
      </c>
      <c r="AS595" s="5">
        <f t="shared" si="818"/>
        <v>7.8998110199971754E-3</v>
      </c>
      <c r="AT595" s="5">
        <f t="shared" si="819"/>
        <v>5.0609349318509918E-3</v>
      </c>
      <c r="AU595" s="5">
        <f t="shared" si="820"/>
        <v>2.1614915698273474E-3</v>
      </c>
      <c r="AV595" s="5">
        <f t="shared" si="821"/>
        <v>6.923689796470956E-4</v>
      </c>
      <c r="AW595" s="5">
        <f t="shared" si="822"/>
        <v>1.0822902291069025E-5</v>
      </c>
      <c r="AX595" s="5">
        <f t="shared" si="823"/>
        <v>3.0742059170569045E-4</v>
      </c>
      <c r="AY595" s="5">
        <f t="shared" si="824"/>
        <v>5.2689430053621698E-4</v>
      </c>
      <c r="AZ595" s="5">
        <f t="shared" si="825"/>
        <v>4.5152733978751672E-4</v>
      </c>
      <c r="BA595" s="5">
        <f t="shared" si="826"/>
        <v>2.5796057940287356E-4</v>
      </c>
      <c r="BB595" s="5">
        <f t="shared" si="827"/>
        <v>1.1053094906254326E-4</v>
      </c>
      <c r="BC595" s="5">
        <f t="shared" si="828"/>
        <v>3.7888240843454826E-5</v>
      </c>
      <c r="BD595" s="5">
        <f t="shared" si="829"/>
        <v>1.7612132793500205E-3</v>
      </c>
      <c r="BE595" s="5">
        <f t="shared" si="830"/>
        <v>2.2566073505655947E-3</v>
      </c>
      <c r="BF595" s="5">
        <f t="shared" si="831"/>
        <v>1.445672933066343E-3</v>
      </c>
      <c r="BG595" s="5">
        <f t="shared" si="832"/>
        <v>6.1743727189308159E-4</v>
      </c>
      <c r="BH595" s="5">
        <f t="shared" si="833"/>
        <v>1.9777750693279183E-4</v>
      </c>
      <c r="BI595" s="5">
        <f t="shared" si="834"/>
        <v>5.0681672816569498E-5</v>
      </c>
      <c r="BJ595" s="8">
        <f t="shared" si="835"/>
        <v>0.2865487914189056</v>
      </c>
      <c r="BK595" s="8">
        <f t="shared" si="836"/>
        <v>0.2376391601277674</v>
      </c>
      <c r="BL595" s="8">
        <f t="shared" si="837"/>
        <v>0.43201850861356278</v>
      </c>
      <c r="BM595" s="8">
        <f t="shared" si="838"/>
        <v>0.57340202913816574</v>
      </c>
      <c r="BN595" s="8">
        <f t="shared" si="839"/>
        <v>0.42426634166363963</v>
      </c>
    </row>
    <row r="596" spans="1:66" x14ac:dyDescent="0.25">
      <c r="A596" t="s">
        <v>72</v>
      </c>
      <c r="B596" t="s">
        <v>86</v>
      </c>
      <c r="C596" t="s">
        <v>103</v>
      </c>
      <c r="D596" s="10"/>
      <c r="E596">
        <f>VLOOKUP(A596,home!$A$2:$E$405,3,FALSE)</f>
        <v>1.3</v>
      </c>
      <c r="F596">
        <f>VLOOKUP(B596,home!$B$2:$E$405,3,FALSE)</f>
        <v>1.03</v>
      </c>
      <c r="G596">
        <f>VLOOKUP(C596,away!$B$2:$E$405,4,FALSE)</f>
        <v>1.28</v>
      </c>
      <c r="H596">
        <f>VLOOKUP(A596,away!$A$2:$E$405,3,FALSE)</f>
        <v>1.3</v>
      </c>
      <c r="I596">
        <f>VLOOKUP(C596,away!$B$2:$E$405,3,FALSE)</f>
        <v>1.03</v>
      </c>
      <c r="J596">
        <f>VLOOKUP(B596,home!$B$2:$E$405,4,FALSE)</f>
        <v>1.03</v>
      </c>
      <c r="K596" s="3">
        <f t="shared" si="784"/>
        <v>1.7139200000000003</v>
      </c>
      <c r="L596" s="3">
        <f t="shared" si="785"/>
        <v>1.3791700000000002</v>
      </c>
      <c r="M596" s="5">
        <f t="shared" si="786"/>
        <v>4.5361570370543967E-2</v>
      </c>
      <c r="N596" s="5">
        <f t="shared" si="787"/>
        <v>7.7746102689482705E-2</v>
      </c>
      <c r="O596" s="5">
        <f t="shared" si="788"/>
        <v>6.2561317007943124E-2</v>
      </c>
      <c r="P596" s="5">
        <f t="shared" si="789"/>
        <v>0.10722509244625388</v>
      </c>
      <c r="Q596" s="5">
        <f t="shared" si="790"/>
        <v>6.6625300160779138E-2</v>
      </c>
      <c r="R596" s="5">
        <f t="shared" si="791"/>
        <v>4.3141345788922474E-2</v>
      </c>
      <c r="S596" s="5">
        <f t="shared" si="792"/>
        <v>6.3364321143374411E-2</v>
      </c>
      <c r="T596" s="5">
        <f t="shared" si="793"/>
        <v>9.1887615222741761E-2</v>
      </c>
      <c r="U596" s="5">
        <f t="shared" si="794"/>
        <v>7.3940815374550009E-2</v>
      </c>
      <c r="V596" s="5">
        <f t="shared" si="795"/>
        <v>1.6642195724737571E-2</v>
      </c>
      <c r="W596" s="5">
        <f t="shared" si="796"/>
        <v>3.8063478150520864E-2</v>
      </c>
      <c r="X596" s="5">
        <f t="shared" si="797"/>
        <v>5.2496007160853862E-2</v>
      </c>
      <c r="Y596" s="5">
        <f t="shared" si="798"/>
        <v>3.6200459098017425E-2</v>
      </c>
      <c r="Z596" s="5">
        <f t="shared" si="799"/>
        <v>1.9833083290569414E-2</v>
      </c>
      <c r="AA596" s="5">
        <f t="shared" si="800"/>
        <v>3.3992318113372728E-2</v>
      </c>
      <c r="AB596" s="5">
        <f t="shared" si="801"/>
        <v>2.9130056930435907E-2</v>
      </c>
      <c r="AC596" s="5">
        <f t="shared" si="802"/>
        <v>2.4586629173617585E-3</v>
      </c>
      <c r="AD596" s="5">
        <f t="shared" si="803"/>
        <v>1.6309439117935177E-2</v>
      </c>
      <c r="AE596" s="5">
        <f t="shared" si="804"/>
        <v>2.2493489148282662E-2</v>
      </c>
      <c r="AF596" s="5">
        <f t="shared" si="805"/>
        <v>1.5511172714318506E-2</v>
      </c>
      <c r="AG596" s="5">
        <f t="shared" si="806"/>
        <v>7.1308480241355542E-3</v>
      </c>
      <c r="AH596" s="5">
        <f t="shared" si="807"/>
        <v>6.8382983704636559E-3</v>
      </c>
      <c r="AI596" s="5">
        <f t="shared" si="808"/>
        <v>1.1720296343105069E-2</v>
      </c>
      <c r="AJ596" s="5">
        <f t="shared" si="809"/>
        <v>1.0043825154187324E-2</v>
      </c>
      <c r="AK596" s="5">
        <f t="shared" si="810"/>
        <v>5.7381042694215805E-3</v>
      </c>
      <c r="AL596" s="5">
        <f t="shared" si="811"/>
        <v>2.3247022222095017E-4</v>
      </c>
      <c r="AM596" s="5">
        <f t="shared" si="812"/>
        <v>5.5906147786022918E-3</v>
      </c>
      <c r="AN596" s="5">
        <f t="shared" si="813"/>
        <v>7.7104081842049232E-3</v>
      </c>
      <c r="AO596" s="5">
        <f t="shared" si="814"/>
        <v>5.3169818277049542E-3</v>
      </c>
      <c r="AP596" s="5">
        <f t="shared" si="815"/>
        <v>2.4443406091052815E-3</v>
      </c>
      <c r="AQ596" s="5">
        <f t="shared" si="816"/>
        <v>8.4279030946493301E-4</v>
      </c>
      <c r="AR596" s="5">
        <f t="shared" si="817"/>
        <v>1.886235192718471E-3</v>
      </c>
      <c r="AS596" s="5">
        <f t="shared" si="818"/>
        <v>3.2328562215040418E-3</v>
      </c>
      <c r="AT596" s="5">
        <f t="shared" si="819"/>
        <v>2.7704284675801045E-3</v>
      </c>
      <c r="AU596" s="5">
        <f t="shared" si="820"/>
        <v>1.5827642530516313E-3</v>
      </c>
      <c r="AV596" s="5">
        <f t="shared" si="821"/>
        <v>6.7818282714756295E-4</v>
      </c>
      <c r="AW596" s="5">
        <f t="shared" si="822"/>
        <v>1.5264169443322568E-5</v>
      </c>
      <c r="AX596" s="5">
        <f t="shared" si="823"/>
        <v>1.5969777468903411E-3</v>
      </c>
      <c r="AY596" s="5">
        <f t="shared" si="824"/>
        <v>2.202503799178752E-3</v>
      </c>
      <c r="AZ596" s="5">
        <f t="shared" si="825"/>
        <v>1.5188135823566802E-3</v>
      </c>
      <c r="BA596" s="5">
        <f t="shared" si="826"/>
        <v>6.9823404279295456E-4</v>
      </c>
      <c r="BB596" s="5">
        <f t="shared" si="827"/>
        <v>2.4074586119968985E-4</v>
      </c>
      <c r="BC596" s="5">
        <f t="shared" si="828"/>
        <v>6.6405893878155209E-5</v>
      </c>
      <c r="BD596" s="5">
        <f t="shared" si="829"/>
        <v>4.3357316512358931E-4</v>
      </c>
      <c r="BE596" s="5">
        <f t="shared" si="830"/>
        <v>7.4310971916862227E-4</v>
      </c>
      <c r="BF596" s="5">
        <f t="shared" si="831"/>
        <v>6.3681530493874276E-4</v>
      </c>
      <c r="BG596" s="5">
        <f t="shared" si="832"/>
        <v>3.6381682914687007E-4</v>
      </c>
      <c r="BH596" s="5">
        <f t="shared" si="833"/>
        <v>1.5588823495285087E-4</v>
      </c>
      <c r="BI596" s="5">
        <f t="shared" si="834"/>
        <v>5.3435992730078032E-5</v>
      </c>
      <c r="BJ596" s="8">
        <f t="shared" si="835"/>
        <v>0.45269272812244654</v>
      </c>
      <c r="BK596" s="8">
        <f t="shared" si="836"/>
        <v>0.2374868166236713</v>
      </c>
      <c r="BL596" s="8">
        <f t="shared" si="837"/>
        <v>0.28964348356046443</v>
      </c>
      <c r="BM596" s="8">
        <f t="shared" si="838"/>
        <v>0.59480814350349098</v>
      </c>
      <c r="BN596" s="8">
        <f t="shared" si="839"/>
        <v>0.40266072846392531</v>
      </c>
    </row>
    <row r="597" spans="1:66" x14ac:dyDescent="0.25">
      <c r="A597" t="s">
        <v>72</v>
      </c>
      <c r="B597" t="s">
        <v>80</v>
      </c>
      <c r="C597" t="s">
        <v>90</v>
      </c>
      <c r="D597" s="10"/>
      <c r="E597">
        <f>VLOOKUP(A597,home!$A$2:$E$405,3,FALSE)</f>
        <v>1.3</v>
      </c>
      <c r="F597">
        <f>VLOOKUP(B597,home!$B$2:$E$405,3,FALSE)</f>
        <v>1.28</v>
      </c>
      <c r="G597">
        <f>VLOOKUP(C597,away!$B$2:$E$405,4,FALSE)</f>
        <v>1.28</v>
      </c>
      <c r="H597">
        <f>VLOOKUP(A597,away!$A$2:$E$405,3,FALSE)</f>
        <v>1.3</v>
      </c>
      <c r="I597">
        <f>VLOOKUP(C597,away!$B$2:$E$405,3,FALSE)</f>
        <v>0.77</v>
      </c>
      <c r="J597">
        <f>VLOOKUP(B597,home!$B$2:$E$405,4,FALSE)</f>
        <v>1.28</v>
      </c>
      <c r="K597" s="3">
        <f t="shared" si="784"/>
        <v>2.1299200000000003</v>
      </c>
      <c r="L597" s="3">
        <f t="shared" si="785"/>
        <v>1.2812800000000002</v>
      </c>
      <c r="M597" s="5">
        <f t="shared" si="786"/>
        <v>3.3001574715587116E-2</v>
      </c>
      <c r="N597" s="5">
        <f t="shared" si="787"/>
        <v>7.0290714018223316E-2</v>
      </c>
      <c r="O597" s="5">
        <f t="shared" si="788"/>
        <v>4.228425765158747E-2</v>
      </c>
      <c r="P597" s="5">
        <f t="shared" si="789"/>
        <v>9.0062086057269189E-2</v>
      </c>
      <c r="Q597" s="5">
        <f t="shared" si="790"/>
        <v>7.4856798800847127E-2</v>
      </c>
      <c r="R597" s="5">
        <f t="shared" si="791"/>
        <v>2.7088986821913005E-2</v>
      </c>
      <c r="S597" s="5">
        <f t="shared" si="792"/>
        <v>6.1445396279498882E-2</v>
      </c>
      <c r="T597" s="5">
        <f t="shared" si="793"/>
        <v>9.591251916754942E-2</v>
      </c>
      <c r="U597" s="5">
        <f t="shared" si="794"/>
        <v>5.7697374811728951E-2</v>
      </c>
      <c r="V597" s="5">
        <f t="shared" si="795"/>
        <v>1.8631772760472742E-2</v>
      </c>
      <c r="W597" s="5">
        <f t="shared" si="796"/>
        <v>5.3146330967300114E-2</v>
      </c>
      <c r="X597" s="5">
        <f t="shared" si="797"/>
        <v>6.8095330941782301E-2</v>
      </c>
      <c r="Y597" s="5">
        <f t="shared" si="798"/>
        <v>4.3624592814543423E-2</v>
      </c>
      <c r="Z597" s="5">
        <f t="shared" si="799"/>
        <v>1.1569525678393571E-2</v>
      </c>
      <c r="AA597" s="5">
        <f t="shared" si="800"/>
        <v>2.4642164132924037E-2</v>
      </c>
      <c r="AB597" s="5">
        <f t="shared" si="801"/>
        <v>2.6242919114998788E-2</v>
      </c>
      <c r="AC597" s="5">
        <f t="shared" si="802"/>
        <v>3.1779095698739267E-3</v>
      </c>
      <c r="AD597" s="5">
        <f t="shared" si="803"/>
        <v>2.8299358313467967E-2</v>
      </c>
      <c r="AE597" s="5">
        <f t="shared" si="804"/>
        <v>3.6259401819880244E-2</v>
      </c>
      <c r="AF597" s="5">
        <f t="shared" si="805"/>
        <v>2.3229223181888085E-2</v>
      </c>
      <c r="AG597" s="5">
        <f t="shared" si="806"/>
        <v>9.9210463594965274E-3</v>
      </c>
      <c r="AH597" s="5">
        <f t="shared" si="807"/>
        <v>3.7059504653030274E-3</v>
      </c>
      <c r="AI597" s="5">
        <f t="shared" si="808"/>
        <v>7.893378015058225E-3</v>
      </c>
      <c r="AJ597" s="5">
        <f t="shared" si="809"/>
        <v>8.4061318509164092E-3</v>
      </c>
      <c r="AK597" s="5">
        <f t="shared" si="810"/>
        <v>5.9681294506346268E-3</v>
      </c>
      <c r="AL597" s="5">
        <f t="shared" si="811"/>
        <v>3.4690364642390759E-4</v>
      </c>
      <c r="AM597" s="5">
        <f t="shared" si="812"/>
        <v>1.2055073851804349E-2</v>
      </c>
      <c r="AN597" s="5">
        <f t="shared" si="813"/>
        <v>1.5445925024839879E-2</v>
      </c>
      <c r="AO597" s="5">
        <f t="shared" si="814"/>
        <v>9.8952774079134227E-3</v>
      </c>
      <c r="AP597" s="5">
        <f t="shared" si="815"/>
        <v>4.2262070124037725E-3</v>
      </c>
      <c r="AQ597" s="5">
        <f t="shared" si="816"/>
        <v>1.3537386302131761E-3</v>
      </c>
      <c r="AR597" s="5">
        <f t="shared" si="817"/>
        <v>9.4967204243669254E-4</v>
      </c>
      <c r="AS597" s="5">
        <f t="shared" si="818"/>
        <v>2.0227254766267602E-3</v>
      </c>
      <c r="AT597" s="5">
        <f t="shared" si="819"/>
        <v>2.154121723588435E-3</v>
      </c>
      <c r="AU597" s="5">
        <f t="shared" si="820"/>
        <v>1.5293689805018268E-3</v>
      </c>
      <c r="AV597" s="5">
        <f t="shared" si="821"/>
        <v>8.1435839473761287E-4</v>
      </c>
      <c r="AW597" s="5">
        <f t="shared" si="822"/>
        <v>2.6297453923761777E-5</v>
      </c>
      <c r="AX597" s="5">
        <f t="shared" si="823"/>
        <v>4.2793904830725187E-3</v>
      </c>
      <c r="AY597" s="5">
        <f t="shared" si="824"/>
        <v>5.4830974381511579E-3</v>
      </c>
      <c r="AZ597" s="5">
        <f t="shared" si="825"/>
        <v>3.5126915427771588E-3</v>
      </c>
      <c r="BA597" s="5">
        <f t="shared" si="826"/>
        <v>1.5002471399765069E-3</v>
      </c>
      <c r="BB597" s="5">
        <f t="shared" si="827"/>
        <v>4.8055916387727452E-4</v>
      </c>
      <c r="BC597" s="5">
        <f t="shared" si="828"/>
        <v>1.2314616909853485E-4</v>
      </c>
      <c r="BD597" s="5">
        <f t="shared" si="829"/>
        <v>2.0279929908888081E-4</v>
      </c>
      <c r="BE597" s="5">
        <f t="shared" si="830"/>
        <v>4.3194628311538904E-4</v>
      </c>
      <c r="BF597" s="5">
        <f t="shared" si="831"/>
        <v>4.6000551366656489E-4</v>
      </c>
      <c r="BG597" s="5">
        <f t="shared" si="832"/>
        <v>3.2659164788956333E-4</v>
      </c>
      <c r="BH597" s="5">
        <f t="shared" si="833"/>
        <v>1.739035206682347E-4</v>
      </c>
      <c r="BI597" s="5">
        <f t="shared" si="834"/>
        <v>7.4080117348337355E-5</v>
      </c>
      <c r="BJ597" s="8">
        <f t="shared" si="835"/>
        <v>0.56199067024910621</v>
      </c>
      <c r="BK597" s="8">
        <f t="shared" si="836"/>
        <v>0.21214874046727689</v>
      </c>
      <c r="BL597" s="8">
        <f t="shared" si="837"/>
        <v>0.21306886531473285</v>
      </c>
      <c r="BM597" s="8">
        <f t="shared" si="838"/>
        <v>0.65573658365985477</v>
      </c>
      <c r="BN597" s="8">
        <f t="shared" si="839"/>
        <v>0.33758441806542722</v>
      </c>
    </row>
    <row r="598" spans="1:66" x14ac:dyDescent="0.25">
      <c r="A598" t="s">
        <v>72</v>
      </c>
      <c r="B598" t="s">
        <v>365</v>
      </c>
      <c r="C598" t="s">
        <v>326</v>
      </c>
      <c r="D598" s="10"/>
      <c r="E598">
        <f>VLOOKUP(A598,home!$A$2:$E$405,3,FALSE)</f>
        <v>1.3</v>
      </c>
      <c r="F598">
        <f>VLOOKUP(B598,home!$B$2:$E$405,3,FALSE)</f>
        <v>1.28</v>
      </c>
      <c r="G598">
        <f>VLOOKUP(C598,away!$B$2:$E$405,4,FALSE)</f>
        <v>0.77</v>
      </c>
      <c r="H598">
        <f>VLOOKUP(A598,away!$A$2:$E$405,3,FALSE)</f>
        <v>1.3</v>
      </c>
      <c r="I598">
        <f>VLOOKUP(C598,away!$B$2:$E$405,3,FALSE)</f>
        <v>0.26</v>
      </c>
      <c r="J598">
        <f>VLOOKUP(B598,home!$B$2:$E$405,4,FALSE)</f>
        <v>0.77</v>
      </c>
      <c r="K598" s="3">
        <f t="shared" si="784"/>
        <v>1.2812800000000002</v>
      </c>
      <c r="L598" s="3">
        <f t="shared" si="785"/>
        <v>0.26026000000000005</v>
      </c>
      <c r="M598" s="5">
        <f t="shared" si="786"/>
        <v>0.21405120861344459</v>
      </c>
      <c r="N598" s="5">
        <f t="shared" si="787"/>
        <v>0.27425953257223434</v>
      </c>
      <c r="O598" s="5">
        <f t="shared" si="788"/>
        <v>5.5708967553735091E-2</v>
      </c>
      <c r="P598" s="5">
        <f t="shared" si="789"/>
        <v>7.1378785947249709E-2</v>
      </c>
      <c r="Q598" s="5">
        <f t="shared" si="790"/>
        <v>0.17570162694707625</v>
      </c>
      <c r="R598" s="5">
        <f t="shared" si="791"/>
        <v>7.2494079477675478E-3</v>
      </c>
      <c r="S598" s="5">
        <f t="shared" si="792"/>
        <v>5.9505983595077912E-3</v>
      </c>
      <c r="T598" s="5">
        <f t="shared" si="793"/>
        <v>4.5728105429246067E-2</v>
      </c>
      <c r="U598" s="5">
        <f t="shared" si="794"/>
        <v>9.2885214153156058E-3</v>
      </c>
      <c r="V598" s="5">
        <f t="shared" si="795"/>
        <v>2.2048020363015744E-4</v>
      </c>
      <c r="W598" s="5">
        <f t="shared" si="796"/>
        <v>7.5040993524916652E-2</v>
      </c>
      <c r="X598" s="5">
        <f t="shared" si="797"/>
        <v>1.9530168974794811E-2</v>
      </c>
      <c r="Y598" s="5">
        <f t="shared" si="798"/>
        <v>2.5414608886900488E-3</v>
      </c>
      <c r="Z598" s="5">
        <f t="shared" si="799"/>
        <v>6.289103041619942E-4</v>
      </c>
      <c r="AA598" s="5">
        <f t="shared" si="800"/>
        <v>8.0581019451668012E-4</v>
      </c>
      <c r="AB598" s="5">
        <f t="shared" si="801"/>
        <v>5.1623424301516611E-4</v>
      </c>
      <c r="AC598" s="5">
        <f t="shared" si="802"/>
        <v>4.5951647979665236E-6</v>
      </c>
      <c r="AD598" s="5">
        <f t="shared" si="803"/>
        <v>2.4037131045901296E-2</v>
      </c>
      <c r="AE598" s="5">
        <f t="shared" si="804"/>
        <v>6.2559037260062718E-3</v>
      </c>
      <c r="AF598" s="5">
        <f t="shared" si="805"/>
        <v>8.140807518651962E-4</v>
      </c>
      <c r="AG598" s="5">
        <f t="shared" si="806"/>
        <v>7.0624218826812011E-5</v>
      </c>
      <c r="AH598" s="5">
        <f t="shared" si="807"/>
        <v>4.0920048940300151E-5</v>
      </c>
      <c r="AI598" s="5">
        <f t="shared" si="808"/>
        <v>5.2430040306227788E-5</v>
      </c>
      <c r="AJ598" s="5">
        <f t="shared" si="809"/>
        <v>3.3588781021781778E-5</v>
      </c>
      <c r="AK598" s="5">
        <f t="shared" si="810"/>
        <v>1.4345544449196194E-5</v>
      </c>
      <c r="AL598" s="5">
        <f t="shared" si="811"/>
        <v>6.1293236628945231E-8</v>
      </c>
      <c r="AM598" s="5">
        <f t="shared" si="812"/>
        <v>6.1596590532984816E-3</v>
      </c>
      <c r="AN598" s="5">
        <f t="shared" si="813"/>
        <v>1.6031128652114631E-3</v>
      </c>
      <c r="AO598" s="5">
        <f t="shared" si="814"/>
        <v>2.0861307714996769E-4</v>
      </c>
      <c r="AP598" s="5">
        <f t="shared" si="815"/>
        <v>1.8097879819683535E-5</v>
      </c>
      <c r="AQ598" s="5">
        <f t="shared" si="816"/>
        <v>1.1775385504677092E-6</v>
      </c>
      <c r="AR598" s="5">
        <f t="shared" si="817"/>
        <v>2.1299703874405043E-6</v>
      </c>
      <c r="AS598" s="5">
        <f t="shared" si="818"/>
        <v>2.7290884580197699E-6</v>
      </c>
      <c r="AT598" s="5">
        <f t="shared" si="819"/>
        <v>1.7483632297457858E-6</v>
      </c>
      <c r="AU598" s="5">
        <f t="shared" si="820"/>
        <v>7.467142796695606E-7</v>
      </c>
      <c r="AV598" s="5">
        <f t="shared" si="821"/>
        <v>2.3918751806375359E-7</v>
      </c>
      <c r="AW598" s="5">
        <f t="shared" si="822"/>
        <v>5.67755731300065E-10</v>
      </c>
      <c r="AX598" s="5">
        <f t="shared" si="823"/>
        <v>1.315374658635046E-3</v>
      </c>
      <c r="AY598" s="5">
        <f t="shared" si="824"/>
        <v>3.4233940865635706E-4</v>
      </c>
      <c r="AZ598" s="5">
        <f t="shared" si="825"/>
        <v>4.4548627248451748E-5</v>
      </c>
      <c r="BA598" s="5">
        <f t="shared" si="826"/>
        <v>3.864741909227352E-6</v>
      </c>
      <c r="BB598" s="5">
        <f t="shared" si="827"/>
        <v>2.5145943232387767E-7</v>
      </c>
      <c r="BC598" s="5">
        <f t="shared" si="828"/>
        <v>1.3088966371322485E-8</v>
      </c>
      <c r="BD598" s="5">
        <f t="shared" si="829"/>
        <v>9.2391015505877601E-8</v>
      </c>
      <c r="BE598" s="5">
        <f t="shared" si="830"/>
        <v>1.1837876034737088E-7</v>
      </c>
      <c r="BF598" s="5">
        <f t="shared" si="831"/>
        <v>7.5838169028939699E-8</v>
      </c>
      <c r="BG598" s="5">
        <f t="shared" si="832"/>
        <v>3.2389976404466636E-8</v>
      </c>
      <c r="BH598" s="5">
        <f t="shared" si="833"/>
        <v>1.0375157241878751E-8</v>
      </c>
      <c r="BI598" s="5">
        <f t="shared" si="834"/>
        <v>2.6586962941748808E-9</v>
      </c>
      <c r="BJ598" s="8">
        <f t="shared" si="835"/>
        <v>0.63367668047843539</v>
      </c>
      <c r="BK598" s="8">
        <f t="shared" si="836"/>
        <v>0.29194806899052317</v>
      </c>
      <c r="BL598" s="8">
        <f t="shared" si="837"/>
        <v>7.3718151124715373E-2</v>
      </c>
      <c r="BM598" s="8">
        <f t="shared" si="838"/>
        <v>0.20127994247542799</v>
      </c>
      <c r="BN598" s="8">
        <f t="shared" si="839"/>
        <v>0.79834952958150751</v>
      </c>
    </row>
    <row r="599" spans="1:66" x14ac:dyDescent="0.25">
      <c r="A599" t="s">
        <v>72</v>
      </c>
      <c r="B599" t="s">
        <v>106</v>
      </c>
      <c r="C599" t="s">
        <v>63</v>
      </c>
      <c r="D599" s="10"/>
      <c r="E599">
        <f>VLOOKUP(A599,home!$A$2:$E$405,3,FALSE)</f>
        <v>1.3</v>
      </c>
      <c r="F599">
        <f>VLOOKUP(B599,home!$B$2:$E$405,3,FALSE)</f>
        <v>1.03</v>
      </c>
      <c r="G599">
        <f>VLOOKUP(C599,away!$B$2:$E$405,4,FALSE)</f>
        <v>0.77</v>
      </c>
      <c r="H599">
        <f>VLOOKUP(A599,away!$A$2:$E$405,3,FALSE)</f>
        <v>1.3</v>
      </c>
      <c r="I599">
        <f>VLOOKUP(C599,away!$B$2:$E$405,3,FALSE)</f>
        <v>1.28</v>
      </c>
      <c r="J599">
        <f>VLOOKUP(B599,home!$B$2:$E$405,4,FALSE)</f>
        <v>1.03</v>
      </c>
      <c r="K599" s="3">
        <f t="shared" si="784"/>
        <v>1.0310300000000001</v>
      </c>
      <c r="L599" s="3">
        <f t="shared" si="785"/>
        <v>1.7139200000000001</v>
      </c>
      <c r="M599" s="5">
        <f t="shared" si="786"/>
        <v>6.4251513439862018E-2</v>
      </c>
      <c r="N599" s="5">
        <f t="shared" si="787"/>
        <v>6.6245237901900941E-2</v>
      </c>
      <c r="O599" s="5">
        <f t="shared" si="788"/>
        <v>0.1101219539148483</v>
      </c>
      <c r="P599" s="5">
        <f t="shared" si="789"/>
        <v>0.11353903814482606</v>
      </c>
      <c r="Q599" s="5">
        <f t="shared" si="790"/>
        <v>3.4150413816998466E-2</v>
      </c>
      <c r="R599" s="5">
        <f t="shared" si="791"/>
        <v>9.4370109626868426E-2</v>
      </c>
      <c r="S599" s="5">
        <f t="shared" si="792"/>
        <v>5.0158791959500161E-2</v>
      </c>
      <c r="T599" s="5">
        <f t="shared" si="793"/>
        <v>5.8531077249230005E-2</v>
      </c>
      <c r="U599" s="5">
        <f t="shared" si="794"/>
        <v>9.7298414128590166E-2</v>
      </c>
      <c r="V599" s="5">
        <f t="shared" si="795"/>
        <v>9.8484165131222223E-3</v>
      </c>
      <c r="W599" s="5">
        <f t="shared" si="796"/>
        <v>1.1736700385913311E-2</v>
      </c>
      <c r="X599" s="5">
        <f t="shared" si="797"/>
        <v>2.0115765525424541E-2</v>
      </c>
      <c r="Y599" s="5">
        <f t="shared" si="798"/>
        <v>1.723840642466782E-2</v>
      </c>
      <c r="Z599" s="5">
        <f t="shared" si="799"/>
        <v>5.3914272763894107E-2</v>
      </c>
      <c r="AA599" s="5">
        <f t="shared" si="800"/>
        <v>5.5587232647757751E-2</v>
      </c>
      <c r="AB599" s="5">
        <f t="shared" si="801"/>
        <v>2.8656052238408836E-2</v>
      </c>
      <c r="AC599" s="5">
        <f t="shared" si="802"/>
        <v>1.087697859440415E-3</v>
      </c>
      <c r="AD599" s="5">
        <f t="shared" si="803"/>
        <v>3.0252225497220506E-3</v>
      </c>
      <c r="AE599" s="5">
        <f t="shared" si="804"/>
        <v>5.1849894324196167E-3</v>
      </c>
      <c r="AF599" s="5">
        <f t="shared" si="805"/>
        <v>4.4433285440063164E-3</v>
      </c>
      <c r="AG599" s="5">
        <f t="shared" si="806"/>
        <v>2.5385032193811015E-3</v>
      </c>
      <c r="AH599" s="5">
        <f t="shared" si="807"/>
        <v>2.3101187593873359E-2</v>
      </c>
      <c r="AI599" s="5">
        <f t="shared" si="808"/>
        <v>2.3818017444911254E-2</v>
      </c>
      <c r="AJ599" s="5">
        <f t="shared" si="809"/>
        <v>1.2278545263113425E-2</v>
      </c>
      <c r="AK599" s="5">
        <f t="shared" si="810"/>
        <v>4.2198495075426124E-3</v>
      </c>
      <c r="AL599" s="5">
        <f t="shared" si="811"/>
        <v>7.68829633055356E-5</v>
      </c>
      <c r="AM599" s="5">
        <f t="shared" si="812"/>
        <v>6.238190410879854E-4</v>
      </c>
      <c r="AN599" s="5">
        <f t="shared" si="813"/>
        <v>1.06917593090152E-3</v>
      </c>
      <c r="AO599" s="5">
        <f t="shared" si="814"/>
        <v>9.1624100574536689E-4</v>
      </c>
      <c r="AP599" s="5">
        <f t="shared" si="815"/>
        <v>5.2345459485569966E-4</v>
      </c>
      <c r="AQ599" s="5">
        <f t="shared" si="816"/>
        <v>2.2428982480377033E-4</v>
      </c>
      <c r="AR599" s="5">
        <f t="shared" si="817"/>
        <v>7.9187174881782847E-3</v>
      </c>
      <c r="AS599" s="5">
        <f t="shared" si="818"/>
        <v>8.1644352918364589E-3</v>
      </c>
      <c r="AT599" s="5">
        <f t="shared" si="819"/>
        <v>4.2088888594710725E-3</v>
      </c>
      <c r="AU599" s="5">
        <f t="shared" si="820"/>
        <v>1.4464968935934868E-3</v>
      </c>
      <c r="AV599" s="5">
        <f t="shared" si="821"/>
        <v>3.7284542305042321E-4</v>
      </c>
      <c r="AW599" s="5">
        <f t="shared" si="822"/>
        <v>3.7738919530168042E-6</v>
      </c>
      <c r="AX599" s="5">
        <f t="shared" si="823"/>
        <v>1.0719602432215755E-4</v>
      </c>
      <c r="AY599" s="5">
        <f t="shared" si="824"/>
        <v>1.8372541000623229E-4</v>
      </c>
      <c r="AZ599" s="5">
        <f t="shared" si="825"/>
        <v>1.5744532735894085E-4</v>
      </c>
      <c r="BA599" s="5">
        <f t="shared" si="826"/>
        <v>8.9949565155678633E-5</v>
      </c>
      <c r="BB599" s="5">
        <f t="shared" si="827"/>
        <v>3.8541589677905201E-5</v>
      </c>
      <c r="BC599" s="5">
        <f t="shared" si="828"/>
        <v>1.3211440276151057E-5</v>
      </c>
      <c r="BD599" s="5">
        <f t="shared" si="829"/>
        <v>2.2620080462230885E-3</v>
      </c>
      <c r="BE599" s="5">
        <f t="shared" si="830"/>
        <v>2.3321981558973911E-3</v>
      </c>
      <c r="BF599" s="5">
        <f t="shared" si="831"/>
        <v>1.2022831323374437E-3</v>
      </c>
      <c r="BG599" s="5">
        <f t="shared" si="832"/>
        <v>4.131966593112916E-4</v>
      </c>
      <c r="BH599" s="5">
        <f t="shared" si="833"/>
        <v>1.0650453791243025E-4</v>
      </c>
      <c r="BI599" s="5">
        <f t="shared" si="834"/>
        <v>2.1961874744770605E-5</v>
      </c>
      <c r="BJ599" s="8">
        <f t="shared" si="835"/>
        <v>0.22715669480385559</v>
      </c>
      <c r="BK599" s="8">
        <f t="shared" si="836"/>
        <v>0.23914606629006263</v>
      </c>
      <c r="BL599" s="8">
        <f t="shared" si="837"/>
        <v>0.47790089872847036</v>
      </c>
      <c r="BM599" s="8">
        <f t="shared" si="838"/>
        <v>0.51525971422292505</v>
      </c>
      <c r="BN599" s="8">
        <f t="shared" si="839"/>
        <v>0.48267826684530424</v>
      </c>
    </row>
    <row r="600" spans="1:66" x14ac:dyDescent="0.25">
      <c r="A600" t="s">
        <v>91</v>
      </c>
      <c r="B600" t="s">
        <v>84</v>
      </c>
      <c r="C600" t="s">
        <v>113</v>
      </c>
      <c r="D600" s="10"/>
      <c r="E600">
        <f>VLOOKUP(A600,home!$A$2:$E$405,3,FALSE)</f>
        <v>1.375</v>
      </c>
      <c r="F600">
        <f>VLOOKUP(B600,home!$B$2:$E$405,3,FALSE)</f>
        <v>0.97</v>
      </c>
      <c r="G600">
        <f>VLOOKUP(C600,away!$B$2:$E$405,4,FALSE)</f>
        <v>1.21</v>
      </c>
      <c r="H600">
        <f>VLOOKUP(A600,away!$A$2:$E$405,3,FALSE)</f>
        <v>0.875</v>
      </c>
      <c r="I600">
        <f>VLOOKUP(C600,away!$B$2:$E$405,3,FALSE)</f>
        <v>0</v>
      </c>
      <c r="J600">
        <f>VLOOKUP(B600,home!$B$2:$E$405,4,FALSE)</f>
        <v>0.76</v>
      </c>
      <c r="K600" s="3">
        <f t="shared" si="784"/>
        <v>1.6138375</v>
      </c>
      <c r="L600" s="3">
        <f t="shared" si="785"/>
        <v>0</v>
      </c>
      <c r="M600" s="5">
        <f t="shared" si="786"/>
        <v>0.1991220152883463</v>
      </c>
      <c r="N600" s="5">
        <f t="shared" si="787"/>
        <v>0.32135057534790656</v>
      </c>
      <c r="O600" s="5">
        <f t="shared" si="788"/>
        <v>0</v>
      </c>
      <c r="P600" s="5">
        <f t="shared" si="789"/>
        <v>0</v>
      </c>
      <c r="Q600" s="5">
        <f t="shared" si="790"/>
        <v>0.25930380457151364</v>
      </c>
      <c r="R600" s="5">
        <f t="shared" si="791"/>
        <v>0</v>
      </c>
      <c r="S600" s="5">
        <f t="shared" si="792"/>
        <v>0</v>
      </c>
      <c r="T600" s="5">
        <f t="shared" si="793"/>
        <v>0</v>
      </c>
      <c r="U600" s="5">
        <f t="shared" si="794"/>
        <v>0</v>
      </c>
      <c r="V600" s="5">
        <f t="shared" si="795"/>
        <v>0</v>
      </c>
      <c r="W600" s="5">
        <f t="shared" si="796"/>
        <v>0.13949140123672671</v>
      </c>
      <c r="X600" s="5">
        <f t="shared" si="797"/>
        <v>0</v>
      </c>
      <c r="Y600" s="5">
        <f t="shared" si="798"/>
        <v>0</v>
      </c>
      <c r="Z600" s="5">
        <f t="shared" si="799"/>
        <v>0</v>
      </c>
      <c r="AA600" s="5">
        <f t="shared" si="800"/>
        <v>0</v>
      </c>
      <c r="AB600" s="5">
        <f t="shared" si="801"/>
        <v>0</v>
      </c>
      <c r="AC600" s="5">
        <f t="shared" si="802"/>
        <v>0</v>
      </c>
      <c r="AD600" s="5">
        <f t="shared" si="803"/>
        <v>5.6279113560843995E-2</v>
      </c>
      <c r="AE600" s="5">
        <f t="shared" si="804"/>
        <v>0</v>
      </c>
      <c r="AF600" s="5">
        <f t="shared" si="805"/>
        <v>0</v>
      </c>
      <c r="AG600" s="5">
        <f t="shared" si="806"/>
        <v>0</v>
      </c>
      <c r="AH600" s="5">
        <f t="shared" si="807"/>
        <v>0</v>
      </c>
      <c r="AI600" s="5">
        <f t="shared" si="808"/>
        <v>0</v>
      </c>
      <c r="AJ600" s="5">
        <f t="shared" si="809"/>
        <v>0</v>
      </c>
      <c r="AK600" s="5">
        <f t="shared" si="810"/>
        <v>0</v>
      </c>
      <c r="AL600" s="5">
        <f t="shared" si="811"/>
        <v>0</v>
      </c>
      <c r="AM600" s="5">
        <f t="shared" si="812"/>
        <v>1.8165068786249711E-2</v>
      </c>
      <c r="AN600" s="5">
        <f t="shared" si="813"/>
        <v>0</v>
      </c>
      <c r="AO600" s="5">
        <f t="shared" si="814"/>
        <v>0</v>
      </c>
      <c r="AP600" s="5">
        <f t="shared" si="815"/>
        <v>0</v>
      </c>
      <c r="AQ600" s="5">
        <f t="shared" si="816"/>
        <v>0</v>
      </c>
      <c r="AR600" s="5">
        <f t="shared" si="817"/>
        <v>0</v>
      </c>
      <c r="AS600" s="5">
        <f t="shared" si="818"/>
        <v>0</v>
      </c>
      <c r="AT600" s="5">
        <f t="shared" si="819"/>
        <v>0</v>
      </c>
      <c r="AU600" s="5">
        <f t="shared" si="820"/>
        <v>0</v>
      </c>
      <c r="AV600" s="5">
        <f t="shared" si="821"/>
        <v>0</v>
      </c>
      <c r="AW600" s="5">
        <f t="shared" si="822"/>
        <v>0</v>
      </c>
      <c r="AX600" s="5">
        <f t="shared" si="823"/>
        <v>4.8859115328882168E-3</v>
      </c>
      <c r="AY600" s="5">
        <f t="shared" si="824"/>
        <v>0</v>
      </c>
      <c r="AZ600" s="5">
        <f t="shared" si="825"/>
        <v>0</v>
      </c>
      <c r="BA600" s="5">
        <f t="shared" si="826"/>
        <v>0</v>
      </c>
      <c r="BB600" s="5">
        <f t="shared" si="827"/>
        <v>0</v>
      </c>
      <c r="BC600" s="5">
        <f t="shared" si="828"/>
        <v>0</v>
      </c>
      <c r="BD600" s="5">
        <f t="shared" si="829"/>
        <v>0</v>
      </c>
      <c r="BE600" s="5">
        <f t="shared" si="830"/>
        <v>0</v>
      </c>
      <c r="BF600" s="5">
        <f t="shared" si="831"/>
        <v>0</v>
      </c>
      <c r="BG600" s="5">
        <f t="shared" si="832"/>
        <v>0</v>
      </c>
      <c r="BH600" s="5">
        <f t="shared" si="833"/>
        <v>0</v>
      </c>
      <c r="BI600" s="5">
        <f t="shared" si="834"/>
        <v>0</v>
      </c>
      <c r="BJ600" s="8">
        <f t="shared" si="835"/>
        <v>0.79947587503612882</v>
      </c>
      <c r="BK600" s="8">
        <f t="shared" si="836"/>
        <v>0.1991220152883463</v>
      </c>
      <c r="BL600" s="8">
        <f t="shared" si="837"/>
        <v>0</v>
      </c>
      <c r="BM600" s="8">
        <f t="shared" si="838"/>
        <v>0.21882149511670865</v>
      </c>
      <c r="BN600" s="8">
        <f t="shared" si="839"/>
        <v>0.77977639520776654</v>
      </c>
    </row>
    <row r="601" spans="1:66" x14ac:dyDescent="0.25">
      <c r="A601" t="s">
        <v>91</v>
      </c>
      <c r="B601" t="s">
        <v>122</v>
      </c>
      <c r="C601" t="s">
        <v>117</v>
      </c>
      <c r="D601" s="10"/>
      <c r="E601">
        <f>VLOOKUP(A601,home!$A$2:$E$405,3,FALSE)</f>
        <v>1.375</v>
      </c>
      <c r="F601">
        <f>VLOOKUP(B601,home!$B$2:$E$405,3,FALSE)</f>
        <v>1.21</v>
      </c>
      <c r="G601">
        <f>VLOOKUP(C601,away!$B$2:$E$405,4,FALSE)</f>
        <v>0.97</v>
      </c>
      <c r="H601">
        <f>VLOOKUP(A601,away!$A$2:$E$405,3,FALSE)</f>
        <v>0.875</v>
      </c>
      <c r="I601">
        <f>VLOOKUP(C601,away!$B$2:$E$405,3,FALSE)</f>
        <v>0.97</v>
      </c>
      <c r="J601">
        <f>VLOOKUP(B601,home!$B$2:$E$405,4,FALSE)</f>
        <v>0.38</v>
      </c>
      <c r="K601" s="3">
        <f t="shared" si="784"/>
        <v>1.6138374999999998</v>
      </c>
      <c r="L601" s="3">
        <f t="shared" si="785"/>
        <v>0.32252500000000001</v>
      </c>
      <c r="M601" s="5">
        <f t="shared" si="786"/>
        <v>0.14422762475146497</v>
      </c>
      <c r="N601" s="5">
        <f t="shared" si="787"/>
        <v>0.23275994935984234</v>
      </c>
      <c r="O601" s="5">
        <f t="shared" si="788"/>
        <v>4.6517014672966241E-2</v>
      </c>
      <c r="P601" s="5">
        <f t="shared" si="789"/>
        <v>7.5070902667283154E-2</v>
      </c>
      <c r="Q601" s="5">
        <f t="shared" si="790"/>
        <v>0.18781836738750729</v>
      </c>
      <c r="R601" s="5">
        <f t="shared" si="791"/>
        <v>7.5014500786992179E-3</v>
      </c>
      <c r="S601" s="5">
        <f t="shared" si="792"/>
        <v>9.7686563808287667E-3</v>
      </c>
      <c r="T601" s="5">
        <f t="shared" si="793"/>
        <v>6.0576118941655793E-2</v>
      </c>
      <c r="U601" s="5">
        <f t="shared" si="794"/>
        <v>1.2106121441382749E-2</v>
      </c>
      <c r="V601" s="5">
        <f t="shared" si="795"/>
        <v>5.6495715144649211E-4</v>
      </c>
      <c r="W601" s="5">
        <f t="shared" si="796"/>
        <v>0.10103610815957877</v>
      </c>
      <c r="X601" s="5">
        <f t="shared" si="797"/>
        <v>3.2586670784168145E-2</v>
      </c>
      <c r="Y601" s="5">
        <f t="shared" si="798"/>
        <v>5.2550079973319149E-3</v>
      </c>
      <c r="Z601" s="5">
        <f t="shared" si="799"/>
        <v>8.0646839554415534E-4</v>
      </c>
      <c r="AA601" s="5">
        <f t="shared" si="800"/>
        <v>1.3015089392939907E-3</v>
      </c>
      <c r="AB601" s="5">
        <f t="shared" si="801"/>
        <v>1.050211966408933E-3</v>
      </c>
      <c r="AC601" s="5">
        <f t="shared" si="802"/>
        <v>1.8378866132835954E-5</v>
      </c>
      <c r="AD601" s="5">
        <f t="shared" si="803"/>
        <v>4.0763965050496058E-2</v>
      </c>
      <c r="AE601" s="5">
        <f t="shared" si="804"/>
        <v>1.3147397827911241E-2</v>
      </c>
      <c r="AF601" s="5">
        <f t="shared" si="805"/>
        <v>2.1201822422235363E-3</v>
      </c>
      <c r="AG601" s="5">
        <f t="shared" si="806"/>
        <v>2.2793725922438208E-4</v>
      </c>
      <c r="AH601" s="5">
        <f t="shared" si="807"/>
        <v>6.5026554818219657E-5</v>
      </c>
      <c r="AI601" s="5">
        <f t="shared" si="808"/>
        <v>1.0494229266144857E-4</v>
      </c>
      <c r="AJ601" s="5">
        <f t="shared" si="809"/>
        <v>8.4679903616510251E-5</v>
      </c>
      <c r="AK601" s="5">
        <f t="shared" si="810"/>
        <v>4.5553201317569951E-5</v>
      </c>
      <c r="AL601" s="5">
        <f t="shared" si="811"/>
        <v>3.8265015401056555E-7</v>
      </c>
      <c r="AM601" s="5">
        <f t="shared" si="812"/>
        <v>1.315728308943597E-2</v>
      </c>
      <c r="AN601" s="5">
        <f t="shared" si="813"/>
        <v>4.2435527284203365E-3</v>
      </c>
      <c r="AO601" s="5">
        <f t="shared" si="814"/>
        <v>6.8432592186688443E-4</v>
      </c>
      <c r="AP601" s="5">
        <f t="shared" si="815"/>
        <v>7.3570739316705663E-5</v>
      </c>
      <c r="AQ601" s="5">
        <f t="shared" si="816"/>
        <v>5.9321006745301215E-6</v>
      </c>
      <c r="AR601" s="5">
        <f t="shared" si="817"/>
        <v>4.1945379185492593E-6</v>
      </c>
      <c r="AS601" s="5">
        <f t="shared" si="818"/>
        <v>6.7693025881267409E-6</v>
      </c>
      <c r="AT601" s="5">
        <f t="shared" si="819"/>
        <v>5.4622771827829945E-6</v>
      </c>
      <c r="AU601" s="5">
        <f t="shared" si="820"/>
        <v>2.9384092509898503E-6</v>
      </c>
      <c r="AV601" s="5">
        <f t="shared" si="821"/>
        <v>1.1855287598985833E-6</v>
      </c>
      <c r="AW601" s="5">
        <f t="shared" si="822"/>
        <v>5.5325147231770629E-9</v>
      </c>
      <c r="AX601" s="5">
        <f t="shared" si="823"/>
        <v>3.5389528079746079E-3</v>
      </c>
      <c r="AY601" s="5">
        <f t="shared" si="824"/>
        <v>1.1414007543920105E-3</v>
      </c>
      <c r="AZ601" s="5">
        <f t="shared" si="825"/>
        <v>1.8406513915514159E-4</v>
      </c>
      <c r="BA601" s="5">
        <f t="shared" si="826"/>
        <v>1.9788536335337353E-5</v>
      </c>
      <c r="BB601" s="5">
        <f t="shared" si="827"/>
        <v>1.5955744203886695E-6</v>
      </c>
      <c r="BC601" s="5">
        <f t="shared" si="828"/>
        <v>1.0292252798717114E-7</v>
      </c>
      <c r="BD601" s="5">
        <f t="shared" si="829"/>
        <v>2.2547389036335003E-7</v>
      </c>
      <c r="BE601" s="5">
        <f t="shared" si="830"/>
        <v>3.6387821953926289E-7</v>
      </c>
      <c r="BF601" s="5">
        <f t="shared" si="831"/>
        <v>2.9362015806284762E-7</v>
      </c>
      <c r="BG601" s="5">
        <f t="shared" si="832"/>
        <v>1.5795174061258362E-7</v>
      </c>
      <c r="BH601" s="5">
        <f t="shared" si="833"/>
        <v>6.3727110547715116E-8</v>
      </c>
      <c r="BI601" s="5">
        <f t="shared" si="834"/>
        <v>2.0569040153709613E-8</v>
      </c>
      <c r="BJ601" s="8">
        <f t="shared" si="835"/>
        <v>0.69934227532445925</v>
      </c>
      <c r="BK601" s="8">
        <f t="shared" si="836"/>
        <v>0.23079230322170224</v>
      </c>
      <c r="BL601" s="8">
        <f t="shared" si="837"/>
        <v>6.8798184327024517E-2</v>
      </c>
      <c r="BM601" s="8">
        <f t="shared" si="838"/>
        <v>0.30470252712908968</v>
      </c>
      <c r="BN601" s="8">
        <f t="shared" si="839"/>
        <v>0.6938953089177633</v>
      </c>
    </row>
    <row r="602" spans="1:66" x14ac:dyDescent="0.25">
      <c r="A602" t="s">
        <v>91</v>
      </c>
      <c r="B602" t="s">
        <v>97</v>
      </c>
      <c r="C602" t="s">
        <v>109</v>
      </c>
      <c r="D602" s="10"/>
      <c r="E602">
        <f>VLOOKUP(A602,home!$A$2:$E$405,3,FALSE)</f>
        <v>1.375</v>
      </c>
      <c r="F602">
        <f>VLOOKUP(B602,home!$B$2:$E$405,3,FALSE)</f>
        <v>0.48</v>
      </c>
      <c r="G602">
        <f>VLOOKUP(C602,away!$B$2:$E$405,4,FALSE)</f>
        <v>1.21</v>
      </c>
      <c r="H602">
        <f>VLOOKUP(A602,away!$A$2:$E$405,3,FALSE)</f>
        <v>0.875</v>
      </c>
      <c r="I602">
        <f>VLOOKUP(C602,away!$B$2:$E$405,3,FALSE)</f>
        <v>0</v>
      </c>
      <c r="J602">
        <f>VLOOKUP(B602,home!$B$2:$E$405,4,FALSE)</f>
        <v>0.76</v>
      </c>
      <c r="K602" s="3">
        <f t="shared" si="784"/>
        <v>0.79859999999999987</v>
      </c>
      <c r="L602" s="3">
        <f t="shared" si="785"/>
        <v>0</v>
      </c>
      <c r="M602" s="5">
        <f t="shared" si="786"/>
        <v>0.44995846521493565</v>
      </c>
      <c r="N602" s="5">
        <f t="shared" si="787"/>
        <v>0.35933683032064756</v>
      </c>
      <c r="O602" s="5">
        <f t="shared" si="788"/>
        <v>0</v>
      </c>
      <c r="P602" s="5">
        <f t="shared" si="789"/>
        <v>0</v>
      </c>
      <c r="Q602" s="5">
        <f t="shared" si="790"/>
        <v>0.14348319634703455</v>
      </c>
      <c r="R602" s="5">
        <f t="shared" si="791"/>
        <v>0</v>
      </c>
      <c r="S602" s="5">
        <f t="shared" si="792"/>
        <v>0</v>
      </c>
      <c r="T602" s="5">
        <f t="shared" si="793"/>
        <v>0</v>
      </c>
      <c r="U602" s="5">
        <f t="shared" si="794"/>
        <v>0</v>
      </c>
      <c r="V602" s="5">
        <f t="shared" si="795"/>
        <v>0</v>
      </c>
      <c r="W602" s="5">
        <f t="shared" si="796"/>
        <v>3.8195226867580589E-2</v>
      </c>
      <c r="X602" s="5">
        <f t="shared" si="797"/>
        <v>0</v>
      </c>
      <c r="Y602" s="5">
        <f t="shared" si="798"/>
        <v>0</v>
      </c>
      <c r="Z602" s="5">
        <f t="shared" si="799"/>
        <v>0</v>
      </c>
      <c r="AA602" s="5">
        <f t="shared" si="800"/>
        <v>0</v>
      </c>
      <c r="AB602" s="5">
        <f t="shared" si="801"/>
        <v>0</v>
      </c>
      <c r="AC602" s="5">
        <f t="shared" si="802"/>
        <v>0</v>
      </c>
      <c r="AD602" s="5">
        <f t="shared" si="803"/>
        <v>7.6256770441124619E-3</v>
      </c>
      <c r="AE602" s="5">
        <f t="shared" si="804"/>
        <v>0</v>
      </c>
      <c r="AF602" s="5">
        <f t="shared" si="805"/>
        <v>0</v>
      </c>
      <c r="AG602" s="5">
        <f t="shared" si="806"/>
        <v>0</v>
      </c>
      <c r="AH602" s="5">
        <f t="shared" si="807"/>
        <v>0</v>
      </c>
      <c r="AI602" s="5">
        <f t="shared" si="808"/>
        <v>0</v>
      </c>
      <c r="AJ602" s="5">
        <f t="shared" si="809"/>
        <v>0</v>
      </c>
      <c r="AK602" s="5">
        <f t="shared" si="810"/>
        <v>0</v>
      </c>
      <c r="AL602" s="5">
        <f t="shared" si="811"/>
        <v>0</v>
      </c>
      <c r="AM602" s="5">
        <f t="shared" si="812"/>
        <v>1.2179731374856425E-3</v>
      </c>
      <c r="AN602" s="5">
        <f t="shared" si="813"/>
        <v>0</v>
      </c>
      <c r="AO602" s="5">
        <f t="shared" si="814"/>
        <v>0</v>
      </c>
      <c r="AP602" s="5">
        <f t="shared" si="815"/>
        <v>0</v>
      </c>
      <c r="AQ602" s="5">
        <f t="shared" si="816"/>
        <v>0</v>
      </c>
      <c r="AR602" s="5">
        <f t="shared" si="817"/>
        <v>0</v>
      </c>
      <c r="AS602" s="5">
        <f t="shared" si="818"/>
        <v>0</v>
      </c>
      <c r="AT602" s="5">
        <f t="shared" si="819"/>
        <v>0</v>
      </c>
      <c r="AU602" s="5">
        <f t="shared" si="820"/>
        <v>0</v>
      </c>
      <c r="AV602" s="5">
        <f t="shared" si="821"/>
        <v>0</v>
      </c>
      <c r="AW602" s="5">
        <f t="shared" si="822"/>
        <v>0</v>
      </c>
      <c r="AX602" s="5">
        <f t="shared" si="823"/>
        <v>1.6211222459933892E-4</v>
      </c>
      <c r="AY602" s="5">
        <f t="shared" si="824"/>
        <v>0</v>
      </c>
      <c r="AZ602" s="5">
        <f t="shared" si="825"/>
        <v>0</v>
      </c>
      <c r="BA602" s="5">
        <f t="shared" si="826"/>
        <v>0</v>
      </c>
      <c r="BB602" s="5">
        <f t="shared" si="827"/>
        <v>0</v>
      </c>
      <c r="BC602" s="5">
        <f t="shared" si="828"/>
        <v>0</v>
      </c>
      <c r="BD602" s="5">
        <f t="shared" si="829"/>
        <v>0</v>
      </c>
      <c r="BE602" s="5">
        <f t="shared" si="830"/>
        <v>0</v>
      </c>
      <c r="BF602" s="5">
        <f t="shared" si="831"/>
        <v>0</v>
      </c>
      <c r="BG602" s="5">
        <f t="shared" si="832"/>
        <v>0</v>
      </c>
      <c r="BH602" s="5">
        <f t="shared" si="833"/>
        <v>0</v>
      </c>
      <c r="BI602" s="5">
        <f t="shared" si="834"/>
        <v>0</v>
      </c>
      <c r="BJ602" s="8">
        <f t="shared" si="835"/>
        <v>0.55002101594146013</v>
      </c>
      <c r="BK602" s="8">
        <f t="shared" si="836"/>
        <v>0.44995846521493565</v>
      </c>
      <c r="BL602" s="8">
        <f t="shared" si="837"/>
        <v>0</v>
      </c>
      <c r="BM602" s="8">
        <f t="shared" si="838"/>
        <v>4.7200989273778034E-2</v>
      </c>
      <c r="BN602" s="8">
        <f t="shared" si="839"/>
        <v>0.95277849188261776</v>
      </c>
    </row>
    <row r="603" spans="1:66" x14ac:dyDescent="0.25">
      <c r="A603" t="s">
        <v>91</v>
      </c>
      <c r="B603" t="s">
        <v>99</v>
      </c>
      <c r="C603" t="s">
        <v>92</v>
      </c>
      <c r="D603" s="10"/>
      <c r="E603">
        <f>VLOOKUP(A603,home!$A$2:$E$405,3,FALSE)</f>
        <v>1.375</v>
      </c>
      <c r="F603">
        <f>VLOOKUP(B603,home!$B$2:$E$405,3,FALSE)</f>
        <v>1.45</v>
      </c>
      <c r="G603">
        <f>VLOOKUP(C603,away!$B$2:$E$405,4,FALSE)</f>
        <v>0.97</v>
      </c>
      <c r="H603">
        <f>VLOOKUP(A603,away!$A$2:$E$405,3,FALSE)</f>
        <v>0.875</v>
      </c>
      <c r="I603">
        <f>VLOOKUP(C603,away!$B$2:$E$405,3,FALSE)</f>
        <v>0.97</v>
      </c>
      <c r="J603">
        <f>VLOOKUP(B603,home!$B$2:$E$405,4,FALSE)</f>
        <v>2.29</v>
      </c>
      <c r="K603" s="3">
        <f t="shared" si="784"/>
        <v>1.9339374999999999</v>
      </c>
      <c r="L603" s="3">
        <f t="shared" si="785"/>
        <v>1.9436375000000001</v>
      </c>
      <c r="M603" s="5">
        <f t="shared" si="786"/>
        <v>2.0700964201769305E-2</v>
      </c>
      <c r="N603" s="5">
        <f t="shared" si="787"/>
        <v>4.0034370955959228E-2</v>
      </c>
      <c r="O603" s="5">
        <f t="shared" si="788"/>
        <v>4.0235170308716386E-2</v>
      </c>
      <c r="P603" s="5">
        <f t="shared" si="789"/>
        <v>7.7812304678913202E-2</v>
      </c>
      <c r="Q603" s="5">
        <f t="shared" si="790"/>
        <v>3.8711985640320197E-2</v>
      </c>
      <c r="R603" s="5">
        <f t="shared" si="791"/>
        <v>3.9101292915453889E-2</v>
      </c>
      <c r="S603" s="5">
        <f t="shared" si="792"/>
        <v>7.312165148962628E-2</v>
      </c>
      <c r="T603" s="5">
        <f t="shared" si="793"/>
        <v>7.5242066989987852E-2</v>
      </c>
      <c r="U603" s="5">
        <f t="shared" si="794"/>
        <v>7.5619456667680607E-2</v>
      </c>
      <c r="V603" s="5">
        <f t="shared" si="795"/>
        <v>3.053944824812559E-2</v>
      </c>
      <c r="W603" s="5">
        <f t="shared" si="796"/>
        <v>2.4955520243092246E-2</v>
      </c>
      <c r="X603" s="5">
        <f t="shared" si="797"/>
        <v>4.8504484976483207E-2</v>
      </c>
      <c r="Y603" s="5">
        <f t="shared" si="798"/>
        <v>4.7137567959239707E-2</v>
      </c>
      <c r="Z603" s="5">
        <f t="shared" si="799"/>
        <v>2.5332913069653504E-2</v>
      </c>
      <c r="AA603" s="5">
        <f t="shared" si="800"/>
        <v>4.8992270569643025E-2</v>
      </c>
      <c r="AB603" s="5">
        <f t="shared" si="801"/>
        <v>4.7373994632389504E-2</v>
      </c>
      <c r="AC603" s="5">
        <f t="shared" si="802"/>
        <v>7.1746200703719631E-3</v>
      </c>
      <c r="AD603" s="5">
        <f t="shared" si="803"/>
        <v>1.2065604107531304E-2</v>
      </c>
      <c r="AE603" s="5">
        <f t="shared" si="804"/>
        <v>2.3451160603551877E-2</v>
      </c>
      <c r="AF603" s="5">
        <f t="shared" si="805"/>
        <v>2.2790277583793039E-2</v>
      </c>
      <c r="AG603" s="5">
        <f t="shared" si="806"/>
        <v>1.4765346049089847E-2</v>
      </c>
      <c r="AH603" s="5">
        <f t="shared" si="807"/>
        <v>1.230949995660466E-2</v>
      </c>
      <c r="AI603" s="5">
        <f t="shared" si="808"/>
        <v>2.3805803572326121E-2</v>
      </c>
      <c r="AJ603" s="5">
        <f t="shared" si="809"/>
        <v>2.3019468123077726E-2</v>
      </c>
      <c r="AK603" s="5">
        <f t="shared" si="810"/>
        <v>1.4839404211091542E-2</v>
      </c>
      <c r="AL603" s="5">
        <f t="shared" si="811"/>
        <v>1.0787395551817116E-3</v>
      </c>
      <c r="AM603" s="5">
        <f t="shared" si="812"/>
        <v>4.6668248487417626E-3</v>
      </c>
      <c r="AN603" s="5">
        <f t="shared" si="813"/>
        <v>9.0706157819463191E-3</v>
      </c>
      <c r="AO603" s="5">
        <f t="shared" si="814"/>
        <v>8.8149944909413462E-3</v>
      </c>
      <c r="AP603" s="5">
        <f t="shared" si="815"/>
        <v>5.7110512849623376E-3</v>
      </c>
      <c r="AQ603" s="5">
        <f t="shared" si="816"/>
        <v>2.7750533604689949E-3</v>
      </c>
      <c r="AR603" s="5">
        <f t="shared" si="817"/>
        <v>4.7850411443810395E-3</v>
      </c>
      <c r="AS603" s="5">
        <f t="shared" si="818"/>
        <v>9.2539705081614056E-3</v>
      </c>
      <c r="AT603" s="5">
        <f t="shared" si="819"/>
        <v>8.9483002948137005E-3</v>
      </c>
      <c r="AU603" s="5">
        <f t="shared" si="820"/>
        <v>5.7684845004670896E-3</v>
      </c>
      <c r="AV603" s="5">
        <f t="shared" si="821"/>
        <v>2.7889721234055182E-3</v>
      </c>
      <c r="AW603" s="5">
        <f t="shared" si="822"/>
        <v>1.1263459641414026E-4</v>
      </c>
      <c r="AX603" s="5">
        <f t="shared" si="823"/>
        <v>1.5042245968189198E-3</v>
      </c>
      <c r="AY603" s="5">
        <f t="shared" si="824"/>
        <v>2.9236673347996333E-3</v>
      </c>
      <c r="AZ603" s="5">
        <f t="shared" si="825"/>
        <v>2.8412747347208124E-3</v>
      </c>
      <c r="BA603" s="5">
        <f t="shared" si="826"/>
        <v>1.8408027074019743E-3</v>
      </c>
      <c r="BB603" s="5">
        <f t="shared" si="827"/>
        <v>8.9446329305200071E-4</v>
      </c>
      <c r="BC603" s="5">
        <f t="shared" si="828"/>
        <v>3.4770247974987175E-4</v>
      </c>
      <c r="BD603" s="5">
        <f t="shared" si="829"/>
        <v>1.5500642345436509E-3</v>
      </c>
      <c r="BE603" s="5">
        <f t="shared" si="830"/>
        <v>2.9977273505927618E-3</v>
      </c>
      <c r="BF603" s="5">
        <f t="shared" si="831"/>
        <v>2.8987086690434949E-3</v>
      </c>
      <c r="BG603" s="5">
        <f t="shared" si="832"/>
        <v>1.8686404655461012E-3</v>
      </c>
      <c r="BH603" s="5">
        <f t="shared" si="833"/>
        <v>9.0345846758426579E-4</v>
      </c>
      <c r="BI603" s="5">
        <f t="shared" si="834"/>
        <v>3.4944644203074914E-4</v>
      </c>
      <c r="BJ603" s="8">
        <f t="shared" si="835"/>
        <v>0.3890490600226526</v>
      </c>
      <c r="BK603" s="8">
        <f t="shared" si="836"/>
        <v>0.21335139557878768</v>
      </c>
      <c r="BL603" s="8">
        <f t="shared" si="837"/>
        <v>0.36740917515755322</v>
      </c>
      <c r="BM603" s="8">
        <f t="shared" si="838"/>
        <v>0.73573542238912937</v>
      </c>
      <c r="BN603" s="8">
        <f t="shared" si="839"/>
        <v>0.25659608870113221</v>
      </c>
    </row>
    <row r="604" spans="1:66" x14ac:dyDescent="0.25">
      <c r="A604" t="s">
        <v>91</v>
      </c>
      <c r="B604" t="s">
        <v>107</v>
      </c>
      <c r="C604" t="s">
        <v>94</v>
      </c>
      <c r="D604" s="10"/>
      <c r="E604">
        <f>VLOOKUP(A604,home!$A$2:$E$405,3,FALSE)</f>
        <v>1.375</v>
      </c>
      <c r="F604">
        <f>VLOOKUP(B604,home!$B$2:$E$405,3,FALSE)</f>
        <v>1.21</v>
      </c>
      <c r="G604">
        <f>VLOOKUP(C604,away!$B$2:$E$405,4,FALSE)</f>
        <v>0.97</v>
      </c>
      <c r="H604">
        <f>VLOOKUP(A604,away!$A$2:$E$405,3,FALSE)</f>
        <v>0.875</v>
      </c>
      <c r="I604">
        <f>VLOOKUP(C604,away!$B$2:$E$405,3,FALSE)</f>
        <v>0.48</v>
      </c>
      <c r="J604">
        <f>VLOOKUP(B604,home!$B$2:$E$405,4,FALSE)</f>
        <v>1.1399999999999999</v>
      </c>
      <c r="K604" s="3">
        <f t="shared" si="784"/>
        <v>1.6138374999999998</v>
      </c>
      <c r="L604" s="3">
        <f t="shared" si="785"/>
        <v>0.47879999999999995</v>
      </c>
      <c r="M604" s="5">
        <f t="shared" si="786"/>
        <v>0.12336134082774249</v>
      </c>
      <c r="N604" s="5">
        <f t="shared" si="787"/>
        <v>0.19908515787809186</v>
      </c>
      <c r="O604" s="5">
        <f t="shared" si="788"/>
        <v>5.9065409988323103E-2</v>
      </c>
      <c r="P604" s="5">
        <f t="shared" si="789"/>
        <v>9.5321973592030387E-2</v>
      </c>
      <c r="Q604" s="5">
        <f t="shared" si="790"/>
        <v>0.16064554673854253</v>
      </c>
      <c r="R604" s="5">
        <f t="shared" si="791"/>
        <v>1.4140259151204548E-2</v>
      </c>
      <c r="S604" s="5">
        <f t="shared" si="792"/>
        <v>1.8413950814152348E-2</v>
      </c>
      <c r="T604" s="5">
        <f t="shared" si="793"/>
        <v>7.6917087778414175E-2</v>
      </c>
      <c r="U604" s="5">
        <f t="shared" si="794"/>
        <v>2.2820080477932068E-2</v>
      </c>
      <c r="V604" s="5">
        <f t="shared" si="795"/>
        <v>1.58095101526224E-3</v>
      </c>
      <c r="W604" s="5">
        <f t="shared" si="796"/>
        <v>8.6418602511554213E-2</v>
      </c>
      <c r="X604" s="5">
        <f t="shared" si="797"/>
        <v>4.1377226882532155E-2</v>
      </c>
      <c r="Y604" s="5">
        <f t="shared" si="798"/>
        <v>9.9057081156781971E-3</v>
      </c>
      <c r="Z604" s="5">
        <f t="shared" si="799"/>
        <v>2.2567853605322454E-3</v>
      </c>
      <c r="AA604" s="5">
        <f t="shared" si="800"/>
        <v>3.6420848442779577E-3</v>
      </c>
      <c r="AB604" s="5">
        <f t="shared" si="801"/>
        <v>2.9388665499387144E-3</v>
      </c>
      <c r="AC604" s="5">
        <f t="shared" si="802"/>
        <v>7.6350586170241265E-5</v>
      </c>
      <c r="AD604" s="5">
        <f t="shared" si="803"/>
        <v>3.4866395357685098E-2</v>
      </c>
      <c r="AE604" s="5">
        <f t="shared" si="804"/>
        <v>1.6694030097259626E-2</v>
      </c>
      <c r="AF604" s="5">
        <f t="shared" si="805"/>
        <v>3.9965508052839539E-3</v>
      </c>
      <c r="AG604" s="5">
        <f t="shared" si="806"/>
        <v>6.3784950852331895E-4</v>
      </c>
      <c r="AH604" s="5">
        <f t="shared" si="807"/>
        <v>2.7013720765570973E-4</v>
      </c>
      <c r="AI604" s="5">
        <f t="shared" si="808"/>
        <v>4.3595755586007146E-4</v>
      </c>
      <c r="AJ604" s="5">
        <f t="shared" si="809"/>
        <v>3.5178232602766404E-4</v>
      </c>
      <c r="AK604" s="5">
        <f t="shared" si="810"/>
        <v>1.8923983652689008E-4</v>
      </c>
      <c r="AL604" s="5">
        <f t="shared" si="811"/>
        <v>2.35986039380631E-6</v>
      </c>
      <c r="AM604" s="5">
        <f t="shared" si="812"/>
        <v>1.1253739263611612E-2</v>
      </c>
      <c r="AN604" s="5">
        <f t="shared" si="813"/>
        <v>5.3882903594172403E-3</v>
      </c>
      <c r="AO604" s="5">
        <f t="shared" si="814"/>
        <v>1.289956712044487E-3</v>
      </c>
      <c r="AP604" s="5">
        <f t="shared" si="815"/>
        <v>2.058770912423001E-4</v>
      </c>
      <c r="AQ604" s="5">
        <f t="shared" si="816"/>
        <v>2.4643487821703318E-5</v>
      </c>
      <c r="AR604" s="5">
        <f t="shared" si="817"/>
        <v>2.5868339005110767E-5</v>
      </c>
      <c r="AS604" s="5">
        <f t="shared" si="818"/>
        <v>4.1747295549160447E-5</v>
      </c>
      <c r="AT604" s="5">
        <f t="shared" si="819"/>
        <v>3.3686675540409116E-5</v>
      </c>
      <c r="AU604" s="5">
        <f t="shared" si="820"/>
        <v>1.8121606745814996E-5</v>
      </c>
      <c r="AV604" s="5">
        <f t="shared" si="821"/>
        <v>7.3113321316623039E-6</v>
      </c>
      <c r="AW604" s="5">
        <f t="shared" si="822"/>
        <v>5.0652134937248936E-8</v>
      </c>
      <c r="AX604" s="5">
        <f t="shared" si="823"/>
        <v>3.0269510731398045E-3</v>
      </c>
      <c r="AY604" s="5">
        <f t="shared" si="824"/>
        <v>1.4493041738193385E-3</v>
      </c>
      <c r="AZ604" s="5">
        <f t="shared" si="825"/>
        <v>3.4696341921234956E-4</v>
      </c>
      <c r="BA604" s="5">
        <f t="shared" si="826"/>
        <v>5.5375361706290981E-5</v>
      </c>
      <c r="BB604" s="5">
        <f t="shared" si="827"/>
        <v>6.6284307962430293E-6</v>
      </c>
      <c r="BC604" s="5">
        <f t="shared" si="828"/>
        <v>6.3473853304823255E-7</v>
      </c>
      <c r="BD604" s="5">
        <f t="shared" si="829"/>
        <v>2.0642934526078383E-6</v>
      </c>
      <c r="BE604" s="5">
        <f t="shared" si="830"/>
        <v>3.3314341848230025E-6</v>
      </c>
      <c r="BF604" s="5">
        <f t="shared" si="831"/>
        <v>2.6881967081246463E-6</v>
      </c>
      <c r="BG604" s="5">
        <f t="shared" si="832"/>
        <v>1.4461042183160361E-6</v>
      </c>
      <c r="BH604" s="5">
        <f t="shared" si="833"/>
        <v>5.834443041066516E-7</v>
      </c>
      <c r="BI604" s="5">
        <f t="shared" si="834"/>
        <v>1.8831685942574345E-7</v>
      </c>
      <c r="BJ604" s="8">
        <f t="shared" si="835"/>
        <v>0.65359251978490962</v>
      </c>
      <c r="BK604" s="8">
        <f t="shared" si="836"/>
        <v>0.24020623086957085</v>
      </c>
      <c r="BL604" s="8">
        <f t="shared" si="837"/>
        <v>0.10399085497644628</v>
      </c>
      <c r="BM604" s="8">
        <f t="shared" si="838"/>
        <v>0.34697744929383972</v>
      </c>
      <c r="BN604" s="8">
        <f t="shared" si="839"/>
        <v>0.65161968817593485</v>
      </c>
    </row>
    <row r="605" spans="1:66" x14ac:dyDescent="0.25">
      <c r="A605" t="s">
        <v>91</v>
      </c>
      <c r="B605" t="s">
        <v>129</v>
      </c>
      <c r="C605" t="s">
        <v>370</v>
      </c>
      <c r="D605" s="10"/>
      <c r="E605">
        <f>VLOOKUP(A605,home!$A$2:$E$405,3,FALSE)</f>
        <v>1.375</v>
      </c>
      <c r="F605">
        <f>VLOOKUP(B605,home!$B$2:$E$405,3,FALSE)</f>
        <v>0.73</v>
      </c>
      <c r="G605">
        <f>VLOOKUP(C605,away!$B$2:$E$405,4,FALSE)</f>
        <v>0.24</v>
      </c>
      <c r="H605">
        <f>VLOOKUP(A605,away!$A$2:$E$405,3,FALSE)</f>
        <v>0.875</v>
      </c>
      <c r="I605">
        <f>VLOOKUP(C605,away!$B$2:$E$405,3,FALSE)</f>
        <v>0.48</v>
      </c>
      <c r="J605">
        <f>VLOOKUP(B605,home!$B$2:$E$405,4,FALSE)</f>
        <v>0.38</v>
      </c>
      <c r="K605" s="3">
        <f t="shared" si="784"/>
        <v>0.24089999999999998</v>
      </c>
      <c r="L605" s="3">
        <f t="shared" si="785"/>
        <v>0.15959999999999999</v>
      </c>
      <c r="M605" s="5">
        <f t="shared" si="786"/>
        <v>0.66998496978866395</v>
      </c>
      <c r="N605" s="5">
        <f t="shared" si="787"/>
        <v>0.16139937922208913</v>
      </c>
      <c r="O605" s="5">
        <f t="shared" si="788"/>
        <v>0.10692960117827077</v>
      </c>
      <c r="P605" s="5">
        <f t="shared" si="789"/>
        <v>2.5759340923845422E-2</v>
      </c>
      <c r="Q605" s="5">
        <f t="shared" si="790"/>
        <v>1.9440555227300631E-2</v>
      </c>
      <c r="R605" s="5">
        <f t="shared" si="791"/>
        <v>8.5329821740260069E-3</v>
      </c>
      <c r="S605" s="5">
        <f t="shared" si="792"/>
        <v>2.4759646661931897E-4</v>
      </c>
      <c r="T605" s="5">
        <f t="shared" si="793"/>
        <v>3.1027126142771804E-3</v>
      </c>
      <c r="U605" s="5">
        <f t="shared" si="794"/>
        <v>2.0555954057228645E-3</v>
      </c>
      <c r="V605" s="5">
        <f t="shared" si="795"/>
        <v>1.0577222015390651E-6</v>
      </c>
      <c r="W605" s="5">
        <f t="shared" si="796"/>
        <v>1.5610765847522399E-3</v>
      </c>
      <c r="X605" s="5">
        <f t="shared" si="797"/>
        <v>2.4914782292645747E-4</v>
      </c>
      <c r="Y605" s="5">
        <f t="shared" si="798"/>
        <v>1.9881996269531304E-5</v>
      </c>
      <c r="Z605" s="5">
        <f t="shared" si="799"/>
        <v>4.5395465165818343E-4</v>
      </c>
      <c r="AA605" s="5">
        <f t="shared" si="800"/>
        <v>1.0935767558445637E-4</v>
      </c>
      <c r="AB605" s="5">
        <f t="shared" si="801"/>
        <v>1.3172132024147766E-5</v>
      </c>
      <c r="AC605" s="5">
        <f t="shared" si="802"/>
        <v>2.5416826515488401E-9</v>
      </c>
      <c r="AD605" s="5">
        <f t="shared" si="803"/>
        <v>9.4015837316703657E-5</v>
      </c>
      <c r="AE605" s="5">
        <f t="shared" si="804"/>
        <v>1.5004927635745903E-5</v>
      </c>
      <c r="AF605" s="5">
        <f t="shared" si="805"/>
        <v>1.197393225332523E-6</v>
      </c>
      <c r="AG605" s="5">
        <f t="shared" si="806"/>
        <v>6.3701319587690201E-8</v>
      </c>
      <c r="AH605" s="5">
        <f t="shared" si="807"/>
        <v>1.8112790601161526E-5</v>
      </c>
      <c r="AI605" s="5">
        <f t="shared" si="808"/>
        <v>4.363371255819811E-6</v>
      </c>
      <c r="AJ605" s="5">
        <f t="shared" si="809"/>
        <v>5.2556806776349601E-7</v>
      </c>
      <c r="AK605" s="5">
        <f t="shared" si="810"/>
        <v>4.2203115841408712E-8</v>
      </c>
      <c r="AL605" s="5">
        <f t="shared" si="811"/>
        <v>3.9088679832398152E-12</v>
      </c>
      <c r="AM605" s="5">
        <f t="shared" si="812"/>
        <v>4.5296830419187849E-6</v>
      </c>
      <c r="AN605" s="5">
        <f t="shared" si="813"/>
        <v>7.2293741349023808E-7</v>
      </c>
      <c r="AO605" s="5">
        <f t="shared" si="814"/>
        <v>5.769040559652099E-8</v>
      </c>
      <c r="AP605" s="5">
        <f t="shared" si="815"/>
        <v>3.0691295777349159E-9</v>
      </c>
      <c r="AQ605" s="5">
        <f t="shared" si="816"/>
        <v>1.2245827015162319E-10</v>
      </c>
      <c r="AR605" s="5">
        <f t="shared" si="817"/>
        <v>5.7816027598907627E-7</v>
      </c>
      <c r="AS605" s="5">
        <f t="shared" si="818"/>
        <v>1.3927881048576846E-7</v>
      </c>
      <c r="AT605" s="5">
        <f t="shared" si="819"/>
        <v>1.6776132723010806E-8</v>
      </c>
      <c r="AU605" s="5">
        <f t="shared" si="820"/>
        <v>1.3471234576577671E-9</v>
      </c>
      <c r="AV605" s="5">
        <f t="shared" si="821"/>
        <v>8.1130510237439034E-11</v>
      </c>
      <c r="AW605" s="5">
        <f t="shared" si="822"/>
        <v>4.1746319174202752E-15</v>
      </c>
      <c r="AX605" s="5">
        <f t="shared" si="823"/>
        <v>1.8186677413303888E-7</v>
      </c>
      <c r="AY605" s="5">
        <f t="shared" si="824"/>
        <v>2.9025937151633004E-8</v>
      </c>
      <c r="AZ605" s="5">
        <f t="shared" si="825"/>
        <v>2.3162697847003134E-9</v>
      </c>
      <c r="BA605" s="5">
        <f t="shared" si="826"/>
        <v>1.2322555254605663E-10</v>
      </c>
      <c r="BB605" s="5">
        <f t="shared" si="827"/>
        <v>4.9166995465876614E-12</v>
      </c>
      <c r="BC605" s="5">
        <f t="shared" si="828"/>
        <v>1.5694104952707828E-13</v>
      </c>
      <c r="BD605" s="5">
        <f t="shared" si="829"/>
        <v>1.5379063341309403E-8</v>
      </c>
      <c r="BE605" s="5">
        <f t="shared" si="830"/>
        <v>3.7048163589214346E-9</v>
      </c>
      <c r="BF605" s="5">
        <f t="shared" si="831"/>
        <v>4.4624513043208669E-10</v>
      </c>
      <c r="BG605" s="5">
        <f t="shared" si="832"/>
        <v>3.5833483973696544E-11</v>
      </c>
      <c r="BH605" s="5">
        <f t="shared" si="833"/>
        <v>2.1580715723158745E-12</v>
      </c>
      <c r="BI605" s="5">
        <f t="shared" si="834"/>
        <v>1.039758883541789E-13</v>
      </c>
      <c r="BJ605" s="8">
        <f t="shared" si="835"/>
        <v>0.18588856216684166</v>
      </c>
      <c r="BK605" s="8">
        <f t="shared" si="836"/>
        <v>0.69599299647285884</v>
      </c>
      <c r="BL605" s="8">
        <f t="shared" si="837"/>
        <v>0.11766450771036233</v>
      </c>
      <c r="BM605" s="8">
        <f t="shared" si="838"/>
        <v>7.9531634615922168E-3</v>
      </c>
      <c r="BN605" s="8">
        <f t="shared" si="839"/>
        <v>0.9920468285141959</v>
      </c>
    </row>
    <row r="606" spans="1:66" x14ac:dyDescent="0.25">
      <c r="A606" t="s">
        <v>91</v>
      </c>
      <c r="B606" t="s">
        <v>105</v>
      </c>
      <c r="C606" t="s">
        <v>351</v>
      </c>
      <c r="D606" s="10"/>
      <c r="E606">
        <f>VLOOKUP(A606,home!$A$2:$E$405,3,FALSE)</f>
        <v>1.375</v>
      </c>
      <c r="F606">
        <f>VLOOKUP(B606,home!$B$2:$E$405,3,FALSE)</f>
        <v>1.45</v>
      </c>
      <c r="G606">
        <f>VLOOKUP(C606,away!$B$2:$E$405,4,FALSE)</f>
        <v>1.21</v>
      </c>
      <c r="H606">
        <f>VLOOKUP(A606,away!$A$2:$E$405,3,FALSE)</f>
        <v>0.875</v>
      </c>
      <c r="I606">
        <f>VLOOKUP(C606,away!$B$2:$E$405,3,FALSE)</f>
        <v>0.48</v>
      </c>
      <c r="J606">
        <f>VLOOKUP(B606,home!$B$2:$E$405,4,FALSE)</f>
        <v>0.76</v>
      </c>
      <c r="K606" s="3">
        <f t="shared" si="784"/>
        <v>2.4124374999999998</v>
      </c>
      <c r="L606" s="3">
        <f t="shared" si="785"/>
        <v>0.31919999999999998</v>
      </c>
      <c r="M606" s="5">
        <f t="shared" si="786"/>
        <v>6.5112580473293477E-2</v>
      </c>
      <c r="N606" s="5">
        <f t="shared" si="787"/>
        <v>0.1570800308555409</v>
      </c>
      <c r="O606" s="5">
        <f t="shared" si="788"/>
        <v>2.0783935687075275E-2</v>
      </c>
      <c r="P606" s="5">
        <f t="shared" si="789"/>
        <v>5.0139945849088652E-2</v>
      </c>
      <c r="Q606" s="5">
        <f t="shared" si="790"/>
        <v>0.189472878468532</v>
      </c>
      <c r="R606" s="5">
        <f t="shared" si="791"/>
        <v>3.3171161356572135E-3</v>
      </c>
      <c r="S606" s="5">
        <f t="shared" si="792"/>
        <v>9.6525669520220025E-3</v>
      </c>
      <c r="T606" s="5">
        <f t="shared" si="793"/>
        <v>6.0479742807155408E-2</v>
      </c>
      <c r="U606" s="5">
        <f t="shared" si="794"/>
        <v>8.0023353575145485E-3</v>
      </c>
      <c r="V606" s="5">
        <f t="shared" si="795"/>
        <v>8.2588440711476576E-4</v>
      </c>
      <c r="W606" s="5">
        <f t="shared" si="796"/>
        <v>0.15236382575014307</v>
      </c>
      <c r="X606" s="5">
        <f t="shared" si="797"/>
        <v>4.863453317944566E-2</v>
      </c>
      <c r="Y606" s="5">
        <f t="shared" si="798"/>
        <v>7.7620714954395268E-3</v>
      </c>
      <c r="Z606" s="5">
        <f t="shared" si="799"/>
        <v>3.5294115683392758E-4</v>
      </c>
      <c r="AA606" s="5">
        <f t="shared" si="800"/>
        <v>8.5144848203954802E-4</v>
      </c>
      <c r="AB606" s="5">
        <f t="shared" si="801"/>
        <v>1.027033123695141E-3</v>
      </c>
      <c r="AC606" s="5">
        <f t="shared" si="802"/>
        <v>3.9748270562059071E-5</v>
      </c>
      <c r="AD606" s="5">
        <f t="shared" si="803"/>
        <v>9.1892051720777648E-2</v>
      </c>
      <c r="AE606" s="5">
        <f t="shared" si="804"/>
        <v>2.9331942909272223E-2</v>
      </c>
      <c r="AF606" s="5">
        <f t="shared" si="805"/>
        <v>4.6813780883198462E-3</v>
      </c>
      <c r="AG606" s="5">
        <f t="shared" si="806"/>
        <v>4.9809862859723165E-4</v>
      </c>
      <c r="AH606" s="5">
        <f t="shared" si="807"/>
        <v>2.8164704315347411E-5</v>
      </c>
      <c r="AI606" s="5">
        <f t="shared" si="808"/>
        <v>6.7945588866755909E-5</v>
      </c>
      <c r="AJ606" s="5">
        <f t="shared" si="809"/>
        <v>8.1957243270872239E-5</v>
      </c>
      <c r="AK606" s="5">
        <f t="shared" si="810"/>
        <v>6.5905575687758288E-5</v>
      </c>
      <c r="AL606" s="5">
        <f t="shared" si="811"/>
        <v>1.2243263093490846E-6</v>
      </c>
      <c r="AM606" s="5">
        <f t="shared" si="812"/>
        <v>4.4336766304628704E-2</v>
      </c>
      <c r="AN606" s="5">
        <f t="shared" si="813"/>
        <v>1.4152295804437481E-2</v>
      </c>
      <c r="AO606" s="5">
        <f t="shared" si="814"/>
        <v>2.2587064103882218E-3</v>
      </c>
      <c r="AP606" s="5">
        <f t="shared" si="815"/>
        <v>2.4032636206530682E-4</v>
      </c>
      <c r="AQ606" s="5">
        <f t="shared" si="816"/>
        <v>1.9178043692811479E-5</v>
      </c>
      <c r="AR606" s="5">
        <f t="shared" si="817"/>
        <v>1.7980347234917787E-6</v>
      </c>
      <c r="AS606" s="5">
        <f t="shared" si="818"/>
        <v>4.3376463932536972E-6</v>
      </c>
      <c r="AT606" s="5">
        <f t="shared" si="819"/>
        <v>5.232150410412483E-6</v>
      </c>
      <c r="AU606" s="5">
        <f t="shared" si="820"/>
        <v>4.2074119519064891E-6</v>
      </c>
      <c r="AV606" s="5">
        <f t="shared" si="821"/>
        <v>2.5375295926818514E-6</v>
      </c>
      <c r="AW606" s="5">
        <f t="shared" si="822"/>
        <v>2.6188681548071598E-8</v>
      </c>
      <c r="AX606" s="5">
        <f t="shared" si="823"/>
        <v>1.7826612943670442E-2</v>
      </c>
      <c r="AY606" s="5">
        <f t="shared" si="824"/>
        <v>5.6902548516196043E-3</v>
      </c>
      <c r="AZ606" s="5">
        <f t="shared" si="825"/>
        <v>9.0816467431848878E-4</v>
      </c>
      <c r="BA606" s="5">
        <f t="shared" si="826"/>
        <v>9.6628721347487219E-5</v>
      </c>
      <c r="BB606" s="5">
        <f t="shared" si="827"/>
        <v>7.7109719635294782E-6</v>
      </c>
      <c r="BC606" s="5">
        <f t="shared" si="828"/>
        <v>4.9226845015172185E-7</v>
      </c>
      <c r="BD606" s="5">
        <f t="shared" si="829"/>
        <v>9.5655447289762611E-8</v>
      </c>
      <c r="BE606" s="5">
        <f t="shared" si="830"/>
        <v>2.3076278812109666E-7</v>
      </c>
      <c r="BF606" s="5">
        <f t="shared" si="831"/>
        <v>2.7835040183394409E-7</v>
      </c>
      <c r="BG606" s="5">
        <f t="shared" si="832"/>
        <v>2.2383431584142519E-7</v>
      </c>
      <c r="BH606" s="5">
        <f t="shared" si="833"/>
        <v>1.3499657433067448E-7</v>
      </c>
      <c r="BI606" s="5">
        <f t="shared" si="834"/>
        <v>6.5134159657371299E-8</v>
      </c>
      <c r="BJ606" s="8">
        <f t="shared" si="835"/>
        <v>0.82773369125980545</v>
      </c>
      <c r="BK606" s="8">
        <f t="shared" si="836"/>
        <v>0.13146220513000992</v>
      </c>
      <c r="BL606" s="8">
        <f t="shared" si="837"/>
        <v>3.4244983404881267E-2</v>
      </c>
      <c r="BM606" s="8">
        <f t="shared" si="838"/>
        <v>0.50219710481940527</v>
      </c>
      <c r="BN606" s="8">
        <f t="shared" si="839"/>
        <v>0.48590648746918752</v>
      </c>
    </row>
    <row r="607" spans="1:66" x14ac:dyDescent="0.25">
      <c r="A607" t="s">
        <v>91</v>
      </c>
      <c r="B607" t="s">
        <v>108</v>
      </c>
      <c r="C607" t="s">
        <v>100</v>
      </c>
      <c r="D607" s="10"/>
      <c r="E607">
        <f>VLOOKUP(A607,home!$A$2:$E$405,3,FALSE)</f>
        <v>1.375</v>
      </c>
      <c r="F607">
        <f>VLOOKUP(B607,home!$B$2:$E$405,3,FALSE)</f>
        <v>0.73</v>
      </c>
      <c r="G607">
        <f>VLOOKUP(C607,away!$B$2:$E$405,4,FALSE)</f>
        <v>0.97</v>
      </c>
      <c r="H607">
        <f>VLOOKUP(A607,away!$A$2:$E$405,3,FALSE)</f>
        <v>0.875</v>
      </c>
      <c r="I607">
        <f>VLOOKUP(C607,away!$B$2:$E$405,3,FALSE)</f>
        <v>0.48</v>
      </c>
      <c r="J607">
        <f>VLOOKUP(B607,home!$B$2:$E$405,4,FALSE)</f>
        <v>0.76</v>
      </c>
      <c r="K607" s="3">
        <f t="shared" si="784"/>
        <v>0.97363749999999993</v>
      </c>
      <c r="L607" s="3">
        <f t="shared" si="785"/>
        <v>0.31919999999999998</v>
      </c>
      <c r="M607" s="5">
        <f t="shared" si="786"/>
        <v>0.27449080935379677</v>
      </c>
      <c r="N607" s="5">
        <f t="shared" si="787"/>
        <v>0.26725454539220733</v>
      </c>
      <c r="O607" s="5">
        <f t="shared" si="788"/>
        <v>8.7617466345731934E-2</v>
      </c>
      <c r="P607" s="5">
        <f t="shared" si="789"/>
        <v>8.5307650889192566E-2</v>
      </c>
      <c r="Q607" s="5">
        <f t="shared" si="790"/>
        <v>0.13010452371965261</v>
      </c>
      <c r="R607" s="5">
        <f t="shared" si="791"/>
        <v>1.3983747628778813E-2</v>
      </c>
      <c r="S607" s="5">
        <f t="shared" si="792"/>
        <v>6.6280864898215714E-3</v>
      </c>
      <c r="T607" s="5">
        <f t="shared" si="793"/>
        <v>4.1529363971313106E-2</v>
      </c>
      <c r="U607" s="5">
        <f t="shared" si="794"/>
        <v>1.3615101081915132E-2</v>
      </c>
      <c r="V607" s="5">
        <f t="shared" si="795"/>
        <v>2.2887893958522016E-4</v>
      </c>
      <c r="W607" s="5">
        <f t="shared" si="796"/>
        <v>4.222488107103109E-2</v>
      </c>
      <c r="X607" s="5">
        <f t="shared" si="797"/>
        <v>1.3478182037873123E-2</v>
      </c>
      <c r="Y607" s="5">
        <f t="shared" si="798"/>
        <v>2.1511178532445502E-3</v>
      </c>
      <c r="Z607" s="5">
        <f t="shared" si="799"/>
        <v>1.4878707477020659E-3</v>
      </c>
      <c r="AA607" s="5">
        <f t="shared" si="800"/>
        <v>1.4486467551157703E-3</v>
      </c>
      <c r="AB607" s="5">
        <f t="shared" si="801"/>
        <v>7.0522840251701529E-4</v>
      </c>
      <c r="AC607" s="5">
        <f t="shared" si="802"/>
        <v>4.4457601148810725E-6</v>
      </c>
      <c r="AD607" s="5">
        <f t="shared" si="803"/>
        <v>1.0277931910949004E-2</v>
      </c>
      <c r="AE607" s="5">
        <f t="shared" si="804"/>
        <v>3.280715865974922E-3</v>
      </c>
      <c r="AF607" s="5">
        <f t="shared" si="805"/>
        <v>5.2360225220959746E-4</v>
      </c>
      <c r="AG607" s="5">
        <f t="shared" si="806"/>
        <v>5.5711279635101183E-5</v>
      </c>
      <c r="AH607" s="5">
        <f t="shared" si="807"/>
        <v>1.1873208566662482E-4</v>
      </c>
      <c r="AI607" s="5">
        <f t="shared" si="808"/>
        <v>1.1560201105823843E-4</v>
      </c>
      <c r="AJ607" s="5">
        <f t="shared" si="809"/>
        <v>5.62772265208578E-5</v>
      </c>
      <c r="AK607" s="5">
        <f t="shared" si="810"/>
        <v>1.8264539378900563E-5</v>
      </c>
      <c r="AL607" s="5">
        <f t="shared" si="811"/>
        <v>5.5267038296868994E-8</v>
      </c>
      <c r="AM607" s="5">
        <f t="shared" si="812"/>
        <v>2.0013959861893229E-3</v>
      </c>
      <c r="AN607" s="5">
        <f t="shared" si="813"/>
        <v>6.3884559879163181E-4</v>
      </c>
      <c r="AO607" s="5">
        <f t="shared" si="814"/>
        <v>1.0195975756714442E-4</v>
      </c>
      <c r="AP607" s="5">
        <f t="shared" si="815"/>
        <v>1.0848518205144169E-5</v>
      </c>
      <c r="AQ607" s="5">
        <f t="shared" si="816"/>
        <v>8.6571175277050436E-7</v>
      </c>
      <c r="AR607" s="5">
        <f t="shared" si="817"/>
        <v>7.579856348957329E-6</v>
      </c>
      <c r="AS607" s="5">
        <f t="shared" si="818"/>
        <v>7.3800323859579414E-6</v>
      </c>
      <c r="AT607" s="5">
        <f t="shared" si="819"/>
        <v>3.5927381410915618E-6</v>
      </c>
      <c r="AU607" s="5">
        <f t="shared" si="820"/>
        <v>1.1660081939490118E-6</v>
      </c>
      <c r="AV607" s="5">
        <f t="shared" si="821"/>
        <v>2.8381732573400767E-7</v>
      </c>
      <c r="AW607" s="5">
        <f t="shared" si="822"/>
        <v>4.7711587419794069E-10</v>
      </c>
      <c r="AX607" s="5">
        <f t="shared" si="823"/>
        <v>3.2477236408390097E-4</v>
      </c>
      <c r="AY607" s="5">
        <f t="shared" si="824"/>
        <v>1.0366733861558118E-4</v>
      </c>
      <c r="AZ607" s="5">
        <f t="shared" si="825"/>
        <v>1.6545307243046754E-5</v>
      </c>
      <c r="BA607" s="5">
        <f t="shared" si="826"/>
        <v>1.7604206906601749E-6</v>
      </c>
      <c r="BB607" s="5">
        <f t="shared" si="827"/>
        <v>1.4048157111468191E-7</v>
      </c>
      <c r="BC607" s="5">
        <f t="shared" si="828"/>
        <v>8.9683434999612929E-9</v>
      </c>
      <c r="BD607" s="5">
        <f t="shared" si="829"/>
        <v>4.0324835776452986E-7</v>
      </c>
      <c r="BE607" s="5">
        <f t="shared" si="830"/>
        <v>3.926177229329624E-7</v>
      </c>
      <c r="BF607" s="5">
        <f t="shared" si="831"/>
        <v>1.9113366910607106E-7</v>
      </c>
      <c r="BG607" s="5">
        <f t="shared" si="832"/>
        <v>6.2031635918087426E-8</v>
      </c>
      <c r="BH607" s="5">
        <f t="shared" si="833"/>
        <v>1.5099081729049206E-8</v>
      </c>
      <c r="BI607" s="5">
        <f t="shared" si="834"/>
        <v>2.9402064373934302E-9</v>
      </c>
      <c r="BJ607" s="8">
        <f t="shared" si="835"/>
        <v>0.51408138580714413</v>
      </c>
      <c r="BK607" s="8">
        <f t="shared" si="836"/>
        <v>0.36676359403816483</v>
      </c>
      <c r="BL607" s="8">
        <f t="shared" si="837"/>
        <v>0.11770013559975286</v>
      </c>
      <c r="BM607" s="8">
        <f t="shared" si="838"/>
        <v>0.14117057600190433</v>
      </c>
      <c r="BN607" s="8">
        <f t="shared" si="839"/>
        <v>0.85875874332936009</v>
      </c>
    </row>
    <row r="608" spans="1:66" x14ac:dyDescent="0.25">
      <c r="A608" t="s">
        <v>91</v>
      </c>
      <c r="B608" t="s">
        <v>371</v>
      </c>
      <c r="C608" t="s">
        <v>95</v>
      </c>
      <c r="D608" s="10"/>
      <c r="E608">
        <f>VLOOKUP(A608,home!$A$2:$E$405,3,FALSE)</f>
        <v>1.375</v>
      </c>
      <c r="F608">
        <f>VLOOKUP(B608,home!$B$2:$E$405,3,FALSE)</f>
        <v>0.48</v>
      </c>
      <c r="G608">
        <f>VLOOKUP(C608,away!$B$2:$E$405,4,FALSE)</f>
        <v>0.97</v>
      </c>
      <c r="H608">
        <f>VLOOKUP(A608,away!$A$2:$E$405,3,FALSE)</f>
        <v>0.875</v>
      </c>
      <c r="I608">
        <f>VLOOKUP(C608,away!$B$2:$E$405,3,FALSE)</f>
        <v>0.48</v>
      </c>
      <c r="J608">
        <f>VLOOKUP(B608,home!$B$2:$E$405,4,FALSE)</f>
        <v>1.9</v>
      </c>
      <c r="K608" s="3">
        <f t="shared" si="784"/>
        <v>0.64019999999999988</v>
      </c>
      <c r="L608" s="3">
        <f t="shared" si="785"/>
        <v>0.79799999999999993</v>
      </c>
      <c r="M608" s="5">
        <f t="shared" si="786"/>
        <v>0.23735461270111613</v>
      </c>
      <c r="N608" s="5">
        <f t="shared" si="787"/>
        <v>0.15195442305125453</v>
      </c>
      <c r="O608" s="5">
        <f t="shared" si="788"/>
        <v>0.18940898093549066</v>
      </c>
      <c r="P608" s="5">
        <f t="shared" si="789"/>
        <v>0.12125962959490109</v>
      </c>
      <c r="Q608" s="5">
        <f t="shared" si="790"/>
        <v>4.8640610818706555E-2</v>
      </c>
      <c r="R608" s="5">
        <f t="shared" si="791"/>
        <v>7.557418339326076E-2</v>
      </c>
      <c r="S608" s="5">
        <f t="shared" si="792"/>
        <v>1.5487267765897801E-2</v>
      </c>
      <c r="T608" s="5">
        <f t="shared" si="793"/>
        <v>3.8815207433327822E-2</v>
      </c>
      <c r="U608" s="5">
        <f t="shared" si="794"/>
        <v>4.8382592208365535E-2</v>
      </c>
      <c r="V608" s="5">
        <f t="shared" si="795"/>
        <v>8.7912546237052904E-4</v>
      </c>
      <c r="W608" s="5">
        <f t="shared" si="796"/>
        <v>1.0379906348711977E-2</v>
      </c>
      <c r="X608" s="5">
        <f t="shared" si="797"/>
        <v>8.2831652662721574E-3</v>
      </c>
      <c r="Y608" s="5">
        <f t="shared" si="798"/>
        <v>3.3049829412425901E-3</v>
      </c>
      <c r="Z608" s="5">
        <f t="shared" si="799"/>
        <v>2.0102732782607362E-2</v>
      </c>
      <c r="AA608" s="5">
        <f t="shared" si="800"/>
        <v>1.2869769527425232E-2</v>
      </c>
      <c r="AB608" s="5">
        <f t="shared" si="801"/>
        <v>4.1196132257288152E-3</v>
      </c>
      <c r="AC608" s="5">
        <f t="shared" si="802"/>
        <v>2.8070454035354419E-5</v>
      </c>
      <c r="AD608" s="5">
        <f t="shared" si="803"/>
        <v>1.6613040111113516E-3</v>
      </c>
      <c r="AE608" s="5">
        <f t="shared" si="804"/>
        <v>1.3257206008668585E-3</v>
      </c>
      <c r="AF608" s="5">
        <f t="shared" si="805"/>
        <v>5.2896251974587645E-4</v>
      </c>
      <c r="AG608" s="5">
        <f t="shared" si="806"/>
        <v>1.4070403025240314E-4</v>
      </c>
      <c r="AH608" s="5">
        <f t="shared" si="807"/>
        <v>4.0104951901301679E-3</v>
      </c>
      <c r="AI608" s="5">
        <f t="shared" si="808"/>
        <v>2.5675190207213329E-3</v>
      </c>
      <c r="AJ608" s="5">
        <f t="shared" si="809"/>
        <v>8.2186283853289842E-4</v>
      </c>
      <c r="AK608" s="5">
        <f t="shared" si="810"/>
        <v>1.753855297429205E-4</v>
      </c>
      <c r="AL608" s="5">
        <f t="shared" si="811"/>
        <v>5.7362489317601026E-7</v>
      </c>
      <c r="AM608" s="5">
        <f t="shared" si="812"/>
        <v>2.127133655826975E-4</v>
      </c>
      <c r="AN608" s="5">
        <f t="shared" si="813"/>
        <v>1.6974526573499259E-4</v>
      </c>
      <c r="AO608" s="5">
        <f t="shared" si="814"/>
        <v>6.7728361028262041E-5</v>
      </c>
      <c r="AP608" s="5">
        <f t="shared" si="815"/>
        <v>1.8015744033517702E-5</v>
      </c>
      <c r="AQ608" s="5">
        <f t="shared" si="816"/>
        <v>3.5941409346867807E-6</v>
      </c>
      <c r="AR608" s="5">
        <f t="shared" si="817"/>
        <v>6.400750323447749E-4</v>
      </c>
      <c r="AS608" s="5">
        <f t="shared" si="818"/>
        <v>4.0977603570712485E-4</v>
      </c>
      <c r="AT608" s="5">
        <f t="shared" si="819"/>
        <v>1.3116930902985061E-4</v>
      </c>
      <c r="AU608" s="5">
        <f t="shared" si="820"/>
        <v>2.7991530546970116E-5</v>
      </c>
      <c r="AV608" s="5">
        <f t="shared" si="821"/>
        <v>4.4800444640425666E-6</v>
      </c>
      <c r="AW608" s="5">
        <f t="shared" si="822"/>
        <v>8.1403682215500703E-9</v>
      </c>
      <c r="AX608" s="5">
        <f t="shared" si="823"/>
        <v>2.2696516107673807E-5</v>
      </c>
      <c r="AY608" s="5">
        <f t="shared" si="824"/>
        <v>1.8111819853923696E-5</v>
      </c>
      <c r="AZ608" s="5">
        <f t="shared" si="825"/>
        <v>7.2266161217155547E-6</v>
      </c>
      <c r="BA608" s="5">
        <f t="shared" si="826"/>
        <v>1.9222798883763373E-6</v>
      </c>
      <c r="BB608" s="5">
        <f t="shared" si="827"/>
        <v>3.8349483773107924E-7</v>
      </c>
      <c r="BC608" s="5">
        <f t="shared" si="828"/>
        <v>6.1205776101880256E-8</v>
      </c>
      <c r="BD608" s="5">
        <f t="shared" si="829"/>
        <v>8.5129979301855013E-5</v>
      </c>
      <c r="BE608" s="5">
        <f t="shared" si="830"/>
        <v>5.4500212749047576E-5</v>
      </c>
      <c r="BF608" s="5">
        <f t="shared" si="831"/>
        <v>1.7445518100970122E-5</v>
      </c>
      <c r="BG608" s="5">
        <f t="shared" si="832"/>
        <v>3.7228735627470233E-6</v>
      </c>
      <c r="BH608" s="5">
        <f t="shared" si="833"/>
        <v>5.9584591371766103E-7</v>
      </c>
      <c r="BI608" s="5">
        <f t="shared" si="834"/>
        <v>7.6292110792409336E-8</v>
      </c>
      <c r="BJ608" s="8">
        <f t="shared" si="835"/>
        <v>0.26555718583139193</v>
      </c>
      <c r="BK608" s="8">
        <f t="shared" si="836"/>
        <v>0.37502739142306807</v>
      </c>
      <c r="BL608" s="8">
        <f t="shared" si="837"/>
        <v>0.33930536454323024</v>
      </c>
      <c r="BM608" s="8">
        <f t="shared" si="838"/>
        <v>0.1757821304060819</v>
      </c>
      <c r="BN608" s="8">
        <f t="shared" si="839"/>
        <v>0.82419244049472962</v>
      </c>
    </row>
    <row r="609" spans="1:66" x14ac:dyDescent="0.25">
      <c r="A609" t="s">
        <v>91</v>
      </c>
      <c r="B609" t="s">
        <v>93</v>
      </c>
      <c r="C609" t="s">
        <v>389</v>
      </c>
      <c r="D609" s="10"/>
      <c r="E609">
        <f>VLOOKUP(A609,home!$A$2:$E$405,3,FALSE)</f>
        <v>1.375</v>
      </c>
      <c r="F609">
        <f>VLOOKUP(B609,home!$B$2:$E$405,3,FALSE)</f>
        <v>1.45</v>
      </c>
      <c r="G609">
        <f>VLOOKUP(C609,away!$B$2:$E$405,4,FALSE)</f>
        <v>1.21</v>
      </c>
      <c r="H609">
        <f>VLOOKUP(A609,away!$A$2:$E$405,3,FALSE)</f>
        <v>0.875</v>
      </c>
      <c r="I609">
        <f>VLOOKUP(C609,away!$B$2:$E$405,3,FALSE)</f>
        <v>1.21</v>
      </c>
      <c r="J609">
        <f>VLOOKUP(B609,home!$B$2:$E$405,4,FALSE)</f>
        <v>0.76</v>
      </c>
      <c r="K609" s="3">
        <f t="shared" si="784"/>
        <v>2.4124374999999998</v>
      </c>
      <c r="L609" s="3">
        <f t="shared" si="785"/>
        <v>0.80464999999999987</v>
      </c>
      <c r="M609" s="5">
        <f t="shared" si="786"/>
        <v>4.0071596994990126E-2</v>
      </c>
      <c r="N609" s="5">
        <f t="shared" si="787"/>
        <v>9.6670223275601486E-2</v>
      </c>
      <c r="O609" s="5">
        <f t="shared" si="788"/>
        <v>3.2243610522018795E-2</v>
      </c>
      <c r="P609" s="5">
        <f t="shared" si="789"/>
        <v>7.7785695158712712E-2</v>
      </c>
      <c r="Q609" s="5">
        <f t="shared" si="790"/>
        <v>0.11660543588171693</v>
      </c>
      <c r="R609" s="5">
        <f t="shared" si="791"/>
        <v>1.2972410603271211E-2</v>
      </c>
      <c r="S609" s="5">
        <f t="shared" si="792"/>
        <v>3.7748772354148065E-2</v>
      </c>
      <c r="T609" s="5">
        <f t="shared" si="793"/>
        <v>9.3826563982223499E-2</v>
      </c>
      <c r="U609" s="5">
        <f t="shared" si="794"/>
        <v>3.1295129804729087E-2</v>
      </c>
      <c r="V609" s="5">
        <f t="shared" si="795"/>
        <v>8.1418558534462754E-3</v>
      </c>
      <c r="W609" s="5">
        <f t="shared" si="796"/>
        <v>9.3767775408299836E-2</v>
      </c>
      <c r="X609" s="5">
        <f t="shared" si="797"/>
        <v>7.5450240482288447E-2</v>
      </c>
      <c r="Y609" s="5">
        <f t="shared" si="798"/>
        <v>3.0355518002036692E-2</v>
      </c>
      <c r="Z609" s="5">
        <f t="shared" si="799"/>
        <v>3.4794167306407267E-3</v>
      </c>
      <c r="AA609" s="5">
        <f t="shared" si="800"/>
        <v>8.3938753991250857E-3</v>
      </c>
      <c r="AB609" s="5">
        <f t="shared" si="801"/>
        <v>1.0124849891588414E-2</v>
      </c>
      <c r="AC609" s="5">
        <f t="shared" si="802"/>
        <v>9.8779429342673187E-4</v>
      </c>
      <c r="AD609" s="5">
        <f t="shared" si="803"/>
        <v>5.6552224421640054E-2</v>
      </c>
      <c r="AE609" s="5">
        <f t="shared" si="804"/>
        <v>4.5504747380872658E-2</v>
      </c>
      <c r="AF609" s="5">
        <f t="shared" si="805"/>
        <v>1.830769749000959E-2</v>
      </c>
      <c r="AG609" s="5">
        <f t="shared" si="806"/>
        <v>4.9104295951120725E-3</v>
      </c>
      <c r="AH609" s="5">
        <f t="shared" si="807"/>
        <v>6.9992816807751496E-4</v>
      </c>
      <c r="AI609" s="5">
        <f t="shared" si="808"/>
        <v>1.6885329599764997E-3</v>
      </c>
      <c r="AJ609" s="5">
        <f t="shared" si="809"/>
        <v>2.0367401163166538E-3</v>
      </c>
      <c r="AK609" s="5">
        <f t="shared" si="810"/>
        <v>1.6378360781188859E-3</v>
      </c>
      <c r="AL609" s="5">
        <f t="shared" si="811"/>
        <v>7.6698980375166116E-5</v>
      </c>
      <c r="AM609" s="5">
        <f t="shared" si="812"/>
        <v>2.7285741380636056E-2</v>
      </c>
      <c r="AN609" s="5">
        <f t="shared" si="813"/>
        <v>2.1955471801928798E-2</v>
      </c>
      <c r="AO609" s="5">
        <f t="shared" si="814"/>
        <v>8.8332351927110017E-3</v>
      </c>
      <c r="AP609" s="5">
        <f t="shared" si="815"/>
        <v>2.3692208992716359E-3</v>
      </c>
      <c r="AQ609" s="5">
        <f t="shared" si="816"/>
        <v>4.7659839914973031E-4</v>
      </c>
      <c r="AR609" s="5">
        <f t="shared" si="817"/>
        <v>1.126394400887145E-4</v>
      </c>
      <c r="AS609" s="5">
        <f t="shared" si="818"/>
        <v>2.7173560924901815E-4</v>
      </c>
      <c r="AT609" s="5">
        <f t="shared" si="819"/>
        <v>3.277725869188391E-4</v>
      </c>
      <c r="AU609" s="5">
        <f t="shared" si="820"/>
        <v>2.6357696005167234E-4</v>
      </c>
      <c r="AV609" s="5">
        <f t="shared" si="821"/>
        <v>1.5896573564116399E-4</v>
      </c>
      <c r="AW609" s="5">
        <f t="shared" si="822"/>
        <v>4.1357109342675473E-6</v>
      </c>
      <c r="AX609" s="5">
        <f t="shared" si="823"/>
        <v>1.0970857620324693E-2</v>
      </c>
      <c r="AY609" s="5">
        <f t="shared" si="824"/>
        <v>8.8277005841942632E-3</v>
      </c>
      <c r="AZ609" s="5">
        <f t="shared" si="825"/>
        <v>3.5516046375359562E-3</v>
      </c>
      <c r="BA609" s="5">
        <f t="shared" si="826"/>
        <v>9.5259955719776898E-4</v>
      </c>
      <c r="BB609" s="5">
        <f t="shared" si="827"/>
        <v>1.9162730842479616E-4</v>
      </c>
      <c r="BC609" s="5">
        <f t="shared" si="828"/>
        <v>3.0838582744802451E-5</v>
      </c>
      <c r="BD609" s="5">
        <f t="shared" si="829"/>
        <v>1.5105887577897347E-5</v>
      </c>
      <c r="BE609" s="5">
        <f t="shared" si="830"/>
        <v>3.644200966370373E-5</v>
      </c>
      <c r="BF609" s="5">
        <f t="shared" si="831"/>
        <v>4.3957035344040634E-5</v>
      </c>
      <c r="BG609" s="5">
        <f t="shared" si="832"/>
        <v>3.5347866817596344E-5</v>
      </c>
      <c r="BH609" s="5">
        <f t="shared" si="833"/>
        <v>2.1318629863943759E-5</v>
      </c>
      <c r="BI609" s="5">
        <f t="shared" si="834"/>
        <v>1.0285972426479565E-5</v>
      </c>
      <c r="BJ609" s="8">
        <f t="shared" si="835"/>
        <v>0.71739635188392081</v>
      </c>
      <c r="BK609" s="8">
        <f t="shared" si="836"/>
        <v>0.17364011421929332</v>
      </c>
      <c r="BL609" s="8">
        <f t="shared" si="837"/>
        <v>0.10239006127686524</v>
      </c>
      <c r="BM609" s="8">
        <f t="shared" si="838"/>
        <v>0.61173340680114852</v>
      </c>
      <c r="BN609" s="8">
        <f t="shared" si="839"/>
        <v>0.37634897243631121</v>
      </c>
    </row>
    <row r="610" spans="1:66" x14ac:dyDescent="0.25">
      <c r="A610" t="s">
        <v>91</v>
      </c>
      <c r="B610" t="s">
        <v>111</v>
      </c>
      <c r="C610" t="s">
        <v>101</v>
      </c>
      <c r="D610" s="10"/>
      <c r="E610">
        <f>VLOOKUP(A610,home!$A$2:$E$405,3,FALSE)</f>
        <v>1.375</v>
      </c>
      <c r="F610">
        <f>VLOOKUP(B610,home!$B$2:$E$405,3,FALSE)</f>
        <v>0.73</v>
      </c>
      <c r="G610">
        <f>VLOOKUP(C610,away!$B$2:$E$405,4,FALSE)</f>
        <v>0.24</v>
      </c>
      <c r="H610">
        <f>VLOOKUP(A610,away!$A$2:$E$405,3,FALSE)</f>
        <v>0.875</v>
      </c>
      <c r="I610">
        <f>VLOOKUP(C610,away!$B$2:$E$405,3,FALSE)</f>
        <v>0.24</v>
      </c>
      <c r="J610">
        <f>VLOOKUP(B610,home!$B$2:$E$405,4,FALSE)</f>
        <v>0.38</v>
      </c>
      <c r="K610" s="3">
        <f t="shared" ref="K610:K673" si="840">E610*F610*G610</f>
        <v>0.24089999999999998</v>
      </c>
      <c r="L610" s="3">
        <f t="shared" ref="L610:L673" si="841">H610*I610*J610</f>
        <v>7.9799999999999996E-2</v>
      </c>
      <c r="M610" s="5">
        <f t="shared" ref="M610:M673" si="842">_xlfn.POISSON.DIST(0,K610,FALSE) * _xlfn.POISSON.DIST(0,L610,FALSE)</f>
        <v>0.72564091061274916</v>
      </c>
      <c r="N610" s="5">
        <f t="shared" ref="N610:N673" si="843">_xlfn.POISSON.DIST(1,K610,FALSE) * _xlfn.POISSON.DIST(0,L610,FALSE)</f>
        <v>0.17480689536661126</v>
      </c>
      <c r="O610" s="5">
        <f t="shared" ref="O610:O673" si="844">_xlfn.POISSON.DIST(0,K610,FALSE) * _xlfn.POISSON.DIST(1,L610,FALSE)</f>
        <v>5.7906144666897377E-2</v>
      </c>
      <c r="P610" s="5">
        <f t="shared" ref="P610:P673" si="845">_xlfn.POISSON.DIST(1,K610,FALSE) * _xlfn.POISSON.DIST(1,L610,FALSE)</f>
        <v>1.3949590250255576E-2</v>
      </c>
      <c r="Q610" s="5">
        <f t="shared" ref="Q610:Q673" si="846">_xlfn.POISSON.DIST(2,K610,FALSE) * _xlfn.POISSON.DIST(0,L610,FALSE)</f>
        <v>2.1055490546908317E-2</v>
      </c>
      <c r="R610" s="5">
        <f t="shared" ref="R610:R673" si="847">_xlfn.POISSON.DIST(0,K610,FALSE) * _xlfn.POISSON.DIST(2,L610,FALSE)</f>
        <v>2.3104551722092051E-3</v>
      </c>
      <c r="S610" s="5">
        <f t="shared" ref="S610:S673" si="848">_xlfn.POISSON.DIST(2,K610,FALSE) * _xlfn.POISSON.DIST(2,L610,FALSE)</f>
        <v>6.7041103011167004E-5</v>
      </c>
      <c r="T610" s="5">
        <f t="shared" ref="T610:T673" si="849">_xlfn.POISSON.DIST(2,K610,FALSE) * _xlfn.POISSON.DIST(1,L610,FALSE)</f>
        <v>1.6802281456432836E-3</v>
      </c>
      <c r="U610" s="5">
        <f t="shared" ref="U610:U673" si="850">_xlfn.POISSON.DIST(1,K610,FALSE) * _xlfn.POISSON.DIST(2,L610,FALSE)</f>
        <v>5.5658865098519739E-4</v>
      </c>
      <c r="V610" s="5">
        <f t="shared" ref="V610:V673" si="851">_xlfn.POISSON.DIST(3,K610,FALSE) * _xlfn.POISSON.DIST(3,L610,FALSE)</f>
        <v>1.431984552097924E-7</v>
      </c>
      <c r="W610" s="5">
        <f t="shared" ref="W610:W673" si="852">_xlfn.POISSON.DIST(3,K610,FALSE) * _xlfn.POISSON.DIST(0,L610,FALSE)</f>
        <v>1.6907558909167373E-3</v>
      </c>
      <c r="X610" s="5">
        <f t="shared" ref="X610:X673" si="853">_xlfn.POISSON.DIST(3,K610,FALSE) * _xlfn.POISSON.DIST(1,L610,FALSE)</f>
        <v>1.3492232009515562E-4</v>
      </c>
      <c r="Y610" s="5">
        <f t="shared" ref="Y610:Y673" si="854">_xlfn.POISSON.DIST(3,K610,FALSE) * _xlfn.POISSON.DIST(2,L610,FALSE)</f>
        <v>5.3834005717967087E-6</v>
      </c>
      <c r="Z610" s="5">
        <f t="shared" ref="Z610:Z673" si="855">_xlfn.POISSON.DIST(0,K610,FALSE) * _xlfn.POISSON.DIST(3,L610,FALSE)</f>
        <v>6.1458107580764833E-5</v>
      </c>
      <c r="AA610" s="5">
        <f t="shared" ref="AA610:AA673" si="856">_xlfn.POISSON.DIST(1,K610,FALSE) * _xlfn.POISSON.DIST(3,L610,FALSE)</f>
        <v>1.4805258116206246E-5</v>
      </c>
      <c r="AB610" s="5">
        <f t="shared" ref="AB610:AB673" si="857">_xlfn.POISSON.DIST(2,K610,FALSE) * _xlfn.POISSON.DIST(3,L610,FALSE)</f>
        <v>1.7832933400970419E-6</v>
      </c>
      <c r="AC610" s="5">
        <f t="shared" ref="AC610:AC673" si="858">_xlfn.POISSON.DIST(4,K610,FALSE) * _xlfn.POISSON.DIST(4,L610,FALSE)</f>
        <v>1.7205133295194448E-10</v>
      </c>
      <c r="AD610" s="5">
        <f t="shared" ref="AD610:AD673" si="859">_xlfn.POISSON.DIST(4,K610,FALSE) * _xlfn.POISSON.DIST(0,L610,FALSE)</f>
        <v>1.0182577353046051E-4</v>
      </c>
      <c r="AE610" s="5">
        <f t="shared" ref="AE610:AE673" si="860">_xlfn.POISSON.DIST(4,K610,FALSE) * _xlfn.POISSON.DIST(1,L610,FALSE)</f>
        <v>8.1256967277307468E-6</v>
      </c>
      <c r="AF610" s="5">
        <f t="shared" ref="AF610:AF673" si="861">_xlfn.POISSON.DIST(4,K610,FALSE) * _xlfn.POISSON.DIST(2,L610,FALSE)</f>
        <v>3.2421529943645678E-7</v>
      </c>
      <c r="AG610" s="5">
        <f t="shared" ref="AG610:AG673" si="862">_xlfn.POISSON.DIST(4,K610,FALSE) * _xlfn.POISSON.DIST(3,L610,FALSE)</f>
        <v>8.624126965009748E-9</v>
      </c>
      <c r="AH610" s="5">
        <f t="shared" ref="AH610:AH673" si="863">_xlfn.POISSON.DIST(0,K610,FALSE) * _xlfn.POISSON.DIST(4,L610,FALSE)</f>
        <v>1.2260892462362586E-6</v>
      </c>
      <c r="AI610" s="5">
        <f t="shared" ref="AI610:AI673" si="864">_xlfn.POISSON.DIST(1,K610,FALSE) * _xlfn.POISSON.DIST(4,L610,FALSE)</f>
        <v>2.9536489941831463E-7</v>
      </c>
      <c r="AJ610" s="5">
        <f t="shared" ref="AJ610:AJ673" si="865">_xlfn.POISSON.DIST(2,K610,FALSE) * _xlfn.POISSON.DIST(4,L610,FALSE)</f>
        <v>3.5576702134935987E-8</v>
      </c>
      <c r="AK610" s="5">
        <f t="shared" ref="AK610:AK673" si="866">_xlfn.POISSON.DIST(3,K610,FALSE) * _xlfn.POISSON.DIST(4,L610,FALSE)</f>
        <v>2.8568091814353588E-9</v>
      </c>
      <c r="AL610" s="5">
        <f t="shared" ref="AL610:AL673" si="867">_xlfn.POISSON.DIST(5,K610,FALSE) * _xlfn.POISSON.DIST(5,L610,FALSE)</f>
        <v>1.3229935421713014E-13</v>
      </c>
      <c r="AM610" s="5">
        <f t="shared" ref="AM610:AM673" si="868">_xlfn.POISSON.DIST(5,K610,FALSE) * _xlfn.POISSON.DIST(0,L610,FALSE)</f>
        <v>4.9059657686975905E-6</v>
      </c>
      <c r="AN610" s="5">
        <f t="shared" ref="AN610:AN673" si="869">_xlfn.POISSON.DIST(5,K610,FALSE) * _xlfn.POISSON.DIST(1,L610,FALSE)</f>
        <v>3.9149606834206765E-7</v>
      </c>
      <c r="AO610" s="5">
        <f t="shared" ref="AO610:AO673" si="870">_xlfn.POISSON.DIST(5,K610,FALSE) * _xlfn.POISSON.DIST(2,L610,FALSE)</f>
        <v>1.5620693126848497E-8</v>
      </c>
      <c r="AP610" s="5">
        <f t="shared" ref="AP610:AP673" si="871">_xlfn.POISSON.DIST(5,K610,FALSE) * _xlfn.POISSON.DIST(3,L610,FALSE)</f>
        <v>4.1551043717416992E-10</v>
      </c>
      <c r="AQ610" s="5">
        <f t="shared" ref="AQ610:AQ673" si="872">_xlfn.POISSON.DIST(5,K610,FALSE) * _xlfn.POISSON.DIST(4,L610,FALSE)</f>
        <v>8.2894332216246907E-12</v>
      </c>
      <c r="AR610" s="5">
        <f t="shared" ref="AR610:AR673" si="873">_xlfn.POISSON.DIST(0,K610,FALSE) * _xlfn.POISSON.DIST(5,L610,FALSE)</f>
        <v>1.9568384369930698E-8</v>
      </c>
      <c r="AS610" s="5">
        <f t="shared" ref="AS610:AS673" si="874">_xlfn.POISSON.DIST(1,K610,FALSE) * _xlfn.POISSON.DIST(5,L610,FALSE)</f>
        <v>4.7140237947163046E-9</v>
      </c>
      <c r="AT610" s="5">
        <f t="shared" ref="AT610:AT673" si="875">_xlfn.POISSON.DIST(2,K610,FALSE) * _xlfn.POISSON.DIST(5,L610,FALSE)</f>
        <v>5.6780416607357868E-10</v>
      </c>
      <c r="AU610" s="5">
        <f t="shared" ref="AU610:AU673" si="876">_xlfn.POISSON.DIST(3,K610,FALSE) * _xlfn.POISSON.DIST(5,L610,FALSE)</f>
        <v>4.5594674535708348E-11</v>
      </c>
      <c r="AV610" s="5">
        <f t="shared" ref="AV610:AV673" si="877">_xlfn.POISSON.DIST(4,K610,FALSE) * _xlfn.POISSON.DIST(5,L610,FALSE)</f>
        <v>2.7459392739130357E-12</v>
      </c>
      <c r="AW610" s="5">
        <f t="shared" ref="AW610:AW673" si="878">_xlfn.POISSON.DIST(6,K610,FALSE) * _xlfn.POISSON.DIST(6,L610,FALSE)</f>
        <v>7.0647193655176157E-17</v>
      </c>
      <c r="AX610" s="5">
        <f t="shared" ref="AX610:AX673" si="879">_xlfn.POISSON.DIST(6,K610,FALSE) * _xlfn.POISSON.DIST(0,L610,FALSE)</f>
        <v>1.9697452561320789E-7</v>
      </c>
      <c r="AY610" s="5">
        <f t="shared" ref="AY610:AY673" si="880">_xlfn.POISSON.DIST(6,K610,FALSE) * _xlfn.POISSON.DIST(1,L610,FALSE)</f>
        <v>1.5718567143933987E-8</v>
      </c>
      <c r="AZ610" s="5">
        <f t="shared" ref="AZ610:AZ673" si="881">_xlfn.POISSON.DIST(6,K610,FALSE) * _xlfn.POISSON.DIST(2,L610,FALSE)</f>
        <v>6.2717082904296598E-10</v>
      </c>
      <c r="BA610" s="5">
        <f t="shared" ref="BA610:BA673" si="882">_xlfn.POISSON.DIST(6,K610,FALSE) * _xlfn.POISSON.DIST(3,L610,FALSE)</f>
        <v>1.6682744052542892E-11</v>
      </c>
      <c r="BB610" s="5">
        <f t="shared" ref="BB610:BB673" si="883">_xlfn.POISSON.DIST(6,K610,FALSE) * _xlfn.POISSON.DIST(4,L610,FALSE)</f>
        <v>3.3282074384823069E-13</v>
      </c>
      <c r="BC610" s="5">
        <f t="shared" ref="BC610:BC673" si="884">_xlfn.POISSON.DIST(6,K610,FALSE) * _xlfn.POISSON.DIST(5,L610,FALSE)</f>
        <v>5.3118190718177649E-15</v>
      </c>
      <c r="BD610" s="5">
        <f t="shared" ref="BD610:BD673" si="885">_xlfn.POISSON.DIST(0,K610,FALSE) * _xlfn.POISSON.DIST(6,L610,FALSE)</f>
        <v>2.6025951212007785E-10</v>
      </c>
      <c r="BE610" s="5">
        <f t="shared" ref="BE610:BE673" si="886">_xlfn.POISSON.DIST(1,K610,FALSE) * _xlfn.POISSON.DIST(6,L610,FALSE)</f>
        <v>6.2696516469726743E-11</v>
      </c>
      <c r="BF610" s="5">
        <f t="shared" ref="BF610:BF673" si="887">_xlfn.POISSON.DIST(2,K610,FALSE) * _xlfn.POISSON.DIST(6,L610,FALSE)</f>
        <v>7.5517954087785835E-12</v>
      </c>
      <c r="BG610" s="5">
        <f t="shared" ref="BG610:BG673" si="888">_xlfn.POISSON.DIST(3,K610,FALSE) * _xlfn.POISSON.DIST(6,L610,FALSE)</f>
        <v>6.0640917132492001E-13</v>
      </c>
      <c r="BH610" s="5">
        <f t="shared" ref="BH610:BH673" si="889">_xlfn.POISSON.DIST(4,K610,FALSE) * _xlfn.POISSON.DIST(6,L610,FALSE)</f>
        <v>3.6520992343043312E-14</v>
      </c>
      <c r="BI610" s="5">
        <f t="shared" ref="BI610:BI673" si="890">_xlfn.POISSON.DIST(5,K610,FALSE) * _xlfn.POISSON.DIST(6,L610,FALSE)</f>
        <v>1.7595814110878278E-15</v>
      </c>
      <c r="BJ610" s="8">
        <f t="shared" ref="BJ610:BJ673" si="891">SUM(N610,Q610,T610,W610,X610,Y610,AD610,AE610,AF610,AG610,AM610,AN610,AO610,AP610,AQ610,AX610,AY610,AZ610,BA610,BB610,BC610)</f>
        <v>0.19948948682404558</v>
      </c>
      <c r="BK610" s="8">
        <f t="shared" ref="BK610:BK673" si="892">SUM(M610,P610,S610,V610,AC610,AL610,AY610)</f>
        <v>0.73965770105522188</v>
      </c>
      <c r="BL610" s="8">
        <f t="shared" ref="BL610:BL673" si="893">SUM(O610,R610,U610,AA610,AB610,AH610,AI610,AJ610,AK610,AR610,AS610,AT610,AU610,AV610,BD610,BE610,BF610,BG610,BH610,BI610)</f>
        <v>6.0791362158910525E-2</v>
      </c>
      <c r="BM610" s="8">
        <f t="shared" ref="BM610:BM673" si="894">SUM(S610:BI610)</f>
        <v>4.3305058115608386E-3</v>
      </c>
      <c r="BN610" s="8">
        <f t="shared" ref="BN610:BN673" si="895">SUM(M610:R610)</f>
        <v>0.99566948661563082</v>
      </c>
    </row>
    <row r="611" spans="1:66" x14ac:dyDescent="0.25">
      <c r="A611" t="s">
        <v>114</v>
      </c>
      <c r="B611" t="s">
        <v>115</v>
      </c>
      <c r="C611" t="s">
        <v>96</v>
      </c>
      <c r="D611" s="10"/>
      <c r="E611">
        <f>VLOOKUP(A611,home!$A$2:$E$405,3,FALSE)</f>
        <v>1.22058823529412</v>
      </c>
      <c r="F611">
        <f>VLOOKUP(B611,home!$B$2:$E$405,3,FALSE)</f>
        <v>1.0900000000000001</v>
      </c>
      <c r="G611">
        <f>VLOOKUP(C611,away!$B$2:$E$405,4,FALSE)</f>
        <v>1.91</v>
      </c>
      <c r="H611">
        <f>VLOOKUP(A611,away!$A$2:$E$405,3,FALSE)</f>
        <v>1.01470588235294</v>
      </c>
      <c r="I611">
        <f>VLOOKUP(C611,away!$B$2:$E$405,3,FALSE)</f>
        <v>0.82</v>
      </c>
      <c r="J611">
        <f>VLOOKUP(B611,home!$B$2:$E$405,4,FALSE)</f>
        <v>0.99</v>
      </c>
      <c r="K611" s="3">
        <f t="shared" si="840"/>
        <v>2.5411426470588281</v>
      </c>
      <c r="L611" s="3">
        <f t="shared" si="841"/>
        <v>0.82373823529411661</v>
      </c>
      <c r="M611" s="5">
        <f t="shared" si="842"/>
        <v>3.4566133309251776E-2</v>
      </c>
      <c r="N611" s="5">
        <f t="shared" si="843"/>
        <v>8.7837475496060372E-2</v>
      </c>
      <c r="O611" s="5">
        <f t="shared" si="844"/>
        <v>2.8473445653104237E-2</v>
      </c>
      <c r="P611" s="5">
        <f t="shared" si="845"/>
        <v>7.2355087057814974E-2</v>
      </c>
      <c r="Q611" s="5">
        <f t="shared" si="846"/>
        <v>0.11160377749651193</v>
      </c>
      <c r="R611" s="5">
        <f t="shared" si="847"/>
        <v>1.172733293751551E-2</v>
      </c>
      <c r="S611" s="5">
        <f t="shared" si="848"/>
        <v>3.7864074760010448E-2</v>
      </c>
      <c r="T611" s="5">
        <f t="shared" si="849"/>
        <v>9.1932298727133974E-2</v>
      </c>
      <c r="U611" s="5">
        <f t="shared" si="850"/>
        <v>2.980082586377834E-2</v>
      </c>
      <c r="V611" s="5">
        <f t="shared" si="851"/>
        <v>8.8064953349741119E-3</v>
      </c>
      <c r="W611" s="5">
        <f t="shared" si="852"/>
        <v>9.4533706189750266E-2</v>
      </c>
      <c r="X611" s="5">
        <f t="shared" si="853"/>
        <v>7.7871028312557392E-2</v>
      </c>
      <c r="Y611" s="5">
        <f t="shared" si="854"/>
        <v>3.2072671721362106E-2</v>
      </c>
      <c r="Z611" s="5">
        <f t="shared" si="855"/>
        <v>3.2200841795518649E-3</v>
      </c>
      <c r="AA611" s="5">
        <f t="shared" si="856"/>
        <v>8.1826932357786791E-3</v>
      </c>
      <c r="AB611" s="5">
        <f t="shared" si="857"/>
        <v>1.0396695374618504E-2</v>
      </c>
      <c r="AC611" s="5">
        <f t="shared" si="858"/>
        <v>1.1521297648038951E-3</v>
      </c>
      <c r="AD611" s="5">
        <f t="shared" si="859"/>
        <v>6.0055908095825873E-2</v>
      </c>
      <c r="AE611" s="5">
        <f t="shared" si="860"/>
        <v>4.9470347753841251E-2</v>
      </c>
      <c r="AF611" s="5">
        <f t="shared" si="861"/>
        <v>2.0375308479067728E-2</v>
      </c>
      <c r="AG611" s="5">
        <f t="shared" si="862"/>
        <v>5.5946402167068336E-3</v>
      </c>
      <c r="AH611" s="5">
        <f t="shared" si="863"/>
        <v>6.6312661489063905E-4</v>
      </c>
      <c r="AI611" s="5">
        <f t="shared" si="864"/>
        <v>1.6850993214983581E-3</v>
      </c>
      <c r="AJ611" s="5">
        <f t="shared" si="865"/>
        <v>2.1410388751946872E-3</v>
      </c>
      <c r="AK611" s="5">
        <f t="shared" si="866"/>
        <v>1.8135617315893611E-3</v>
      </c>
      <c r="AL611" s="5">
        <f t="shared" si="867"/>
        <v>9.646719659207401E-5</v>
      </c>
      <c r="AM611" s="5">
        <f t="shared" si="868"/>
        <v>3.0522125854029716E-2</v>
      </c>
      <c r="AN611" s="5">
        <f t="shared" si="869"/>
        <v>2.5142242088423365E-2</v>
      </c>
      <c r="AO611" s="5">
        <f t="shared" si="870"/>
        <v>1.0355313064627664E-2</v>
      </c>
      <c r="AP611" s="5">
        <f t="shared" si="871"/>
        <v>2.8433557699248341E-3</v>
      </c>
      <c r="AQ611" s="5">
        <f t="shared" si="872"/>
        <v>5.8554521605780666E-4</v>
      </c>
      <c r="AR611" s="5">
        <f t="shared" si="873"/>
        <v>1.0924854950531528E-4</v>
      </c>
      <c r="AS611" s="5">
        <f t="shared" si="874"/>
        <v>2.7761614827727425E-4</v>
      </c>
      <c r="AT611" s="5">
        <f t="shared" si="875"/>
        <v>3.5273111694979453E-4</v>
      </c>
      <c r="AU611" s="5">
        <f t="shared" si="876"/>
        <v>2.9878002807527264E-4</v>
      </c>
      <c r="AV611" s="5">
        <f t="shared" si="877"/>
        <v>1.8981066785787729E-4</v>
      </c>
      <c r="AW611" s="5">
        <f t="shared" si="878"/>
        <v>5.6091289840743503E-6</v>
      </c>
      <c r="AX611" s="5">
        <f t="shared" si="879"/>
        <v>1.2926845947761971E-2</v>
      </c>
      <c r="AY611" s="5">
        <f t="shared" si="880"/>
        <v>1.0648337268928347E-2</v>
      </c>
      <c r="AZ611" s="5">
        <f t="shared" si="881"/>
        <v>4.3857212753618049E-3</v>
      </c>
      <c r="BA611" s="5">
        <f t="shared" si="882"/>
        <v>1.2042287679527985E-3</v>
      </c>
      <c r="BB611" s="5">
        <f t="shared" si="883"/>
        <v>2.4799232005096158E-4</v>
      </c>
      <c r="BC611" s="5">
        <f t="shared" si="884"/>
        <v>4.0856151217054581E-5</v>
      </c>
      <c r="BD611" s="5">
        <f t="shared" si="885"/>
        <v>1.4998701229658384E-5</v>
      </c>
      <c r="BE611" s="5">
        <f t="shared" si="886"/>
        <v>3.8113839345178599E-5</v>
      </c>
      <c r="BF611" s="5">
        <f t="shared" si="887"/>
        <v>4.8426351301591048E-5</v>
      </c>
      <c r="BG611" s="5">
        <f t="shared" si="888"/>
        <v>4.1019422177975265E-5</v>
      </c>
      <c r="BH611" s="5">
        <f t="shared" si="889"/>
        <v>2.6059050763540912E-5</v>
      </c>
      <c r="BI611" s="5">
        <f t="shared" si="890"/>
        <v>1.3243953047420938E-5</v>
      </c>
      <c r="BJ611" s="8">
        <f t="shared" si="891"/>
        <v>0.7302497262131542</v>
      </c>
      <c r="BK611" s="8">
        <f t="shared" si="892"/>
        <v>0.16548872469237561</v>
      </c>
      <c r="BL611" s="8">
        <f t="shared" si="893"/>
        <v>9.6293867436499203E-2</v>
      </c>
      <c r="BM611" s="8">
        <f t="shared" si="894"/>
        <v>0.63804642243137788</v>
      </c>
      <c r="BN611" s="8">
        <f t="shared" si="895"/>
        <v>0.34656325195025872</v>
      </c>
    </row>
    <row r="612" spans="1:66" x14ac:dyDescent="0.25">
      <c r="A612" t="s">
        <v>114</v>
      </c>
      <c r="B612" t="s">
        <v>120</v>
      </c>
      <c r="C612" t="s">
        <v>104</v>
      </c>
      <c r="D612" s="10"/>
      <c r="E612">
        <f>VLOOKUP(A612,home!$A$2:$E$405,3,FALSE)</f>
        <v>1.22058823529412</v>
      </c>
      <c r="F612">
        <f>VLOOKUP(B612,home!$B$2:$E$405,3,FALSE)</f>
        <v>0.82</v>
      </c>
      <c r="G612">
        <f>VLOOKUP(C612,away!$B$2:$E$405,4,FALSE)</f>
        <v>0</v>
      </c>
      <c r="H612">
        <f>VLOOKUP(A612,away!$A$2:$E$405,3,FALSE)</f>
        <v>1.01470588235294</v>
      </c>
      <c r="I612">
        <f>VLOOKUP(C612,away!$B$2:$E$405,3,FALSE)</f>
        <v>0.41</v>
      </c>
      <c r="J612">
        <f>VLOOKUP(B612,home!$B$2:$E$405,4,FALSE)</f>
        <v>0.49</v>
      </c>
      <c r="K612" s="3">
        <f t="shared" si="840"/>
        <v>0</v>
      </c>
      <c r="L612" s="3">
        <f t="shared" si="841"/>
        <v>0.20385441176470562</v>
      </c>
      <c r="M612" s="5">
        <f t="shared" si="842"/>
        <v>0.81558110155752561</v>
      </c>
      <c r="N612" s="5">
        <f t="shared" si="843"/>
        <v>0</v>
      </c>
      <c r="O612" s="5">
        <f t="shared" si="844"/>
        <v>0.16625980570442001</v>
      </c>
      <c r="P612" s="5">
        <f t="shared" si="845"/>
        <v>0</v>
      </c>
      <c r="Q612" s="5">
        <f t="shared" si="846"/>
        <v>0</v>
      </c>
      <c r="R612" s="5">
        <f t="shared" si="847"/>
        <v>1.6946397445994393E-2</v>
      </c>
      <c r="S612" s="5">
        <f t="shared" si="848"/>
        <v>0</v>
      </c>
      <c r="T612" s="5">
        <f t="shared" si="849"/>
        <v>0</v>
      </c>
      <c r="U612" s="5">
        <f t="shared" si="850"/>
        <v>0</v>
      </c>
      <c r="V612" s="5">
        <f t="shared" si="851"/>
        <v>0</v>
      </c>
      <c r="W612" s="5">
        <f t="shared" si="852"/>
        <v>0</v>
      </c>
      <c r="X612" s="5">
        <f t="shared" si="853"/>
        <v>0</v>
      </c>
      <c r="Y612" s="5">
        <f t="shared" si="854"/>
        <v>0</v>
      </c>
      <c r="Z612" s="5">
        <f t="shared" si="855"/>
        <v>1.1515326276280325E-3</v>
      </c>
      <c r="AA612" s="5">
        <f t="shared" si="856"/>
        <v>0</v>
      </c>
      <c r="AB612" s="5">
        <f t="shared" si="857"/>
        <v>0</v>
      </c>
      <c r="AC612" s="5">
        <f t="shared" si="858"/>
        <v>0</v>
      </c>
      <c r="AD612" s="5">
        <f t="shared" si="859"/>
        <v>0</v>
      </c>
      <c r="AE612" s="5">
        <f t="shared" si="860"/>
        <v>0</v>
      </c>
      <c r="AF612" s="5">
        <f t="shared" si="861"/>
        <v>0</v>
      </c>
      <c r="AG612" s="5">
        <f t="shared" si="862"/>
        <v>0</v>
      </c>
      <c r="AH612" s="5">
        <f t="shared" si="863"/>
        <v>5.8686251608244575E-5</v>
      </c>
      <c r="AI612" s="5">
        <f t="shared" si="864"/>
        <v>0</v>
      </c>
      <c r="AJ612" s="5">
        <f t="shared" si="865"/>
        <v>0</v>
      </c>
      <c r="AK612" s="5">
        <f t="shared" si="866"/>
        <v>0</v>
      </c>
      <c r="AL612" s="5">
        <f t="shared" si="867"/>
        <v>0</v>
      </c>
      <c r="AM612" s="5">
        <f t="shared" si="868"/>
        <v>0</v>
      </c>
      <c r="AN612" s="5">
        <f t="shared" si="869"/>
        <v>0</v>
      </c>
      <c r="AO612" s="5">
        <f t="shared" si="870"/>
        <v>0</v>
      </c>
      <c r="AP612" s="5">
        <f t="shared" si="871"/>
        <v>0</v>
      </c>
      <c r="AQ612" s="5">
        <f t="shared" si="872"/>
        <v>0</v>
      </c>
      <c r="AR612" s="5">
        <f t="shared" si="873"/>
        <v>2.3926902600548422E-6</v>
      </c>
      <c r="AS612" s="5">
        <f t="shared" si="874"/>
        <v>0</v>
      </c>
      <c r="AT612" s="5">
        <f t="shared" si="875"/>
        <v>0</v>
      </c>
      <c r="AU612" s="5">
        <f t="shared" si="876"/>
        <v>0</v>
      </c>
      <c r="AV612" s="5">
        <f t="shared" si="877"/>
        <v>0</v>
      </c>
      <c r="AW612" s="5">
        <f t="shared" si="878"/>
        <v>0</v>
      </c>
      <c r="AX612" s="5">
        <f t="shared" si="879"/>
        <v>0</v>
      </c>
      <c r="AY612" s="5">
        <f t="shared" si="880"/>
        <v>0</v>
      </c>
      <c r="AZ612" s="5">
        <f t="shared" si="881"/>
        <v>0</v>
      </c>
      <c r="BA612" s="5">
        <f t="shared" si="882"/>
        <v>0</v>
      </c>
      <c r="BB612" s="5">
        <f t="shared" si="883"/>
        <v>0</v>
      </c>
      <c r="BC612" s="5">
        <f t="shared" si="884"/>
        <v>0</v>
      </c>
      <c r="BD612" s="5">
        <f t="shared" si="885"/>
        <v>8.12934109164367E-8</v>
      </c>
      <c r="BE612" s="5">
        <f t="shared" si="886"/>
        <v>0</v>
      </c>
      <c r="BF612" s="5">
        <f t="shared" si="887"/>
        <v>0</v>
      </c>
      <c r="BG612" s="5">
        <f t="shared" si="888"/>
        <v>0</v>
      </c>
      <c r="BH612" s="5">
        <f t="shared" si="889"/>
        <v>0</v>
      </c>
      <c r="BI612" s="5">
        <f t="shared" si="890"/>
        <v>0</v>
      </c>
      <c r="BJ612" s="8">
        <f t="shared" si="891"/>
        <v>0</v>
      </c>
      <c r="BK612" s="8">
        <f t="shared" si="892"/>
        <v>0.81558110155752561</v>
      </c>
      <c r="BL612" s="8">
        <f t="shared" si="893"/>
        <v>0.1832673633856936</v>
      </c>
      <c r="BM612" s="8">
        <f t="shared" si="894"/>
        <v>1.2126928629072483E-3</v>
      </c>
      <c r="BN612" s="8">
        <f t="shared" si="895"/>
        <v>0.99878730470793997</v>
      </c>
    </row>
    <row r="613" spans="1:66" x14ac:dyDescent="0.25">
      <c r="A613" t="s">
        <v>114</v>
      </c>
      <c r="B613" t="s">
        <v>123</v>
      </c>
      <c r="C613" t="s">
        <v>124</v>
      </c>
      <c r="D613" s="10"/>
      <c r="E613">
        <f>VLOOKUP(A613,home!$A$2:$E$405,3,FALSE)</f>
        <v>1.22058823529412</v>
      </c>
      <c r="F613">
        <f>VLOOKUP(B613,home!$B$2:$E$405,3,FALSE)</f>
        <v>2.1800000000000002</v>
      </c>
      <c r="G613">
        <f>VLOOKUP(C613,away!$B$2:$E$405,4,FALSE)</f>
        <v>0.55000000000000004</v>
      </c>
      <c r="H613">
        <f>VLOOKUP(A613,away!$A$2:$E$405,3,FALSE)</f>
        <v>1.01470588235294</v>
      </c>
      <c r="I613">
        <f>VLOOKUP(C613,away!$B$2:$E$405,3,FALSE)</f>
        <v>0.82</v>
      </c>
      <c r="J613">
        <f>VLOOKUP(B613,home!$B$2:$E$405,4,FALSE)</f>
        <v>1.97</v>
      </c>
      <c r="K613" s="3">
        <f t="shared" si="840"/>
        <v>1.4634852941176499</v>
      </c>
      <c r="L613" s="3">
        <f t="shared" si="841"/>
        <v>1.6391558823529391</v>
      </c>
      <c r="M613" s="5">
        <f t="shared" si="842"/>
        <v>4.4930376489343893E-2</v>
      </c>
      <c r="N613" s="5">
        <f t="shared" si="843"/>
        <v>6.5754945251324179E-2</v>
      </c>
      <c r="O613" s="5">
        <f t="shared" si="844"/>
        <v>7.3647890918840248E-2</v>
      </c>
      <c r="P613" s="5">
        <f t="shared" si="845"/>
        <v>0.1077826053025035</v>
      </c>
      <c r="Q613" s="5">
        <f t="shared" si="846"/>
        <v>4.8115697695412088E-2</v>
      </c>
      <c r="R613" s="5">
        <f t="shared" si="847"/>
        <v>6.0360186811252305E-2</v>
      </c>
      <c r="S613" s="5">
        <f t="shared" si="848"/>
        <v>6.4639398295218378E-2</v>
      </c>
      <c r="T613" s="5">
        <f t="shared" si="849"/>
        <v>7.8869128910950478E-2</v>
      </c>
      <c r="U613" s="5">
        <f t="shared" si="850"/>
        <v>8.833624574846187E-2</v>
      </c>
      <c r="V613" s="5">
        <f t="shared" si="851"/>
        <v>1.7229132661130096E-2</v>
      </c>
      <c r="W613" s="5">
        <f t="shared" si="852"/>
        <v>2.3472205331148691E-2</v>
      </c>
      <c r="X613" s="5">
        <f t="shared" si="853"/>
        <v>3.84746034403484E-2</v>
      </c>
      <c r="Y613" s="5">
        <f t="shared" si="854"/>
        <v>3.1532936275221857E-2</v>
      </c>
      <c r="Z613" s="5">
        <f t="shared" si="855"/>
        <v>3.2979918423862178E-2</v>
      </c>
      <c r="AA613" s="5">
        <f t="shared" si="856"/>
        <v>4.826562561452203E-2</v>
      </c>
      <c r="AB613" s="5">
        <f t="shared" si="857"/>
        <v>3.5318016649120584E-2</v>
      </c>
      <c r="AC613" s="5">
        <f t="shared" si="858"/>
        <v>2.5831644290799046E-3</v>
      </c>
      <c r="AD613" s="5">
        <f t="shared" si="859"/>
        <v>8.58780683066151E-3</v>
      </c>
      <c r="AE613" s="5">
        <f t="shared" si="860"/>
        <v>1.4076754082989565E-2</v>
      </c>
      <c r="AF613" s="5">
        <f t="shared" si="861"/>
        <v>1.1536997129784052E-2</v>
      </c>
      <c r="AG613" s="5">
        <f t="shared" si="862"/>
        <v>6.303645569991502E-3</v>
      </c>
      <c r="AH613" s="5">
        <f t="shared" si="863"/>
        <v>1.3514806820998444E-2</v>
      </c>
      <c r="AI613" s="5">
        <f t="shared" si="864"/>
        <v>1.9778721035372124E-2</v>
      </c>
      <c r="AJ613" s="5">
        <f t="shared" si="865"/>
        <v>1.4472933685861266E-2</v>
      </c>
      <c r="AK613" s="5">
        <f t="shared" si="866"/>
        <v>7.0603085373326388E-3</v>
      </c>
      <c r="AL613" s="5">
        <f t="shared" si="867"/>
        <v>2.478681140426398E-4</v>
      </c>
      <c r="AM613" s="5">
        <f t="shared" si="868"/>
        <v>2.5136258010792431E-3</v>
      </c>
      <c r="AN613" s="5">
        <f t="shared" si="869"/>
        <v>4.1202245178731606E-3</v>
      </c>
      <c r="AO613" s="5">
        <f t="shared" si="870"/>
        <v>3.3768451275432974E-3</v>
      </c>
      <c r="AP613" s="5">
        <f t="shared" si="871"/>
        <v>1.8450585182024858E-3</v>
      </c>
      <c r="AQ613" s="5">
        <f t="shared" si="872"/>
        <v>7.5608463084925073E-4</v>
      </c>
      <c r="AR613" s="5">
        <f t="shared" si="873"/>
        <v>4.4305750199006419E-3</v>
      </c>
      <c r="AS613" s="5">
        <f t="shared" si="874"/>
        <v>6.4840813861096027E-3</v>
      </c>
      <c r="AT613" s="5">
        <f t="shared" si="875"/>
        <v>4.7446788772166964E-3</v>
      </c>
      <c r="AU613" s="5">
        <f t="shared" si="876"/>
        <v>2.3145892540390924E-3</v>
      </c>
      <c r="AV613" s="5">
        <f t="shared" si="877"/>
        <v>8.4684183380223893E-4</v>
      </c>
      <c r="AW613" s="5">
        <f t="shared" si="878"/>
        <v>1.6516833123200191E-5</v>
      </c>
      <c r="AX613" s="5">
        <f t="shared" si="879"/>
        <v>6.1310906579902901E-4</v>
      </c>
      <c r="AY613" s="5">
        <f t="shared" si="880"/>
        <v>1.0049813317283937E-3</v>
      </c>
      <c r="AZ613" s="5">
        <f t="shared" si="881"/>
        <v>8.2366053077874359E-4</v>
      </c>
      <c r="BA613" s="5">
        <f t="shared" si="882"/>
        <v>4.5003600136264059E-4</v>
      </c>
      <c r="BB613" s="5">
        <f t="shared" si="883"/>
        <v>1.8441978972604198E-4</v>
      </c>
      <c r="BC613" s="5">
        <f t="shared" si="884"/>
        <v>6.0458556630346724E-5</v>
      </c>
      <c r="BD613" s="5">
        <f t="shared" si="885"/>
        <v>1.2104005176793548E-3</v>
      </c>
      <c r="BE613" s="5">
        <f t="shared" si="886"/>
        <v>1.7714033576161261E-3</v>
      </c>
      <c r="BF613" s="5">
        <f t="shared" si="887"/>
        <v>1.2962113819109148E-3</v>
      </c>
      <c r="BG613" s="5">
        <f t="shared" si="888"/>
        <v>6.3232876516484677E-4</v>
      </c>
      <c r="BH613" s="5">
        <f t="shared" si="889"/>
        <v>2.3135096221658171E-4</v>
      </c>
      <c r="BI613" s="5">
        <f t="shared" si="890"/>
        <v>6.7715746196787043E-5</v>
      </c>
      <c r="BJ613" s="8">
        <f t="shared" si="891"/>
        <v>0.34247322438940497</v>
      </c>
      <c r="BK613" s="8">
        <f t="shared" si="892"/>
        <v>0.2384175266230468</v>
      </c>
      <c r="BL613" s="8">
        <f t="shared" si="893"/>
        <v>0.38478491292361444</v>
      </c>
      <c r="BM613" s="8">
        <f t="shared" si="894"/>
        <v>0.5970754153926473</v>
      </c>
      <c r="BN613" s="8">
        <f t="shared" si="895"/>
        <v>0.4005917024686762</v>
      </c>
    </row>
    <row r="614" spans="1:66" x14ac:dyDescent="0.25">
      <c r="A614" t="s">
        <v>114</v>
      </c>
      <c r="B614" t="s">
        <v>126</v>
      </c>
      <c r="C614" t="s">
        <v>127</v>
      </c>
      <c r="D614" s="10"/>
      <c r="E614">
        <f>VLOOKUP(A614,home!$A$2:$E$405,3,FALSE)</f>
        <v>1.22058823529412</v>
      </c>
      <c r="F614">
        <f>VLOOKUP(B614,home!$B$2:$E$405,3,FALSE)</f>
        <v>1.64</v>
      </c>
      <c r="G614">
        <f>VLOOKUP(C614,away!$B$2:$E$405,4,FALSE)</f>
        <v>1.0900000000000001</v>
      </c>
      <c r="H614">
        <f>VLOOKUP(A614,away!$A$2:$E$405,3,FALSE)</f>
        <v>1.01470588235294</v>
      </c>
      <c r="I614">
        <f>VLOOKUP(C614,away!$B$2:$E$405,3,FALSE)</f>
        <v>0.27</v>
      </c>
      <c r="J614">
        <f>VLOOKUP(B614,home!$B$2:$E$405,4,FALSE)</f>
        <v>1.31</v>
      </c>
      <c r="K614" s="3">
        <f t="shared" si="840"/>
        <v>2.1819235294117689</v>
      </c>
      <c r="L614" s="3">
        <f t="shared" si="841"/>
        <v>0.35890147058823491</v>
      </c>
      <c r="M614" s="5">
        <f t="shared" si="842"/>
        <v>7.8801361842689752E-2</v>
      </c>
      <c r="N614" s="5">
        <f t="shared" si="843"/>
        <v>0.1719385455542555</v>
      </c>
      <c r="O614" s="5">
        <f t="shared" si="844"/>
        <v>2.828192464969697E-2</v>
      </c>
      <c r="P614" s="5">
        <f t="shared" si="845"/>
        <v>6.1708996850224518E-2</v>
      </c>
      <c r="Q614" s="5">
        <f t="shared" si="846"/>
        <v>0.18757837907883373</v>
      </c>
      <c r="R614" s="5">
        <f t="shared" si="847"/>
        <v>5.0752121739209453E-3</v>
      </c>
      <c r="S614" s="5">
        <f t="shared" si="848"/>
        <v>1.2081010414080429E-2</v>
      </c>
      <c r="T614" s="5">
        <f t="shared" si="849"/>
        <v>6.7322156101950817E-2</v>
      </c>
      <c r="U614" s="5">
        <f t="shared" si="850"/>
        <v>1.1073724859035164E-2</v>
      </c>
      <c r="V614" s="5">
        <f t="shared" si="851"/>
        <v>1.0511761840956023E-3</v>
      </c>
      <c r="W614" s="5">
        <f t="shared" si="852"/>
        <v>0.13642722630700918</v>
      </c>
      <c r="X614" s="5">
        <f t="shared" si="853"/>
        <v>4.8963932149859522E-2</v>
      </c>
      <c r="Y614" s="5">
        <f t="shared" si="854"/>
        <v>8.7866136271835659E-3</v>
      </c>
      <c r="Z614" s="5">
        <f t="shared" si="855"/>
        <v>6.0716703758918007E-4</v>
      </c>
      <c r="AA614" s="5">
        <f t="shared" si="856"/>
        <v>1.3247920455990718E-3</v>
      </c>
      <c r="AB614" s="5">
        <f t="shared" si="857"/>
        <v>1.4452974679350823E-3</v>
      </c>
      <c r="AC614" s="5">
        <f t="shared" si="858"/>
        <v>5.1448212883426944E-5</v>
      </c>
      <c r="AD614" s="5">
        <f t="shared" si="859"/>
        <v>7.4418443782911903E-2</v>
      </c>
      <c r="AE614" s="5">
        <f t="shared" si="860"/>
        <v>2.6708888912574967E-2</v>
      </c>
      <c r="AF614" s="5">
        <f t="shared" si="861"/>
        <v>4.7929297542504785E-3</v>
      </c>
      <c r="AG614" s="5">
        <f t="shared" si="862"/>
        <v>5.7339651240886805E-4</v>
      </c>
      <c r="AH614" s="5">
        <f t="shared" si="863"/>
        <v>5.4478285670864686E-5</v>
      </c>
      <c r="AI614" s="5">
        <f t="shared" si="864"/>
        <v>1.1886745334727567E-4</v>
      </c>
      <c r="AJ614" s="5">
        <f t="shared" si="865"/>
        <v>1.296798466698383E-4</v>
      </c>
      <c r="AK614" s="5">
        <f t="shared" si="866"/>
        <v>9.4317169579810181E-5</v>
      </c>
      <c r="AL614" s="5">
        <f t="shared" si="867"/>
        <v>1.6115546901897092E-6</v>
      </c>
      <c r="AM614" s="5">
        <f t="shared" si="868"/>
        <v>3.2475070702428506E-2</v>
      </c>
      <c r="AN614" s="5">
        <f t="shared" si="869"/>
        <v>1.1655350632558492E-2</v>
      </c>
      <c r="AO614" s="5">
        <f t="shared" si="870"/>
        <v>2.0915612411233778E-3</v>
      </c>
      <c r="AP614" s="5">
        <f t="shared" si="871"/>
        <v>2.5022146842151139E-4</v>
      </c>
      <c r="AQ614" s="5">
        <f t="shared" si="872"/>
        <v>2.2451213247306998E-5</v>
      </c>
      <c r="AR614" s="5">
        <f t="shared" si="873"/>
        <v>3.9104673684798622E-6</v>
      </c>
      <c r="AS614" s="5">
        <f t="shared" si="874"/>
        <v>8.5323407622831325E-6</v>
      </c>
      <c r="AT614" s="5">
        <f t="shared" si="875"/>
        <v>9.3084575350923593E-6</v>
      </c>
      <c r="AU614" s="5">
        <f t="shared" si="876"/>
        <v>6.7701141727827643E-6</v>
      </c>
      <c r="AV614" s="5">
        <f t="shared" si="877"/>
        <v>3.6929678525997018E-6</v>
      </c>
      <c r="AW614" s="5">
        <f t="shared" si="878"/>
        <v>3.5055592446981862E-8</v>
      </c>
      <c r="AX614" s="5">
        <f t="shared" si="879"/>
        <v>1.1809686814156589E-2</v>
      </c>
      <c r="AY614" s="5">
        <f t="shared" si="880"/>
        <v>4.2385139647872867E-3</v>
      </c>
      <c r="AZ614" s="5">
        <f t="shared" si="881"/>
        <v>7.6060444753546345E-4</v>
      </c>
      <c r="BA614" s="5">
        <f t="shared" si="882"/>
        <v>9.0994018252143276E-5</v>
      </c>
      <c r="BB614" s="5">
        <f t="shared" si="883"/>
        <v>8.1644717413567256E-6</v>
      </c>
      <c r="BC614" s="5">
        <f t="shared" si="884"/>
        <v>5.8604818290980334E-7</v>
      </c>
      <c r="BD614" s="5">
        <f t="shared" si="885"/>
        <v>2.3391208153912113E-7</v>
      </c>
      <c r="BE614" s="5">
        <f t="shared" si="886"/>
        <v>5.1037827452389261E-7</v>
      </c>
      <c r="BF614" s="5">
        <f t="shared" si="887"/>
        <v>5.5680318304213038E-7</v>
      </c>
      <c r="BG614" s="5">
        <f t="shared" si="888"/>
        <v>4.0496732211033068E-7</v>
      </c>
      <c r="BH614" s="5">
        <f t="shared" si="889"/>
        <v>2.2090193218885136E-7</v>
      </c>
      <c r="BI614" s="5">
        <f t="shared" si="890"/>
        <v>9.6398224707075608E-8</v>
      </c>
      <c r="BJ614" s="8">
        <f t="shared" si="891"/>
        <v>0.79091371680367351</v>
      </c>
      <c r="BK614" s="8">
        <f t="shared" si="892"/>
        <v>0.15793411902345122</v>
      </c>
      <c r="BL614" s="8">
        <f t="shared" si="893"/>
        <v>4.763253166016438E-2</v>
      </c>
      <c r="BM614" s="8">
        <f t="shared" si="894"/>
        <v>0.45946463546606187</v>
      </c>
      <c r="BN614" s="8">
        <f t="shared" si="895"/>
        <v>0.5333844201496214</v>
      </c>
    </row>
    <row r="615" spans="1:66" x14ac:dyDescent="0.25">
      <c r="A615" t="s">
        <v>114</v>
      </c>
      <c r="B615" t="s">
        <v>345</v>
      </c>
      <c r="C615" t="s">
        <v>320</v>
      </c>
      <c r="D615" s="10"/>
      <c r="E615">
        <f>VLOOKUP(A615,home!$A$2:$E$405,3,FALSE)</f>
        <v>1.22058823529412</v>
      </c>
      <c r="F615">
        <f>VLOOKUP(B615,home!$B$2:$E$405,3,FALSE)</f>
        <v>1.37</v>
      </c>
      <c r="G615">
        <f>VLOOKUP(C615,away!$B$2:$E$405,4,FALSE)</f>
        <v>0.82</v>
      </c>
      <c r="H615">
        <f>VLOOKUP(A615,away!$A$2:$E$405,3,FALSE)</f>
        <v>1.01470588235294</v>
      </c>
      <c r="I615">
        <f>VLOOKUP(C615,away!$B$2:$E$405,3,FALSE)</f>
        <v>0.82</v>
      </c>
      <c r="J615">
        <f>VLOOKUP(B615,home!$B$2:$E$405,4,FALSE)</f>
        <v>0.33</v>
      </c>
      <c r="K615" s="3">
        <f t="shared" si="840"/>
        <v>1.3712088235294144</v>
      </c>
      <c r="L615" s="3">
        <f t="shared" si="841"/>
        <v>0.27457941176470557</v>
      </c>
      <c r="M615" s="5">
        <f t="shared" si="842"/>
        <v>0.19286048342459636</v>
      </c>
      <c r="N615" s="5">
        <f t="shared" si="843"/>
        <v>0.2644519965819549</v>
      </c>
      <c r="O615" s="5">
        <f t="shared" si="844"/>
        <v>5.2955518091382422E-2</v>
      </c>
      <c r="P615" s="5">
        <f t="shared" si="845"/>
        <v>7.2613073661475097E-2</v>
      </c>
      <c r="Q615" s="5">
        <f t="shared" si="846"/>
        <v>0.18130945555657357</v>
      </c>
      <c r="R615" s="5">
        <f t="shared" si="847"/>
        <v>7.2702475036135047E-3</v>
      </c>
      <c r="S615" s="5">
        <f t="shared" si="848"/>
        <v>6.8348092529648364E-3</v>
      </c>
      <c r="T615" s="5">
        <f t="shared" si="849"/>
        <v>4.9783843654103002E-2</v>
      </c>
      <c r="U615" s="5">
        <f t="shared" si="850"/>
        <v>9.9690275261975353E-3</v>
      </c>
      <c r="V615" s="5">
        <f t="shared" si="851"/>
        <v>2.859271917047094E-4</v>
      </c>
      <c r="W615" s="5">
        <f t="shared" si="852"/>
        <v>8.2871041749495972E-2</v>
      </c>
      <c r="X615" s="5">
        <f t="shared" si="853"/>
        <v>2.2754681895904964E-2</v>
      </c>
      <c r="Y615" s="5">
        <f t="shared" si="854"/>
        <v>3.1239835849352902E-3</v>
      </c>
      <c r="Z615" s="5">
        <f t="shared" si="855"/>
        <v>6.6542009430867188E-4</v>
      </c>
      <c r="AA615" s="5">
        <f t="shared" si="856"/>
        <v>9.1242990466982579E-4</v>
      </c>
      <c r="AB615" s="5">
        <f t="shared" si="857"/>
        <v>6.2556596806768387E-4</v>
      </c>
      <c r="AC615" s="5">
        <f t="shared" si="858"/>
        <v>6.7283263088697391E-6</v>
      </c>
      <c r="AD615" s="5">
        <f t="shared" si="859"/>
        <v>2.8408375915495825E-2</v>
      </c>
      <c r="AE615" s="5">
        <f t="shared" si="860"/>
        <v>7.8003551480674733E-3</v>
      </c>
      <c r="AF615" s="5">
        <f t="shared" si="861"/>
        <v>1.0709084640560798E-3</v>
      </c>
      <c r="AG615" s="5">
        <f t="shared" si="862"/>
        <v>9.801647203812093E-5</v>
      </c>
      <c r="AH615" s="5">
        <f t="shared" si="863"/>
        <v>4.5677664517922503E-5</v>
      </c>
      <c r="AI615" s="5">
        <f t="shared" si="864"/>
        <v>6.2633616625191779E-5</v>
      </c>
      <c r="AJ615" s="5">
        <f t="shared" si="865"/>
        <v>4.2941883883010804E-5</v>
      </c>
      <c r="AK615" s="5">
        <f t="shared" si="866"/>
        <v>1.9627430026453327E-5</v>
      </c>
      <c r="AL615" s="5">
        <f t="shared" si="867"/>
        <v>1.0133013154567065E-7</v>
      </c>
      <c r="AM615" s="5">
        <f t="shared" si="868"/>
        <v>7.790763143493677E-3</v>
      </c>
      <c r="AN615" s="5">
        <f t="shared" si="869"/>
        <v>2.1391831611386426E-3</v>
      </c>
      <c r="AO615" s="5">
        <f t="shared" si="870"/>
        <v>2.9368782702120591E-4</v>
      </c>
      <c r="AP615" s="5">
        <f t="shared" si="871"/>
        <v>2.6880210261979113E-5</v>
      </c>
      <c r="AQ615" s="5">
        <f t="shared" si="872"/>
        <v>1.8451880804614567E-6</v>
      </c>
      <c r="AR615" s="5">
        <f t="shared" si="873"/>
        <v>2.5084292508233461E-6</v>
      </c>
      <c r="AS615" s="5">
        <f t="shared" si="874"/>
        <v>3.4395803219282509E-6</v>
      </c>
      <c r="AT615" s="5">
        <f t="shared" si="875"/>
        <v>2.358191443333081E-6</v>
      </c>
      <c r="AU615" s="5">
        <f t="shared" si="876"/>
        <v>1.0778576382232954E-6</v>
      </c>
      <c r="AV615" s="5">
        <f t="shared" si="877"/>
        <v>3.694919760100893E-7</v>
      </c>
      <c r="AW615" s="5">
        <f t="shared" si="878"/>
        <v>1.0597603706114505E-9</v>
      </c>
      <c r="AX615" s="5">
        <f t="shared" si="879"/>
        <v>1.7804605273977132E-3</v>
      </c>
      <c r="AY615" s="5">
        <f t="shared" si="880"/>
        <v>4.8887780428314158E-4</v>
      </c>
      <c r="AZ615" s="5">
        <f t="shared" si="881"/>
        <v>6.7117889962442934E-5</v>
      </c>
      <c r="BA615" s="5">
        <f t="shared" si="882"/>
        <v>6.1430635815919401E-6</v>
      </c>
      <c r="BB615" s="5">
        <f t="shared" si="883"/>
        <v>4.2168969616667504E-7</v>
      </c>
      <c r="BC615" s="5">
        <f t="shared" si="884"/>
        <v>2.3157461744136624E-8</v>
      </c>
      <c r="BD615" s="5">
        <f t="shared" si="885"/>
        <v>1.1479383802407586E-7</v>
      </c>
      <c r="BE615" s="5">
        <f t="shared" si="886"/>
        <v>1.5740632358541921E-7</v>
      </c>
      <c r="BF615" s="5">
        <f t="shared" si="887"/>
        <v>1.079184698898265E-7</v>
      </c>
      <c r="BG615" s="5">
        <f t="shared" si="888"/>
        <v>4.9326252711574521E-8</v>
      </c>
      <c r="BH615" s="5">
        <f t="shared" si="889"/>
        <v>1.6909148237438162E-8</v>
      </c>
      <c r="BI615" s="5">
        <f t="shared" si="890"/>
        <v>4.6371946523084117E-9</v>
      </c>
      <c r="BJ615" s="8">
        <f t="shared" si="891"/>
        <v>0.65426806268500393</v>
      </c>
      <c r="BK615" s="8">
        <f t="shared" si="892"/>
        <v>0.27309000099146458</v>
      </c>
      <c r="BL615" s="8">
        <f t="shared" si="893"/>
        <v>7.191387413084098E-2</v>
      </c>
      <c r="BM615" s="8">
        <f t="shared" si="894"/>
        <v>0.22798770633749962</v>
      </c>
      <c r="BN615" s="8">
        <f t="shared" si="895"/>
        <v>0.77146077481959585</v>
      </c>
    </row>
    <row r="616" spans="1:66" x14ac:dyDescent="0.25">
      <c r="A616" t="s">
        <v>114</v>
      </c>
      <c r="B616" t="s">
        <v>128</v>
      </c>
      <c r="C616" t="s">
        <v>119</v>
      </c>
      <c r="D616" s="10"/>
      <c r="E616">
        <f>VLOOKUP(A616,home!$A$2:$E$405,3,FALSE)</f>
        <v>1.22058823529412</v>
      </c>
      <c r="F616">
        <f>VLOOKUP(B616,home!$B$2:$E$405,3,FALSE)</f>
        <v>1.37</v>
      </c>
      <c r="G616">
        <f>VLOOKUP(C616,away!$B$2:$E$405,4,FALSE)</f>
        <v>1.0900000000000001</v>
      </c>
      <c r="H616">
        <f>VLOOKUP(A616,away!$A$2:$E$405,3,FALSE)</f>
        <v>1.01470588235294</v>
      </c>
      <c r="I616">
        <f>VLOOKUP(C616,away!$B$2:$E$405,3,FALSE)</f>
        <v>0.82</v>
      </c>
      <c r="J616">
        <f>VLOOKUP(B616,home!$B$2:$E$405,4,FALSE)</f>
        <v>0.66</v>
      </c>
      <c r="K616" s="3">
        <f t="shared" si="840"/>
        <v>1.8227044117647095</v>
      </c>
      <c r="L616" s="3">
        <f t="shared" si="841"/>
        <v>0.54915882352941114</v>
      </c>
      <c r="M616" s="5">
        <f t="shared" si="842"/>
        <v>9.3306711854787755E-2</v>
      </c>
      <c r="N616" s="5">
        <f t="shared" si="843"/>
        <v>0.17007055534498017</v>
      </c>
      <c r="O616" s="5">
        <f t="shared" si="844"/>
        <v>5.1240204109573001E-2</v>
      </c>
      <c r="P616" s="5">
        <f t="shared" si="845"/>
        <v>9.3395746090242912E-2</v>
      </c>
      <c r="Q616" s="5">
        <f t="shared" si="846"/>
        <v>0.15499417576928479</v>
      </c>
      <c r="R616" s="5">
        <f t="shared" si="847"/>
        <v>1.4069505103110003E-2</v>
      </c>
      <c r="S616" s="5">
        <f t="shared" si="848"/>
        <v>2.3371216320773023E-2</v>
      </c>
      <c r="T616" s="5">
        <f t="shared" si="849"/>
        <v>8.51164192193712E-2</v>
      </c>
      <c r="U616" s="5">
        <f t="shared" si="850"/>
        <v>2.5644549022784697E-2</v>
      </c>
      <c r="V616" s="5">
        <f t="shared" si="851"/>
        <v>2.5992797087334035E-3</v>
      </c>
      <c r="W616" s="5">
        <f t="shared" si="852"/>
        <v>9.4169522657503432E-2</v>
      </c>
      <c r="X616" s="5">
        <f t="shared" si="853"/>
        <v>5.1714024274920806E-2</v>
      </c>
      <c r="Y616" s="5">
        <f t="shared" si="854"/>
        <v>1.4199606365393459E-2</v>
      </c>
      <c r="Z616" s="5">
        <f t="shared" si="855"/>
        <v>2.5754642900216451E-3</v>
      </c>
      <c r="AA616" s="5">
        <f t="shared" si="856"/>
        <v>4.6943101237649186E-3</v>
      </c>
      <c r="AB616" s="5">
        <f t="shared" si="857"/>
        <v>4.2781698863890291E-3</v>
      </c>
      <c r="AC616" s="5">
        <f t="shared" si="858"/>
        <v>1.6260999803006723E-4</v>
      </c>
      <c r="AD616" s="5">
        <f t="shared" si="859"/>
        <v>4.291080110040206E-2</v>
      </c>
      <c r="AE616" s="5">
        <f t="shared" si="860"/>
        <v>2.3564845049001356E-2</v>
      </c>
      <c r="AF616" s="5">
        <f t="shared" si="861"/>
        <v>6.4704212918812263E-3</v>
      </c>
      <c r="AG616" s="5">
        <f t="shared" si="862"/>
        <v>1.1844296481297158E-3</v>
      </c>
      <c r="AH616" s="5">
        <f t="shared" si="863"/>
        <v>3.5358473488757413E-4</v>
      </c>
      <c r="AI616" s="5">
        <f t="shared" si="864"/>
        <v>6.4448045621223662E-4</v>
      </c>
      <c r="AJ616" s="5">
        <f t="shared" si="865"/>
        <v>5.8734868541708823E-4</v>
      </c>
      <c r="AK616" s="5">
        <f t="shared" si="866"/>
        <v>3.5685434671797647E-4</v>
      </c>
      <c r="AL616" s="5">
        <f t="shared" si="867"/>
        <v>6.5106064872960316E-6</v>
      </c>
      <c r="AM616" s="5">
        <f t="shared" si="868"/>
        <v>1.5642741295612161E-2</v>
      </c>
      <c r="AN616" s="5">
        <f t="shared" si="869"/>
        <v>8.5903494066733102E-3</v>
      </c>
      <c r="AO616" s="5">
        <f t="shared" si="870"/>
        <v>2.3587330869376446E-3</v>
      </c>
      <c r="AP616" s="5">
        <f t="shared" si="871"/>
        <v>4.317730290141911E-4</v>
      </c>
      <c r="AQ616" s="5">
        <f t="shared" si="872"/>
        <v>5.9277992161290864E-5</v>
      </c>
      <c r="AR616" s="5">
        <f t="shared" si="873"/>
        <v>3.8834835405763807E-5</v>
      </c>
      <c r="AS616" s="5">
        <f t="shared" si="874"/>
        <v>7.0784425824242029E-5</v>
      </c>
      <c r="AT616" s="5">
        <f t="shared" si="875"/>
        <v>6.4509542617038909E-5</v>
      </c>
      <c r="AU616" s="5">
        <f t="shared" si="876"/>
        <v>3.9193942643000124E-5</v>
      </c>
      <c r="AV616" s="5">
        <f t="shared" si="877"/>
        <v>1.7859743042462323E-5</v>
      </c>
      <c r="AW616" s="5">
        <f t="shared" si="878"/>
        <v>1.8102274932664778E-7</v>
      </c>
      <c r="AX616" s="5">
        <f t="shared" si="879"/>
        <v>4.7520155952677137E-3</v>
      </c>
      <c r="AY616" s="5">
        <f t="shared" si="880"/>
        <v>2.6096112936906321E-3</v>
      </c>
      <c r="AZ616" s="5">
        <f t="shared" si="881"/>
        <v>7.1654553395610597E-4</v>
      </c>
      <c r="BA616" s="5">
        <f t="shared" si="882"/>
        <v>1.3116576747752964E-4</v>
      </c>
      <c r="BB616" s="5">
        <f t="shared" si="883"/>
        <v>1.8007709638823116E-5</v>
      </c>
      <c r="BC616" s="5">
        <f t="shared" si="884"/>
        <v>1.9778185279430686E-6</v>
      </c>
      <c r="BD616" s="5">
        <f t="shared" si="885"/>
        <v>3.5544154205645935E-6</v>
      </c>
      <c r="BE616" s="5">
        <f t="shared" si="886"/>
        <v>6.4786486683075992E-6</v>
      </c>
      <c r="BF616" s="5">
        <f t="shared" si="887"/>
        <v>5.9043307549989118E-6</v>
      </c>
      <c r="BG616" s="5">
        <f t="shared" si="888"/>
        <v>3.5872832385515255E-6</v>
      </c>
      <c r="BH616" s="5">
        <f t="shared" si="889"/>
        <v>1.6346392462893649E-6</v>
      </c>
      <c r="BI616" s="5">
        <f t="shared" si="890"/>
        <v>5.9589283317107305E-7</v>
      </c>
      <c r="BJ616" s="8">
        <f t="shared" si="891"/>
        <v>0.67970699924982547</v>
      </c>
      <c r="BK616" s="8">
        <f t="shared" si="892"/>
        <v>0.21545168587274507</v>
      </c>
      <c r="BL616" s="8">
        <f t="shared" si="893"/>
        <v>0.1021219441685509</v>
      </c>
      <c r="BM616" s="8">
        <f t="shared" si="894"/>
        <v>0.42016976503822345</v>
      </c>
      <c r="BN616" s="8">
        <f t="shared" si="895"/>
        <v>0.57707689827197861</v>
      </c>
    </row>
    <row r="617" spans="1:66" x14ac:dyDescent="0.25">
      <c r="A617" t="s">
        <v>114</v>
      </c>
      <c r="B617" t="s">
        <v>131</v>
      </c>
      <c r="C617" t="s">
        <v>130</v>
      </c>
      <c r="D617" s="10"/>
      <c r="E617">
        <f>VLOOKUP(A617,home!$A$2:$E$405,3,FALSE)</f>
        <v>1.22058823529412</v>
      </c>
      <c r="F617">
        <f>VLOOKUP(B617,home!$B$2:$E$405,3,FALSE)</f>
        <v>0.82</v>
      </c>
      <c r="G617">
        <f>VLOOKUP(C617,away!$B$2:$E$405,4,FALSE)</f>
        <v>0</v>
      </c>
      <c r="H617">
        <f>VLOOKUP(A617,away!$A$2:$E$405,3,FALSE)</f>
        <v>1.01470588235294</v>
      </c>
      <c r="I617">
        <f>VLOOKUP(C617,away!$B$2:$E$405,3,FALSE)</f>
        <v>0</v>
      </c>
      <c r="J617">
        <f>VLOOKUP(B617,home!$B$2:$E$405,4,FALSE)</f>
        <v>0.49</v>
      </c>
      <c r="K617" s="3">
        <f t="shared" si="840"/>
        <v>0</v>
      </c>
      <c r="L617" s="3">
        <f t="shared" si="841"/>
        <v>0</v>
      </c>
      <c r="M617" s="5">
        <f t="shared" si="842"/>
        <v>1</v>
      </c>
      <c r="N617" s="5">
        <f t="shared" si="843"/>
        <v>0</v>
      </c>
      <c r="O617" s="5">
        <f t="shared" si="844"/>
        <v>0</v>
      </c>
      <c r="P617" s="5">
        <f t="shared" si="845"/>
        <v>0</v>
      </c>
      <c r="Q617" s="5">
        <f t="shared" si="846"/>
        <v>0</v>
      </c>
      <c r="R617" s="5">
        <f t="shared" si="847"/>
        <v>0</v>
      </c>
      <c r="S617" s="5">
        <f t="shared" si="848"/>
        <v>0</v>
      </c>
      <c r="T617" s="5">
        <f t="shared" si="849"/>
        <v>0</v>
      </c>
      <c r="U617" s="5">
        <f t="shared" si="850"/>
        <v>0</v>
      </c>
      <c r="V617" s="5">
        <f t="shared" si="851"/>
        <v>0</v>
      </c>
      <c r="W617" s="5">
        <f t="shared" si="852"/>
        <v>0</v>
      </c>
      <c r="X617" s="5">
        <f t="shared" si="853"/>
        <v>0</v>
      </c>
      <c r="Y617" s="5">
        <f t="shared" si="854"/>
        <v>0</v>
      </c>
      <c r="Z617" s="5">
        <f t="shared" si="855"/>
        <v>0</v>
      </c>
      <c r="AA617" s="5">
        <f t="shared" si="856"/>
        <v>0</v>
      </c>
      <c r="AB617" s="5">
        <f t="shared" si="857"/>
        <v>0</v>
      </c>
      <c r="AC617" s="5">
        <f t="shared" si="858"/>
        <v>0</v>
      </c>
      <c r="AD617" s="5">
        <f t="shared" si="859"/>
        <v>0</v>
      </c>
      <c r="AE617" s="5">
        <f t="shared" si="860"/>
        <v>0</v>
      </c>
      <c r="AF617" s="5">
        <f t="shared" si="861"/>
        <v>0</v>
      </c>
      <c r="AG617" s="5">
        <f t="shared" si="862"/>
        <v>0</v>
      </c>
      <c r="AH617" s="5">
        <f t="shared" si="863"/>
        <v>0</v>
      </c>
      <c r="AI617" s="5">
        <f t="shared" si="864"/>
        <v>0</v>
      </c>
      <c r="AJ617" s="5">
        <f t="shared" si="865"/>
        <v>0</v>
      </c>
      <c r="AK617" s="5">
        <f t="shared" si="866"/>
        <v>0</v>
      </c>
      <c r="AL617" s="5">
        <f t="shared" si="867"/>
        <v>0</v>
      </c>
      <c r="AM617" s="5">
        <f t="shared" si="868"/>
        <v>0</v>
      </c>
      <c r="AN617" s="5">
        <f t="shared" si="869"/>
        <v>0</v>
      </c>
      <c r="AO617" s="5">
        <f t="shared" si="870"/>
        <v>0</v>
      </c>
      <c r="AP617" s="5">
        <f t="shared" si="871"/>
        <v>0</v>
      </c>
      <c r="AQ617" s="5">
        <f t="shared" si="872"/>
        <v>0</v>
      </c>
      <c r="AR617" s="5">
        <f t="shared" si="873"/>
        <v>0</v>
      </c>
      <c r="AS617" s="5">
        <f t="shared" si="874"/>
        <v>0</v>
      </c>
      <c r="AT617" s="5">
        <f t="shared" si="875"/>
        <v>0</v>
      </c>
      <c r="AU617" s="5">
        <f t="shared" si="876"/>
        <v>0</v>
      </c>
      <c r="AV617" s="5">
        <f t="shared" si="877"/>
        <v>0</v>
      </c>
      <c r="AW617" s="5">
        <f t="shared" si="878"/>
        <v>0</v>
      </c>
      <c r="AX617" s="5">
        <f t="shared" si="879"/>
        <v>0</v>
      </c>
      <c r="AY617" s="5">
        <f t="shared" si="880"/>
        <v>0</v>
      </c>
      <c r="AZ617" s="5">
        <f t="shared" si="881"/>
        <v>0</v>
      </c>
      <c r="BA617" s="5">
        <f t="shared" si="882"/>
        <v>0</v>
      </c>
      <c r="BB617" s="5">
        <f t="shared" si="883"/>
        <v>0</v>
      </c>
      <c r="BC617" s="5">
        <f t="shared" si="884"/>
        <v>0</v>
      </c>
      <c r="BD617" s="5">
        <f t="shared" si="885"/>
        <v>0</v>
      </c>
      <c r="BE617" s="5">
        <f t="shared" si="886"/>
        <v>0</v>
      </c>
      <c r="BF617" s="5">
        <f t="shared" si="887"/>
        <v>0</v>
      </c>
      <c r="BG617" s="5">
        <f t="shared" si="888"/>
        <v>0</v>
      </c>
      <c r="BH617" s="5">
        <f t="shared" si="889"/>
        <v>0</v>
      </c>
      <c r="BI617" s="5">
        <f t="shared" si="890"/>
        <v>0</v>
      </c>
      <c r="BJ617" s="8">
        <f t="shared" si="891"/>
        <v>0</v>
      </c>
      <c r="BK617" s="8">
        <f t="shared" si="892"/>
        <v>1</v>
      </c>
      <c r="BL617" s="8">
        <f t="shared" si="893"/>
        <v>0</v>
      </c>
      <c r="BM617" s="8">
        <f t="shared" si="894"/>
        <v>0</v>
      </c>
      <c r="BN617" s="8">
        <f t="shared" si="895"/>
        <v>1</v>
      </c>
    </row>
    <row r="618" spans="1:66" x14ac:dyDescent="0.25">
      <c r="A618" t="s">
        <v>114</v>
      </c>
      <c r="B618" t="s">
        <v>116</v>
      </c>
      <c r="C618" t="s">
        <v>133</v>
      </c>
      <c r="D618" s="10"/>
      <c r="E618">
        <f>VLOOKUP(A618,home!$A$2:$E$405,3,FALSE)</f>
        <v>1.22058823529412</v>
      </c>
      <c r="F618">
        <f>VLOOKUP(B618,home!$B$2:$E$405,3,FALSE)</f>
        <v>0.82</v>
      </c>
      <c r="G618">
        <f>VLOOKUP(C618,away!$B$2:$E$405,4,FALSE)</f>
        <v>0.27</v>
      </c>
      <c r="H618">
        <f>VLOOKUP(A618,away!$A$2:$E$405,3,FALSE)</f>
        <v>1.01470588235294</v>
      </c>
      <c r="I618">
        <f>VLOOKUP(C618,away!$B$2:$E$405,3,FALSE)</f>
        <v>0</v>
      </c>
      <c r="J618">
        <f>VLOOKUP(B618,home!$B$2:$E$405,4,FALSE)</f>
        <v>1.31</v>
      </c>
      <c r="K618" s="3">
        <f t="shared" si="840"/>
        <v>0.27023823529411817</v>
      </c>
      <c r="L618" s="3">
        <f t="shared" si="841"/>
        <v>0</v>
      </c>
      <c r="M618" s="5">
        <f t="shared" si="842"/>
        <v>0.76319765205998025</v>
      </c>
      <c r="N618" s="5">
        <f t="shared" si="843"/>
        <v>0.20624518667330349</v>
      </c>
      <c r="O618" s="5">
        <f t="shared" si="844"/>
        <v>0</v>
      </c>
      <c r="P618" s="5">
        <f t="shared" si="845"/>
        <v>0</v>
      </c>
      <c r="Q618" s="5">
        <f t="shared" si="846"/>
        <v>2.7867667642249752E-2</v>
      </c>
      <c r="R618" s="5">
        <f t="shared" si="847"/>
        <v>0</v>
      </c>
      <c r="S618" s="5">
        <f t="shared" si="848"/>
        <v>0</v>
      </c>
      <c r="T618" s="5">
        <f t="shared" si="849"/>
        <v>0</v>
      </c>
      <c r="U618" s="5">
        <f t="shared" si="850"/>
        <v>0</v>
      </c>
      <c r="V618" s="5">
        <f t="shared" si="851"/>
        <v>0</v>
      </c>
      <c r="W618" s="5">
        <f t="shared" si="852"/>
        <v>2.5103031084681908E-3</v>
      </c>
      <c r="X618" s="5">
        <f t="shared" si="853"/>
        <v>0</v>
      </c>
      <c r="Y618" s="5">
        <f t="shared" si="854"/>
        <v>0</v>
      </c>
      <c r="Z618" s="5">
        <f t="shared" si="855"/>
        <v>0</v>
      </c>
      <c r="AA618" s="5">
        <f t="shared" si="856"/>
        <v>0</v>
      </c>
      <c r="AB618" s="5">
        <f t="shared" si="857"/>
        <v>0</v>
      </c>
      <c r="AC618" s="5">
        <f t="shared" si="858"/>
        <v>0</v>
      </c>
      <c r="AD618" s="5">
        <f t="shared" si="859"/>
        <v>1.6959497052144578E-4</v>
      </c>
      <c r="AE618" s="5">
        <f t="shared" si="860"/>
        <v>0</v>
      </c>
      <c r="AF618" s="5">
        <f t="shared" si="861"/>
        <v>0</v>
      </c>
      <c r="AG618" s="5">
        <f t="shared" si="862"/>
        <v>0</v>
      </c>
      <c r="AH618" s="5">
        <f t="shared" si="863"/>
        <v>0</v>
      </c>
      <c r="AI618" s="5">
        <f t="shared" si="864"/>
        <v>0</v>
      </c>
      <c r="AJ618" s="5">
        <f t="shared" si="865"/>
        <v>0</v>
      </c>
      <c r="AK618" s="5">
        <f t="shared" si="866"/>
        <v>0</v>
      </c>
      <c r="AL618" s="5">
        <f t="shared" si="867"/>
        <v>0</v>
      </c>
      <c r="AM618" s="5">
        <f t="shared" si="868"/>
        <v>9.1662091096947054E-6</v>
      </c>
      <c r="AN618" s="5">
        <f t="shared" si="869"/>
        <v>0</v>
      </c>
      <c r="AO618" s="5">
        <f t="shared" si="870"/>
        <v>0</v>
      </c>
      <c r="AP618" s="5">
        <f t="shared" si="871"/>
        <v>0</v>
      </c>
      <c r="AQ618" s="5">
        <f t="shared" si="872"/>
        <v>0</v>
      </c>
      <c r="AR618" s="5">
        <f t="shared" si="873"/>
        <v>0</v>
      </c>
      <c r="AS618" s="5">
        <f t="shared" si="874"/>
        <v>0</v>
      </c>
      <c r="AT618" s="5">
        <f t="shared" si="875"/>
        <v>0</v>
      </c>
      <c r="AU618" s="5">
        <f t="shared" si="876"/>
        <v>0</v>
      </c>
      <c r="AV618" s="5">
        <f t="shared" si="877"/>
        <v>0</v>
      </c>
      <c r="AW618" s="5">
        <f t="shared" si="878"/>
        <v>0</v>
      </c>
      <c r="AX618" s="5">
        <f t="shared" si="879"/>
        <v>4.128433623567941E-7</v>
      </c>
      <c r="AY618" s="5">
        <f t="shared" si="880"/>
        <v>0</v>
      </c>
      <c r="AZ618" s="5">
        <f t="shared" si="881"/>
        <v>0</v>
      </c>
      <c r="BA618" s="5">
        <f t="shared" si="882"/>
        <v>0</v>
      </c>
      <c r="BB618" s="5">
        <f t="shared" si="883"/>
        <v>0</v>
      </c>
      <c r="BC618" s="5">
        <f t="shared" si="884"/>
        <v>0</v>
      </c>
      <c r="BD618" s="5">
        <f t="shared" si="885"/>
        <v>0</v>
      </c>
      <c r="BE618" s="5">
        <f t="shared" si="886"/>
        <v>0</v>
      </c>
      <c r="BF618" s="5">
        <f t="shared" si="887"/>
        <v>0</v>
      </c>
      <c r="BG618" s="5">
        <f t="shared" si="888"/>
        <v>0</v>
      </c>
      <c r="BH618" s="5">
        <f t="shared" si="889"/>
        <v>0</v>
      </c>
      <c r="BI618" s="5">
        <f t="shared" si="890"/>
        <v>0</v>
      </c>
      <c r="BJ618" s="8">
        <f t="shared" si="891"/>
        <v>0.23680233144701493</v>
      </c>
      <c r="BK618" s="8">
        <f t="shared" si="892"/>
        <v>0.76319765205998025</v>
      </c>
      <c r="BL618" s="8">
        <f t="shared" si="893"/>
        <v>0</v>
      </c>
      <c r="BM618" s="8">
        <f t="shared" si="894"/>
        <v>2.6894771314616879E-3</v>
      </c>
      <c r="BN618" s="8">
        <f t="shared" si="895"/>
        <v>0.99731050637553353</v>
      </c>
    </row>
    <row r="619" spans="1:66" x14ac:dyDescent="0.25">
      <c r="A619" t="s">
        <v>114</v>
      </c>
      <c r="B619" t="s">
        <v>379</v>
      </c>
      <c r="C619" t="s">
        <v>135</v>
      </c>
      <c r="D619" s="10"/>
      <c r="E619">
        <f>VLOOKUP(A619,home!$A$2:$E$405,3,FALSE)</f>
        <v>1.22058823529412</v>
      </c>
      <c r="F619">
        <f>VLOOKUP(B619,home!$B$2:$E$405,3,FALSE)</f>
        <v>0</v>
      </c>
      <c r="G619">
        <f>VLOOKUP(C619,away!$B$2:$E$405,4,FALSE)</f>
        <v>1.0900000000000001</v>
      </c>
      <c r="H619">
        <f>VLOOKUP(A619,away!$A$2:$E$405,3,FALSE)</f>
        <v>1.01470588235294</v>
      </c>
      <c r="I619">
        <f>VLOOKUP(C619,away!$B$2:$E$405,3,FALSE)</f>
        <v>0.82</v>
      </c>
      <c r="J619">
        <f>VLOOKUP(B619,home!$B$2:$E$405,4,FALSE)</f>
        <v>0</v>
      </c>
      <c r="K619" s="3">
        <f t="shared" si="840"/>
        <v>0</v>
      </c>
      <c r="L619" s="3">
        <f t="shared" si="841"/>
        <v>0</v>
      </c>
      <c r="M619" s="5">
        <f t="shared" si="842"/>
        <v>1</v>
      </c>
      <c r="N619" s="5">
        <f t="shared" si="843"/>
        <v>0</v>
      </c>
      <c r="O619" s="5">
        <f t="shared" si="844"/>
        <v>0</v>
      </c>
      <c r="P619" s="5">
        <f t="shared" si="845"/>
        <v>0</v>
      </c>
      <c r="Q619" s="5">
        <f t="shared" si="846"/>
        <v>0</v>
      </c>
      <c r="R619" s="5">
        <f t="shared" si="847"/>
        <v>0</v>
      </c>
      <c r="S619" s="5">
        <f t="shared" si="848"/>
        <v>0</v>
      </c>
      <c r="T619" s="5">
        <f t="shared" si="849"/>
        <v>0</v>
      </c>
      <c r="U619" s="5">
        <f t="shared" si="850"/>
        <v>0</v>
      </c>
      <c r="V619" s="5">
        <f t="shared" si="851"/>
        <v>0</v>
      </c>
      <c r="W619" s="5">
        <f t="shared" si="852"/>
        <v>0</v>
      </c>
      <c r="X619" s="5">
        <f t="shared" si="853"/>
        <v>0</v>
      </c>
      <c r="Y619" s="5">
        <f t="shared" si="854"/>
        <v>0</v>
      </c>
      <c r="Z619" s="5">
        <f t="shared" si="855"/>
        <v>0</v>
      </c>
      <c r="AA619" s="5">
        <f t="shared" si="856"/>
        <v>0</v>
      </c>
      <c r="AB619" s="5">
        <f t="shared" si="857"/>
        <v>0</v>
      </c>
      <c r="AC619" s="5">
        <f t="shared" si="858"/>
        <v>0</v>
      </c>
      <c r="AD619" s="5">
        <f t="shared" si="859"/>
        <v>0</v>
      </c>
      <c r="AE619" s="5">
        <f t="shared" si="860"/>
        <v>0</v>
      </c>
      <c r="AF619" s="5">
        <f t="shared" si="861"/>
        <v>0</v>
      </c>
      <c r="AG619" s="5">
        <f t="shared" si="862"/>
        <v>0</v>
      </c>
      <c r="AH619" s="5">
        <f t="shared" si="863"/>
        <v>0</v>
      </c>
      <c r="AI619" s="5">
        <f t="shared" si="864"/>
        <v>0</v>
      </c>
      <c r="AJ619" s="5">
        <f t="shared" si="865"/>
        <v>0</v>
      </c>
      <c r="AK619" s="5">
        <f t="shared" si="866"/>
        <v>0</v>
      </c>
      <c r="AL619" s="5">
        <f t="shared" si="867"/>
        <v>0</v>
      </c>
      <c r="AM619" s="5">
        <f t="shared" si="868"/>
        <v>0</v>
      </c>
      <c r="AN619" s="5">
        <f t="shared" si="869"/>
        <v>0</v>
      </c>
      <c r="AO619" s="5">
        <f t="shared" si="870"/>
        <v>0</v>
      </c>
      <c r="AP619" s="5">
        <f t="shared" si="871"/>
        <v>0</v>
      </c>
      <c r="AQ619" s="5">
        <f t="shared" si="872"/>
        <v>0</v>
      </c>
      <c r="AR619" s="5">
        <f t="shared" si="873"/>
        <v>0</v>
      </c>
      <c r="AS619" s="5">
        <f t="shared" si="874"/>
        <v>0</v>
      </c>
      <c r="AT619" s="5">
        <f t="shared" si="875"/>
        <v>0</v>
      </c>
      <c r="AU619" s="5">
        <f t="shared" si="876"/>
        <v>0</v>
      </c>
      <c r="AV619" s="5">
        <f t="shared" si="877"/>
        <v>0</v>
      </c>
      <c r="AW619" s="5">
        <f t="shared" si="878"/>
        <v>0</v>
      </c>
      <c r="AX619" s="5">
        <f t="shared" si="879"/>
        <v>0</v>
      </c>
      <c r="AY619" s="5">
        <f t="shared" si="880"/>
        <v>0</v>
      </c>
      <c r="AZ619" s="5">
        <f t="shared" si="881"/>
        <v>0</v>
      </c>
      <c r="BA619" s="5">
        <f t="shared" si="882"/>
        <v>0</v>
      </c>
      <c r="BB619" s="5">
        <f t="shared" si="883"/>
        <v>0</v>
      </c>
      <c r="BC619" s="5">
        <f t="shared" si="884"/>
        <v>0</v>
      </c>
      <c r="BD619" s="5">
        <f t="shared" si="885"/>
        <v>0</v>
      </c>
      <c r="BE619" s="5">
        <f t="shared" si="886"/>
        <v>0</v>
      </c>
      <c r="BF619" s="5">
        <f t="shared" si="887"/>
        <v>0</v>
      </c>
      <c r="BG619" s="5">
        <f t="shared" si="888"/>
        <v>0</v>
      </c>
      <c r="BH619" s="5">
        <f t="shared" si="889"/>
        <v>0</v>
      </c>
      <c r="BI619" s="5">
        <f t="shared" si="890"/>
        <v>0</v>
      </c>
      <c r="BJ619" s="8">
        <f t="shared" si="891"/>
        <v>0</v>
      </c>
      <c r="BK619" s="8">
        <f t="shared" si="892"/>
        <v>1</v>
      </c>
      <c r="BL619" s="8">
        <f t="shared" si="893"/>
        <v>0</v>
      </c>
      <c r="BM619" s="8">
        <f t="shared" si="894"/>
        <v>0</v>
      </c>
      <c r="BN619" s="8">
        <f t="shared" si="895"/>
        <v>1</v>
      </c>
    </row>
    <row r="620" spans="1:66" x14ac:dyDescent="0.25">
      <c r="A620" t="s">
        <v>114</v>
      </c>
      <c r="B620" t="s">
        <v>112</v>
      </c>
      <c r="C620" t="s">
        <v>356</v>
      </c>
      <c r="D620" s="10"/>
      <c r="E620">
        <f>VLOOKUP(A620,home!$A$2:$E$405,3,FALSE)</f>
        <v>1.22058823529412</v>
      </c>
      <c r="F620">
        <f>VLOOKUP(B620,home!$B$2:$E$405,3,FALSE)</f>
        <v>0.55000000000000004</v>
      </c>
      <c r="G620">
        <f>VLOOKUP(C620,away!$B$2:$E$405,4,FALSE)</f>
        <v>0.82</v>
      </c>
      <c r="H620">
        <f>VLOOKUP(A620,away!$A$2:$E$405,3,FALSE)</f>
        <v>1.01470588235294</v>
      </c>
      <c r="I620">
        <f>VLOOKUP(C620,away!$B$2:$E$405,3,FALSE)</f>
        <v>0.41</v>
      </c>
      <c r="J620">
        <f>VLOOKUP(B620,home!$B$2:$E$405,4,FALSE)</f>
        <v>0.66</v>
      </c>
      <c r="K620" s="3">
        <f t="shared" si="840"/>
        <v>0.55048529411764813</v>
      </c>
      <c r="L620" s="3">
        <f t="shared" si="841"/>
        <v>0.27457941176470557</v>
      </c>
      <c r="M620" s="5">
        <f t="shared" si="842"/>
        <v>0.43820663700047613</v>
      </c>
      <c r="N620" s="5">
        <f t="shared" si="843"/>
        <v>0.24122630945351253</v>
      </c>
      <c r="O620" s="5">
        <f t="shared" si="844"/>
        <v>0.12032252061898061</v>
      </c>
      <c r="P620" s="5">
        <f t="shared" si="845"/>
        <v>6.6235778151916308E-2</v>
      </c>
      <c r="Q620" s="5">
        <f t="shared" si="846"/>
        <v>6.6395767954215826E-2</v>
      </c>
      <c r="R620" s="5">
        <f t="shared" si="847"/>
        <v>1.6519043466803177E-2</v>
      </c>
      <c r="S620" s="5">
        <f t="shared" si="848"/>
        <v>2.5029163966000744E-3</v>
      </c>
      <c r="T620" s="5">
        <f t="shared" si="849"/>
        <v>1.8230910908534469E-2</v>
      </c>
      <c r="U620" s="5">
        <f t="shared" si="850"/>
        <v>9.0934905013653582E-3</v>
      </c>
      <c r="V620" s="5">
        <f t="shared" si="851"/>
        <v>4.2035626619943034E-5</v>
      </c>
      <c r="W620" s="5">
        <f t="shared" si="852"/>
        <v>1.2183297950147871E-2</v>
      </c>
      <c r="X620" s="5">
        <f t="shared" si="853"/>
        <v>3.3452827845057457E-3</v>
      </c>
      <c r="Y620" s="5">
        <f t="shared" si="854"/>
        <v>4.5927288957809201E-4</v>
      </c>
      <c r="Z620" s="5">
        <f t="shared" si="855"/>
        <v>1.5119297460101399E-3</v>
      </c>
      <c r="AA620" s="5">
        <f t="shared" si="856"/>
        <v>8.3229509091761267E-4</v>
      </c>
      <c r="AB620" s="5">
        <f t="shared" si="857"/>
        <v>2.2908310395822835E-4</v>
      </c>
      <c r="AC620" s="5">
        <f t="shared" si="858"/>
        <v>3.9711037615918012E-7</v>
      </c>
      <c r="AD620" s="5">
        <f t="shared" si="859"/>
        <v>1.6766815888525225E-3</v>
      </c>
      <c r="AE620" s="5">
        <f t="shared" si="860"/>
        <v>4.6038224438383756E-4</v>
      </c>
      <c r="AF620" s="5">
        <f t="shared" si="861"/>
        <v>6.3205742924914529E-5</v>
      </c>
      <c r="AG620" s="5">
        <f t="shared" si="862"/>
        <v>5.7849985708247443E-6</v>
      </c>
      <c r="AH620" s="5">
        <f t="shared" si="863"/>
        <v>1.0378619507225621E-4</v>
      </c>
      <c r="AI620" s="5">
        <f t="shared" si="864"/>
        <v>5.7132774119702559E-5</v>
      </c>
      <c r="AJ620" s="5">
        <f t="shared" si="865"/>
        <v>1.5725375982520809E-5</v>
      </c>
      <c r="AK620" s="5">
        <f t="shared" si="866"/>
        <v>2.8855294076161891E-6</v>
      </c>
      <c r="AL620" s="5">
        <f t="shared" si="867"/>
        <v>2.4009599632855343E-9</v>
      </c>
      <c r="AM620" s="5">
        <f t="shared" si="868"/>
        <v>1.8459771151622533E-4</v>
      </c>
      <c r="AN620" s="5">
        <f t="shared" si="869"/>
        <v>5.0686731041235971E-5</v>
      </c>
      <c r="AO620" s="5">
        <f t="shared" si="870"/>
        <v>6.9587663967892075E-6</v>
      </c>
      <c r="AP620" s="5">
        <f t="shared" si="871"/>
        <v>6.3691132794612691E-7</v>
      </c>
      <c r="AQ620" s="5">
        <f t="shared" si="872"/>
        <v>4.3720684443431247E-8</v>
      </c>
      <c r="AR620" s="5">
        <f t="shared" si="873"/>
        <v>5.6995104784474226E-6</v>
      </c>
      <c r="AS620" s="5">
        <f t="shared" si="874"/>
        <v>3.137496702054746E-6</v>
      </c>
      <c r="AT620" s="5">
        <f t="shared" si="875"/>
        <v>8.6357289741187901E-7</v>
      </c>
      <c r="AU620" s="5">
        <f t="shared" si="876"/>
        <v>1.5846139347460259E-7</v>
      </c>
      <c r="AV620" s="5">
        <f t="shared" si="877"/>
        <v>2.1807666698289742E-8</v>
      </c>
      <c r="AW620" s="5">
        <f t="shared" si="878"/>
        <v>1.0080825780197749E-11</v>
      </c>
      <c r="AX620" s="5">
        <f t="shared" si="879"/>
        <v>1.6936387586242335E-5</v>
      </c>
      <c r="AY620" s="5">
        <f t="shared" si="880"/>
        <v>4.6503833408494823E-6</v>
      </c>
      <c r="AZ620" s="5">
        <f t="shared" si="881"/>
        <v>6.3844976110541863E-7</v>
      </c>
      <c r="BA620" s="5">
        <f t="shared" si="882"/>
        <v>5.8435053281880886E-8</v>
      </c>
      <c r="BB620" s="5">
        <f t="shared" si="883"/>
        <v>4.0112656391445198E-9</v>
      </c>
      <c r="BC620" s="5">
        <f t="shared" si="884"/>
        <v>2.2028219192565573E-10</v>
      </c>
      <c r="BD620" s="5">
        <f t="shared" si="885"/>
        <v>2.6082803908647801E-7</v>
      </c>
      <c r="BE620" s="5">
        <f t="shared" si="886"/>
        <v>1.4358199981064925E-7</v>
      </c>
      <c r="BF620" s="5">
        <f t="shared" si="887"/>
        <v>3.9519889697882674E-8</v>
      </c>
      <c r="BG620" s="5">
        <f t="shared" si="888"/>
        <v>7.2517060346119855E-9</v>
      </c>
      <c r="BH620" s="5">
        <f t="shared" si="889"/>
        <v>9.979893823295256E-10</v>
      </c>
      <c r="BI620" s="5">
        <f t="shared" si="890"/>
        <v>1.098756957315918E-10</v>
      </c>
      <c r="BJ620" s="8">
        <f t="shared" si="891"/>
        <v>0.34431210824348268</v>
      </c>
      <c r="BK620" s="8">
        <f t="shared" si="892"/>
        <v>0.50699241707028941</v>
      </c>
      <c r="BL620" s="8">
        <f t="shared" si="893"/>
        <v>0.14718629579524486</v>
      </c>
      <c r="BM620" s="8">
        <f t="shared" si="894"/>
        <v>5.1092043835862425E-2</v>
      </c>
      <c r="BN620" s="8">
        <f t="shared" si="895"/>
        <v>0.94890605664590466</v>
      </c>
    </row>
    <row r="621" spans="1:66" x14ac:dyDescent="0.25">
      <c r="A621" t="s">
        <v>114</v>
      </c>
      <c r="B621" t="s">
        <v>134</v>
      </c>
      <c r="C621" t="s">
        <v>132</v>
      </c>
      <c r="D621" s="10"/>
      <c r="E621">
        <f>VLOOKUP(A621,home!$A$2:$E$405,3,FALSE)</f>
        <v>1.22058823529412</v>
      </c>
      <c r="F621">
        <f>VLOOKUP(B621,home!$B$2:$E$405,3,FALSE)</f>
        <v>0.82</v>
      </c>
      <c r="G621">
        <f>VLOOKUP(C621,away!$B$2:$E$405,4,FALSE)</f>
        <v>1.37</v>
      </c>
      <c r="H621">
        <f>VLOOKUP(A621,away!$A$2:$E$405,3,FALSE)</f>
        <v>1.01470588235294</v>
      </c>
      <c r="I621">
        <f>VLOOKUP(C621,away!$B$2:$E$405,3,FALSE)</f>
        <v>0.82</v>
      </c>
      <c r="J621">
        <f>VLOOKUP(B621,home!$B$2:$E$405,4,FALSE)</f>
        <v>1.31</v>
      </c>
      <c r="K621" s="3">
        <f t="shared" si="840"/>
        <v>1.3712088235294144</v>
      </c>
      <c r="L621" s="3">
        <f t="shared" si="841"/>
        <v>1.0899970588235282</v>
      </c>
      <c r="M621" s="5">
        <f t="shared" si="842"/>
        <v>8.5331988560376923E-2</v>
      </c>
      <c r="N621" s="5">
        <f t="shared" si="843"/>
        <v>0.11700797564329987</v>
      </c>
      <c r="O621" s="5">
        <f t="shared" si="844"/>
        <v>9.3011616554373788E-2</v>
      </c>
      <c r="P621" s="5">
        <f t="shared" si="845"/>
        <v>0.12753834931009186</v>
      </c>
      <c r="Q621" s="5">
        <f t="shared" si="846"/>
        <v>8.0221184312703808E-2</v>
      </c>
      <c r="R621" s="5">
        <f t="shared" si="847"/>
        <v>5.0691194240344593E-2</v>
      </c>
      <c r="S621" s="5">
        <f t="shared" si="848"/>
        <v>4.7655137361629435E-2</v>
      </c>
      <c r="T621" s="5">
        <f t="shared" si="849"/>
        <v>8.7440854956187294E-2</v>
      </c>
      <c r="U621" s="5">
        <f t="shared" si="850"/>
        <v>6.9508212817603943E-2</v>
      </c>
      <c r="V621" s="5">
        <f t="shared" si="851"/>
        <v>7.9140017422755053E-3</v>
      </c>
      <c r="W621" s="5">
        <f t="shared" si="852"/>
        <v>3.6666665254519643E-2</v>
      </c>
      <c r="X621" s="5">
        <f t="shared" si="853"/>
        <v>3.9966557284293255E-2</v>
      </c>
      <c r="Y621" s="5">
        <f t="shared" si="854"/>
        <v>2.1781714945590849E-2</v>
      </c>
      <c r="Z621" s="5">
        <f t="shared" si="855"/>
        <v>1.8417750876742595E-2</v>
      </c>
      <c r="AA621" s="5">
        <f t="shared" si="856"/>
        <v>2.5254582511756052E-2</v>
      </c>
      <c r="AB621" s="5">
        <f t="shared" si="857"/>
        <v>1.7314653187335771E-2</v>
      </c>
      <c r="AC621" s="5">
        <f t="shared" si="858"/>
        <v>7.392734070741007E-4</v>
      </c>
      <c r="AD621" s="5">
        <f t="shared" si="859"/>
        <v>1.2569413731599177E-2</v>
      </c>
      <c r="AE621" s="5">
        <f t="shared" si="860"/>
        <v>1.3700623998579169E-2</v>
      </c>
      <c r="AF621" s="5">
        <f t="shared" si="861"/>
        <v>7.4668199312491693E-3</v>
      </c>
      <c r="AG621" s="5">
        <f t="shared" si="862"/>
        <v>2.7129372546088313E-3</v>
      </c>
      <c r="AH621" s="5">
        <f t="shared" si="863"/>
        <v>5.0188235714484705E-3</v>
      </c>
      <c r="AI621" s="5">
        <f t="shared" si="864"/>
        <v>6.8818551649075512E-3</v>
      </c>
      <c r="AJ621" s="5">
        <f t="shared" si="865"/>
        <v>4.7182302621863546E-3</v>
      </c>
      <c r="AK621" s="5">
        <f t="shared" si="866"/>
        <v>2.1565596556511442E-3</v>
      </c>
      <c r="AL621" s="5">
        <f t="shared" si="867"/>
        <v>4.4197123080222755E-5</v>
      </c>
      <c r="AM621" s="5">
        <f t="shared" si="868"/>
        <v>3.4470582030721154E-3</v>
      </c>
      <c r="AN621" s="5">
        <f t="shared" si="869"/>
        <v>3.7572833029421212E-3</v>
      </c>
      <c r="AO621" s="5">
        <f t="shared" si="870"/>
        <v>2.0477138746868317E-3</v>
      </c>
      <c r="AP621" s="5">
        <f t="shared" si="871"/>
        <v>7.4400070024025909E-4</v>
      </c>
      <c r="AQ621" s="5">
        <f t="shared" si="872"/>
        <v>2.0273964375613194E-4</v>
      </c>
      <c r="AR621" s="5">
        <f t="shared" si="873"/>
        <v>1.0941005863266062E-3</v>
      </c>
      <c r="AS621" s="5">
        <f t="shared" si="874"/>
        <v>1.500240377799748E-3</v>
      </c>
      <c r="AT621" s="5">
        <f t="shared" si="875"/>
        <v>1.0285714217270585E-3</v>
      </c>
      <c r="AU621" s="5">
        <f t="shared" si="876"/>
        <v>4.701287363674458E-4</v>
      </c>
      <c r="AV621" s="5">
        <f t="shared" si="877"/>
        <v>1.611611678754438E-4</v>
      </c>
      <c r="AW621" s="5">
        <f t="shared" si="878"/>
        <v>1.8349339044297724E-6</v>
      </c>
      <c r="AX621" s="5">
        <f t="shared" si="879"/>
        <v>7.877727705453214E-4</v>
      </c>
      <c r="AY621" s="5">
        <f t="shared" si="880"/>
        <v>8.5867000291566236E-4</v>
      </c>
      <c r="AZ621" s="5">
        <f t="shared" si="881"/>
        <v>4.6797388883903113E-4</v>
      </c>
      <c r="BA621" s="5">
        <f t="shared" si="882"/>
        <v>1.7003005414691755E-4</v>
      </c>
      <c r="BB621" s="5">
        <f t="shared" si="883"/>
        <v>4.6333064732936335E-5</v>
      </c>
      <c r="BC621" s="5">
        <f t="shared" si="884"/>
        <v>1.0100580857036154E-5</v>
      </c>
      <c r="BD621" s="5">
        <f t="shared" si="885"/>
        <v>1.9876107019218297E-4</v>
      </c>
      <c r="BE621" s="5">
        <f t="shared" si="886"/>
        <v>2.7254293322167059E-4</v>
      </c>
      <c r="BF621" s="5">
        <f t="shared" si="887"/>
        <v>1.8685663741207134E-4</v>
      </c>
      <c r="BG621" s="5">
        <f t="shared" si="888"/>
        <v>8.5406489984822927E-5</v>
      </c>
      <c r="BH621" s="5">
        <f t="shared" si="889"/>
        <v>2.9277533163466424E-5</v>
      </c>
      <c r="BI621" s="5">
        <f t="shared" si="890"/>
        <v>8.0291223609840419E-6</v>
      </c>
      <c r="BJ621" s="8">
        <f t="shared" si="891"/>
        <v>0.43207442339936536</v>
      </c>
      <c r="BK621" s="8">
        <f t="shared" si="892"/>
        <v>0.27008161750744375</v>
      </c>
      <c r="BL621" s="8">
        <f t="shared" si="893"/>
        <v>0.27959080404203907</v>
      </c>
      <c r="BM621" s="8">
        <f t="shared" si="894"/>
        <v>0.44550545213538867</v>
      </c>
      <c r="BN621" s="8">
        <f t="shared" si="895"/>
        <v>0.55380230862119084</v>
      </c>
    </row>
    <row r="622" spans="1:66" x14ac:dyDescent="0.25">
      <c r="A622" t="s">
        <v>136</v>
      </c>
      <c r="B622" t="s">
        <v>317</v>
      </c>
      <c r="C622" t="s">
        <v>307</v>
      </c>
      <c r="D622" s="10"/>
      <c r="E622">
        <f>VLOOKUP(A622,home!$A$2:$E$405,3,FALSE)</f>
        <v>1.3571428571428601</v>
      </c>
      <c r="F622">
        <f>VLOOKUP(B622,home!$B$2:$E$405,3,FALSE)</f>
        <v>0</v>
      </c>
      <c r="G622">
        <f>VLOOKUP(C622,away!$B$2:$E$405,4,FALSE)</f>
        <v>1.47</v>
      </c>
      <c r="H622">
        <f>VLOOKUP(A622,away!$A$2:$E$405,3,FALSE)</f>
        <v>1.69047619047619</v>
      </c>
      <c r="I622">
        <f>VLOOKUP(C622,away!$B$2:$E$405,3,FALSE)</f>
        <v>0.74</v>
      </c>
      <c r="J622">
        <f>VLOOKUP(B622,home!$B$2:$E$405,4,FALSE)</f>
        <v>0</v>
      </c>
      <c r="K622" s="3">
        <f t="shared" si="840"/>
        <v>0</v>
      </c>
      <c r="L622" s="3">
        <f t="shared" si="841"/>
        <v>0</v>
      </c>
      <c r="M622" s="5">
        <f t="shared" si="842"/>
        <v>1</v>
      </c>
      <c r="N622" s="5">
        <f t="shared" si="843"/>
        <v>0</v>
      </c>
      <c r="O622" s="5">
        <f t="shared" si="844"/>
        <v>0</v>
      </c>
      <c r="P622" s="5">
        <f t="shared" si="845"/>
        <v>0</v>
      </c>
      <c r="Q622" s="5">
        <f t="shared" si="846"/>
        <v>0</v>
      </c>
      <c r="R622" s="5">
        <f t="shared" si="847"/>
        <v>0</v>
      </c>
      <c r="S622" s="5">
        <f t="shared" si="848"/>
        <v>0</v>
      </c>
      <c r="T622" s="5">
        <f t="shared" si="849"/>
        <v>0</v>
      </c>
      <c r="U622" s="5">
        <f t="shared" si="850"/>
        <v>0</v>
      </c>
      <c r="V622" s="5">
        <f t="shared" si="851"/>
        <v>0</v>
      </c>
      <c r="W622" s="5">
        <f t="shared" si="852"/>
        <v>0</v>
      </c>
      <c r="X622" s="5">
        <f t="shared" si="853"/>
        <v>0</v>
      </c>
      <c r="Y622" s="5">
        <f t="shared" si="854"/>
        <v>0</v>
      </c>
      <c r="Z622" s="5">
        <f t="shared" si="855"/>
        <v>0</v>
      </c>
      <c r="AA622" s="5">
        <f t="shared" si="856"/>
        <v>0</v>
      </c>
      <c r="AB622" s="5">
        <f t="shared" si="857"/>
        <v>0</v>
      </c>
      <c r="AC622" s="5">
        <f t="shared" si="858"/>
        <v>0</v>
      </c>
      <c r="AD622" s="5">
        <f t="shared" si="859"/>
        <v>0</v>
      </c>
      <c r="AE622" s="5">
        <f t="shared" si="860"/>
        <v>0</v>
      </c>
      <c r="AF622" s="5">
        <f t="shared" si="861"/>
        <v>0</v>
      </c>
      <c r="AG622" s="5">
        <f t="shared" si="862"/>
        <v>0</v>
      </c>
      <c r="AH622" s="5">
        <f t="shared" si="863"/>
        <v>0</v>
      </c>
      <c r="AI622" s="5">
        <f t="shared" si="864"/>
        <v>0</v>
      </c>
      <c r="AJ622" s="5">
        <f t="shared" si="865"/>
        <v>0</v>
      </c>
      <c r="AK622" s="5">
        <f t="shared" si="866"/>
        <v>0</v>
      </c>
      <c r="AL622" s="5">
        <f t="shared" si="867"/>
        <v>0</v>
      </c>
      <c r="AM622" s="5">
        <f t="shared" si="868"/>
        <v>0</v>
      </c>
      <c r="AN622" s="5">
        <f t="shared" si="869"/>
        <v>0</v>
      </c>
      <c r="AO622" s="5">
        <f t="shared" si="870"/>
        <v>0</v>
      </c>
      <c r="AP622" s="5">
        <f t="shared" si="871"/>
        <v>0</v>
      </c>
      <c r="AQ622" s="5">
        <f t="shared" si="872"/>
        <v>0</v>
      </c>
      <c r="AR622" s="5">
        <f t="shared" si="873"/>
        <v>0</v>
      </c>
      <c r="AS622" s="5">
        <f t="shared" si="874"/>
        <v>0</v>
      </c>
      <c r="AT622" s="5">
        <f t="shared" si="875"/>
        <v>0</v>
      </c>
      <c r="AU622" s="5">
        <f t="shared" si="876"/>
        <v>0</v>
      </c>
      <c r="AV622" s="5">
        <f t="shared" si="877"/>
        <v>0</v>
      </c>
      <c r="AW622" s="5">
        <f t="shared" si="878"/>
        <v>0</v>
      </c>
      <c r="AX622" s="5">
        <f t="shared" si="879"/>
        <v>0</v>
      </c>
      <c r="AY622" s="5">
        <f t="shared" si="880"/>
        <v>0</v>
      </c>
      <c r="AZ622" s="5">
        <f t="shared" si="881"/>
        <v>0</v>
      </c>
      <c r="BA622" s="5">
        <f t="shared" si="882"/>
        <v>0</v>
      </c>
      <c r="BB622" s="5">
        <f t="shared" si="883"/>
        <v>0</v>
      </c>
      <c r="BC622" s="5">
        <f t="shared" si="884"/>
        <v>0</v>
      </c>
      <c r="BD622" s="5">
        <f t="shared" si="885"/>
        <v>0</v>
      </c>
      <c r="BE622" s="5">
        <f t="shared" si="886"/>
        <v>0</v>
      </c>
      <c r="BF622" s="5">
        <f t="shared" si="887"/>
        <v>0</v>
      </c>
      <c r="BG622" s="5">
        <f t="shared" si="888"/>
        <v>0</v>
      </c>
      <c r="BH622" s="5">
        <f t="shared" si="889"/>
        <v>0</v>
      </c>
      <c r="BI622" s="5">
        <f t="shared" si="890"/>
        <v>0</v>
      </c>
      <c r="BJ622" s="8">
        <f t="shared" si="891"/>
        <v>0</v>
      </c>
      <c r="BK622" s="8">
        <f t="shared" si="892"/>
        <v>1</v>
      </c>
      <c r="BL622" s="8">
        <f t="shared" si="893"/>
        <v>0</v>
      </c>
      <c r="BM622" s="8">
        <f t="shared" si="894"/>
        <v>0</v>
      </c>
      <c r="BN622" s="8">
        <f t="shared" si="895"/>
        <v>1</v>
      </c>
    </row>
    <row r="623" spans="1:66" x14ac:dyDescent="0.25">
      <c r="A623" t="s">
        <v>136</v>
      </c>
      <c r="B623" t="s">
        <v>323</v>
      </c>
      <c r="C623" t="s">
        <v>386</v>
      </c>
      <c r="D623" s="10"/>
      <c r="E623">
        <f>VLOOKUP(A623,home!$A$2:$E$405,3,FALSE)</f>
        <v>1.3571428571428601</v>
      </c>
      <c r="F623">
        <f>VLOOKUP(B623,home!$B$2:$E$405,3,FALSE)</f>
        <v>0</v>
      </c>
      <c r="G623">
        <f>VLOOKUP(C623,away!$B$2:$E$405,4,FALSE)</f>
        <v>1.47</v>
      </c>
      <c r="H623">
        <f>VLOOKUP(A623,away!$A$2:$E$405,3,FALSE)</f>
        <v>1.69047619047619</v>
      </c>
      <c r="I623">
        <f>VLOOKUP(C623,away!$B$2:$E$405,3,FALSE)</f>
        <v>0.74</v>
      </c>
      <c r="J623">
        <f>VLOOKUP(B623,home!$B$2:$E$405,4,FALSE)</f>
        <v>0</v>
      </c>
      <c r="K623" s="3">
        <f t="shared" si="840"/>
        <v>0</v>
      </c>
      <c r="L623" s="3">
        <f t="shared" si="841"/>
        <v>0</v>
      </c>
      <c r="M623" s="5">
        <f t="shared" si="842"/>
        <v>1</v>
      </c>
      <c r="N623" s="5">
        <f t="shared" si="843"/>
        <v>0</v>
      </c>
      <c r="O623" s="5">
        <f t="shared" si="844"/>
        <v>0</v>
      </c>
      <c r="P623" s="5">
        <f t="shared" si="845"/>
        <v>0</v>
      </c>
      <c r="Q623" s="5">
        <f t="shared" si="846"/>
        <v>0</v>
      </c>
      <c r="R623" s="5">
        <f t="shared" si="847"/>
        <v>0</v>
      </c>
      <c r="S623" s="5">
        <f t="shared" si="848"/>
        <v>0</v>
      </c>
      <c r="T623" s="5">
        <f t="shared" si="849"/>
        <v>0</v>
      </c>
      <c r="U623" s="5">
        <f t="shared" si="850"/>
        <v>0</v>
      </c>
      <c r="V623" s="5">
        <f t="shared" si="851"/>
        <v>0</v>
      </c>
      <c r="W623" s="5">
        <f t="shared" si="852"/>
        <v>0</v>
      </c>
      <c r="X623" s="5">
        <f t="shared" si="853"/>
        <v>0</v>
      </c>
      <c r="Y623" s="5">
        <f t="shared" si="854"/>
        <v>0</v>
      </c>
      <c r="Z623" s="5">
        <f t="shared" si="855"/>
        <v>0</v>
      </c>
      <c r="AA623" s="5">
        <f t="shared" si="856"/>
        <v>0</v>
      </c>
      <c r="AB623" s="5">
        <f t="shared" si="857"/>
        <v>0</v>
      </c>
      <c r="AC623" s="5">
        <f t="shared" si="858"/>
        <v>0</v>
      </c>
      <c r="AD623" s="5">
        <f t="shared" si="859"/>
        <v>0</v>
      </c>
      <c r="AE623" s="5">
        <f t="shared" si="860"/>
        <v>0</v>
      </c>
      <c r="AF623" s="5">
        <f t="shared" si="861"/>
        <v>0</v>
      </c>
      <c r="AG623" s="5">
        <f t="shared" si="862"/>
        <v>0</v>
      </c>
      <c r="AH623" s="5">
        <f t="shared" si="863"/>
        <v>0</v>
      </c>
      <c r="AI623" s="5">
        <f t="shared" si="864"/>
        <v>0</v>
      </c>
      <c r="AJ623" s="5">
        <f t="shared" si="865"/>
        <v>0</v>
      </c>
      <c r="AK623" s="5">
        <f t="shared" si="866"/>
        <v>0</v>
      </c>
      <c r="AL623" s="5">
        <f t="shared" si="867"/>
        <v>0</v>
      </c>
      <c r="AM623" s="5">
        <f t="shared" si="868"/>
        <v>0</v>
      </c>
      <c r="AN623" s="5">
        <f t="shared" si="869"/>
        <v>0</v>
      </c>
      <c r="AO623" s="5">
        <f t="shared" si="870"/>
        <v>0</v>
      </c>
      <c r="AP623" s="5">
        <f t="shared" si="871"/>
        <v>0</v>
      </c>
      <c r="AQ623" s="5">
        <f t="shared" si="872"/>
        <v>0</v>
      </c>
      <c r="AR623" s="5">
        <f t="shared" si="873"/>
        <v>0</v>
      </c>
      <c r="AS623" s="5">
        <f t="shared" si="874"/>
        <v>0</v>
      </c>
      <c r="AT623" s="5">
        <f t="shared" si="875"/>
        <v>0</v>
      </c>
      <c r="AU623" s="5">
        <f t="shared" si="876"/>
        <v>0</v>
      </c>
      <c r="AV623" s="5">
        <f t="shared" si="877"/>
        <v>0</v>
      </c>
      <c r="AW623" s="5">
        <f t="shared" si="878"/>
        <v>0</v>
      </c>
      <c r="AX623" s="5">
        <f t="shared" si="879"/>
        <v>0</v>
      </c>
      <c r="AY623" s="5">
        <f t="shared" si="880"/>
        <v>0</v>
      </c>
      <c r="AZ623" s="5">
        <f t="shared" si="881"/>
        <v>0</v>
      </c>
      <c r="BA623" s="5">
        <f t="shared" si="882"/>
        <v>0</v>
      </c>
      <c r="BB623" s="5">
        <f t="shared" si="883"/>
        <v>0</v>
      </c>
      <c r="BC623" s="5">
        <f t="shared" si="884"/>
        <v>0</v>
      </c>
      <c r="BD623" s="5">
        <f t="shared" si="885"/>
        <v>0</v>
      </c>
      <c r="BE623" s="5">
        <f t="shared" si="886"/>
        <v>0</v>
      </c>
      <c r="BF623" s="5">
        <f t="shared" si="887"/>
        <v>0</v>
      </c>
      <c r="BG623" s="5">
        <f t="shared" si="888"/>
        <v>0</v>
      </c>
      <c r="BH623" s="5">
        <f t="shared" si="889"/>
        <v>0</v>
      </c>
      <c r="BI623" s="5">
        <f t="shared" si="890"/>
        <v>0</v>
      </c>
      <c r="BJ623" s="8">
        <f t="shared" si="891"/>
        <v>0</v>
      </c>
      <c r="BK623" s="8">
        <f t="shared" si="892"/>
        <v>1</v>
      </c>
      <c r="BL623" s="8">
        <f t="shared" si="893"/>
        <v>0</v>
      </c>
      <c r="BM623" s="8">
        <f t="shared" si="894"/>
        <v>0</v>
      </c>
      <c r="BN623" s="8">
        <f t="shared" si="895"/>
        <v>1</v>
      </c>
    </row>
    <row r="624" spans="1:66" x14ac:dyDescent="0.25">
      <c r="A624" t="s">
        <v>136</v>
      </c>
      <c r="B624" t="s">
        <v>328</v>
      </c>
      <c r="C624" t="s">
        <v>480</v>
      </c>
      <c r="D624" s="10"/>
      <c r="E624">
        <f>VLOOKUP(A624,home!$A$2:$E$405,3,FALSE)</f>
        <v>1.3571428571428601</v>
      </c>
      <c r="F624">
        <f>VLOOKUP(B624,home!$B$2:$E$405,3,FALSE)</f>
        <v>0</v>
      </c>
      <c r="G624">
        <f>VLOOKUP(C624,away!$B$2:$E$405,4,FALSE)</f>
        <v>0</v>
      </c>
      <c r="H624">
        <f>VLOOKUP(A624,away!$A$2:$E$405,3,FALSE)</f>
        <v>1.69047619047619</v>
      </c>
      <c r="I624">
        <f>VLOOKUP(C624,away!$B$2:$E$405,3,FALSE)</f>
        <v>0</v>
      </c>
      <c r="J624">
        <f>VLOOKUP(B624,home!$B$2:$E$405,4,FALSE)</f>
        <v>0</v>
      </c>
      <c r="K624" s="3">
        <f t="shared" si="840"/>
        <v>0</v>
      </c>
      <c r="L624" s="3">
        <f t="shared" si="841"/>
        <v>0</v>
      </c>
      <c r="M624" s="5">
        <f t="shared" si="842"/>
        <v>1</v>
      </c>
      <c r="N624" s="5">
        <f t="shared" si="843"/>
        <v>0</v>
      </c>
      <c r="O624" s="5">
        <f t="shared" si="844"/>
        <v>0</v>
      </c>
      <c r="P624" s="5">
        <f t="shared" si="845"/>
        <v>0</v>
      </c>
      <c r="Q624" s="5">
        <f t="shared" si="846"/>
        <v>0</v>
      </c>
      <c r="R624" s="5">
        <f t="shared" si="847"/>
        <v>0</v>
      </c>
      <c r="S624" s="5">
        <f t="shared" si="848"/>
        <v>0</v>
      </c>
      <c r="T624" s="5">
        <f t="shared" si="849"/>
        <v>0</v>
      </c>
      <c r="U624" s="5">
        <f t="shared" si="850"/>
        <v>0</v>
      </c>
      <c r="V624" s="5">
        <f t="shared" si="851"/>
        <v>0</v>
      </c>
      <c r="W624" s="5">
        <f t="shared" si="852"/>
        <v>0</v>
      </c>
      <c r="X624" s="5">
        <f t="shared" si="853"/>
        <v>0</v>
      </c>
      <c r="Y624" s="5">
        <f t="shared" si="854"/>
        <v>0</v>
      </c>
      <c r="Z624" s="5">
        <f t="shared" si="855"/>
        <v>0</v>
      </c>
      <c r="AA624" s="5">
        <f t="shared" si="856"/>
        <v>0</v>
      </c>
      <c r="AB624" s="5">
        <f t="shared" si="857"/>
        <v>0</v>
      </c>
      <c r="AC624" s="5">
        <f t="shared" si="858"/>
        <v>0</v>
      </c>
      <c r="AD624" s="5">
        <f t="shared" si="859"/>
        <v>0</v>
      </c>
      <c r="AE624" s="5">
        <f t="shared" si="860"/>
        <v>0</v>
      </c>
      <c r="AF624" s="5">
        <f t="shared" si="861"/>
        <v>0</v>
      </c>
      <c r="AG624" s="5">
        <f t="shared" si="862"/>
        <v>0</v>
      </c>
      <c r="AH624" s="5">
        <f t="shared" si="863"/>
        <v>0</v>
      </c>
      <c r="AI624" s="5">
        <f t="shared" si="864"/>
        <v>0</v>
      </c>
      <c r="AJ624" s="5">
        <f t="shared" si="865"/>
        <v>0</v>
      </c>
      <c r="AK624" s="5">
        <f t="shared" si="866"/>
        <v>0</v>
      </c>
      <c r="AL624" s="5">
        <f t="shared" si="867"/>
        <v>0</v>
      </c>
      <c r="AM624" s="5">
        <f t="shared" si="868"/>
        <v>0</v>
      </c>
      <c r="AN624" s="5">
        <f t="shared" si="869"/>
        <v>0</v>
      </c>
      <c r="AO624" s="5">
        <f t="shared" si="870"/>
        <v>0</v>
      </c>
      <c r="AP624" s="5">
        <f t="shared" si="871"/>
        <v>0</v>
      </c>
      <c r="AQ624" s="5">
        <f t="shared" si="872"/>
        <v>0</v>
      </c>
      <c r="AR624" s="5">
        <f t="shared" si="873"/>
        <v>0</v>
      </c>
      <c r="AS624" s="5">
        <f t="shared" si="874"/>
        <v>0</v>
      </c>
      <c r="AT624" s="5">
        <f t="shared" si="875"/>
        <v>0</v>
      </c>
      <c r="AU624" s="5">
        <f t="shared" si="876"/>
        <v>0</v>
      </c>
      <c r="AV624" s="5">
        <f t="shared" si="877"/>
        <v>0</v>
      </c>
      <c r="AW624" s="5">
        <f t="shared" si="878"/>
        <v>0</v>
      </c>
      <c r="AX624" s="5">
        <f t="shared" si="879"/>
        <v>0</v>
      </c>
      <c r="AY624" s="5">
        <f t="shared" si="880"/>
        <v>0</v>
      </c>
      <c r="AZ624" s="5">
        <f t="shared" si="881"/>
        <v>0</v>
      </c>
      <c r="BA624" s="5">
        <f t="shared" si="882"/>
        <v>0</v>
      </c>
      <c r="BB624" s="5">
        <f t="shared" si="883"/>
        <v>0</v>
      </c>
      <c r="BC624" s="5">
        <f t="shared" si="884"/>
        <v>0</v>
      </c>
      <c r="BD624" s="5">
        <f t="shared" si="885"/>
        <v>0</v>
      </c>
      <c r="BE624" s="5">
        <f t="shared" si="886"/>
        <v>0</v>
      </c>
      <c r="BF624" s="5">
        <f t="shared" si="887"/>
        <v>0</v>
      </c>
      <c r="BG624" s="5">
        <f t="shared" si="888"/>
        <v>0</v>
      </c>
      <c r="BH624" s="5">
        <f t="shared" si="889"/>
        <v>0</v>
      </c>
      <c r="BI624" s="5">
        <f t="shared" si="890"/>
        <v>0</v>
      </c>
      <c r="BJ624" s="8">
        <f t="shared" si="891"/>
        <v>0</v>
      </c>
      <c r="BK624" s="8">
        <f t="shared" si="892"/>
        <v>1</v>
      </c>
      <c r="BL624" s="8">
        <f t="shared" si="893"/>
        <v>0</v>
      </c>
      <c r="BM624" s="8">
        <f t="shared" si="894"/>
        <v>0</v>
      </c>
      <c r="BN624" s="8">
        <f t="shared" si="895"/>
        <v>1</v>
      </c>
    </row>
    <row r="625" spans="1:66" x14ac:dyDescent="0.25">
      <c r="A625" t="s">
        <v>136</v>
      </c>
      <c r="B625" t="s">
        <v>481</v>
      </c>
      <c r="C625" t="s">
        <v>138</v>
      </c>
      <c r="D625" s="10"/>
      <c r="E625">
        <f>VLOOKUP(A625,home!$A$2:$E$405,3,FALSE)</f>
        <v>1.3571428571428601</v>
      </c>
      <c r="F625">
        <f>VLOOKUP(B625,home!$B$2:$E$405,3,FALSE)</f>
        <v>0</v>
      </c>
      <c r="G625">
        <f>VLOOKUP(C625,away!$B$2:$E$405,4,FALSE)</f>
        <v>0</v>
      </c>
      <c r="H625">
        <f>VLOOKUP(A625,away!$A$2:$E$405,3,FALSE)</f>
        <v>1.69047619047619</v>
      </c>
      <c r="I625">
        <f>VLOOKUP(C625,away!$B$2:$E$405,3,FALSE)</f>
        <v>0</v>
      </c>
      <c r="J625">
        <f>VLOOKUP(B625,home!$B$2:$E$405,4,FALSE)</f>
        <v>0</v>
      </c>
      <c r="K625" s="3">
        <f t="shared" si="840"/>
        <v>0</v>
      </c>
      <c r="L625" s="3">
        <f t="shared" si="841"/>
        <v>0</v>
      </c>
      <c r="M625" s="5">
        <f t="shared" si="842"/>
        <v>1</v>
      </c>
      <c r="N625" s="5">
        <f t="shared" si="843"/>
        <v>0</v>
      </c>
      <c r="O625" s="5">
        <f t="shared" si="844"/>
        <v>0</v>
      </c>
      <c r="P625" s="5">
        <f t="shared" si="845"/>
        <v>0</v>
      </c>
      <c r="Q625" s="5">
        <f t="shared" si="846"/>
        <v>0</v>
      </c>
      <c r="R625" s="5">
        <f t="shared" si="847"/>
        <v>0</v>
      </c>
      <c r="S625" s="5">
        <f t="shared" si="848"/>
        <v>0</v>
      </c>
      <c r="T625" s="5">
        <f t="shared" si="849"/>
        <v>0</v>
      </c>
      <c r="U625" s="5">
        <f t="shared" si="850"/>
        <v>0</v>
      </c>
      <c r="V625" s="5">
        <f t="shared" si="851"/>
        <v>0</v>
      </c>
      <c r="W625" s="5">
        <f t="shared" si="852"/>
        <v>0</v>
      </c>
      <c r="X625" s="5">
        <f t="shared" si="853"/>
        <v>0</v>
      </c>
      <c r="Y625" s="5">
        <f t="shared" si="854"/>
        <v>0</v>
      </c>
      <c r="Z625" s="5">
        <f t="shared" si="855"/>
        <v>0</v>
      </c>
      <c r="AA625" s="5">
        <f t="shared" si="856"/>
        <v>0</v>
      </c>
      <c r="AB625" s="5">
        <f t="shared" si="857"/>
        <v>0</v>
      </c>
      <c r="AC625" s="5">
        <f t="shared" si="858"/>
        <v>0</v>
      </c>
      <c r="AD625" s="5">
        <f t="shared" si="859"/>
        <v>0</v>
      </c>
      <c r="AE625" s="5">
        <f t="shared" si="860"/>
        <v>0</v>
      </c>
      <c r="AF625" s="5">
        <f t="shared" si="861"/>
        <v>0</v>
      </c>
      <c r="AG625" s="5">
        <f t="shared" si="862"/>
        <v>0</v>
      </c>
      <c r="AH625" s="5">
        <f t="shared" si="863"/>
        <v>0</v>
      </c>
      <c r="AI625" s="5">
        <f t="shared" si="864"/>
        <v>0</v>
      </c>
      <c r="AJ625" s="5">
        <f t="shared" si="865"/>
        <v>0</v>
      </c>
      <c r="AK625" s="5">
        <f t="shared" si="866"/>
        <v>0</v>
      </c>
      <c r="AL625" s="5">
        <f t="shared" si="867"/>
        <v>0</v>
      </c>
      <c r="AM625" s="5">
        <f t="shared" si="868"/>
        <v>0</v>
      </c>
      <c r="AN625" s="5">
        <f t="shared" si="869"/>
        <v>0</v>
      </c>
      <c r="AO625" s="5">
        <f t="shared" si="870"/>
        <v>0</v>
      </c>
      <c r="AP625" s="5">
        <f t="shared" si="871"/>
        <v>0</v>
      </c>
      <c r="AQ625" s="5">
        <f t="shared" si="872"/>
        <v>0</v>
      </c>
      <c r="AR625" s="5">
        <f t="shared" si="873"/>
        <v>0</v>
      </c>
      <c r="AS625" s="5">
        <f t="shared" si="874"/>
        <v>0</v>
      </c>
      <c r="AT625" s="5">
        <f t="shared" si="875"/>
        <v>0</v>
      </c>
      <c r="AU625" s="5">
        <f t="shared" si="876"/>
        <v>0</v>
      </c>
      <c r="AV625" s="5">
        <f t="shared" si="877"/>
        <v>0</v>
      </c>
      <c r="AW625" s="5">
        <f t="shared" si="878"/>
        <v>0</v>
      </c>
      <c r="AX625" s="5">
        <f t="shared" si="879"/>
        <v>0</v>
      </c>
      <c r="AY625" s="5">
        <f t="shared" si="880"/>
        <v>0</v>
      </c>
      <c r="AZ625" s="5">
        <f t="shared" si="881"/>
        <v>0</v>
      </c>
      <c r="BA625" s="5">
        <f t="shared" si="882"/>
        <v>0</v>
      </c>
      <c r="BB625" s="5">
        <f t="shared" si="883"/>
        <v>0</v>
      </c>
      <c r="BC625" s="5">
        <f t="shared" si="884"/>
        <v>0</v>
      </c>
      <c r="BD625" s="5">
        <f t="shared" si="885"/>
        <v>0</v>
      </c>
      <c r="BE625" s="5">
        <f t="shared" si="886"/>
        <v>0</v>
      </c>
      <c r="BF625" s="5">
        <f t="shared" si="887"/>
        <v>0</v>
      </c>
      <c r="BG625" s="5">
        <f t="shared" si="888"/>
        <v>0</v>
      </c>
      <c r="BH625" s="5">
        <f t="shared" si="889"/>
        <v>0</v>
      </c>
      <c r="BI625" s="5">
        <f t="shared" si="890"/>
        <v>0</v>
      </c>
      <c r="BJ625" s="8">
        <f t="shared" si="891"/>
        <v>0</v>
      </c>
      <c r="BK625" s="8">
        <f t="shared" si="892"/>
        <v>1</v>
      </c>
      <c r="BL625" s="8">
        <f t="shared" si="893"/>
        <v>0</v>
      </c>
      <c r="BM625" s="8">
        <f t="shared" si="894"/>
        <v>0</v>
      </c>
      <c r="BN625" s="8">
        <f t="shared" si="895"/>
        <v>1</v>
      </c>
    </row>
    <row r="626" spans="1:66" x14ac:dyDescent="0.25">
      <c r="A626" t="s">
        <v>136</v>
      </c>
      <c r="B626" t="s">
        <v>137</v>
      </c>
      <c r="C626" t="s">
        <v>482</v>
      </c>
      <c r="D626" s="10"/>
      <c r="E626">
        <f>VLOOKUP(A626,home!$A$2:$E$405,3,FALSE)</f>
        <v>1.3571428571428601</v>
      </c>
      <c r="F626">
        <f>VLOOKUP(B626,home!$B$2:$E$405,3,FALSE)</f>
        <v>0</v>
      </c>
      <c r="G626">
        <f>VLOOKUP(C626,away!$B$2:$E$405,4,FALSE)</f>
        <v>0</v>
      </c>
      <c r="H626">
        <f>VLOOKUP(A626,away!$A$2:$E$405,3,FALSE)</f>
        <v>1.69047619047619</v>
      </c>
      <c r="I626">
        <f>VLOOKUP(C626,away!$B$2:$E$405,3,FALSE)</f>
        <v>0</v>
      </c>
      <c r="J626">
        <f>VLOOKUP(B626,home!$B$2:$E$405,4,FALSE)</f>
        <v>0</v>
      </c>
      <c r="K626" s="3">
        <f t="shared" si="840"/>
        <v>0</v>
      </c>
      <c r="L626" s="3">
        <f t="shared" si="841"/>
        <v>0</v>
      </c>
      <c r="M626" s="5">
        <f t="shared" si="842"/>
        <v>1</v>
      </c>
      <c r="N626" s="5">
        <f t="shared" si="843"/>
        <v>0</v>
      </c>
      <c r="O626" s="5">
        <f t="shared" si="844"/>
        <v>0</v>
      </c>
      <c r="P626" s="5">
        <f t="shared" si="845"/>
        <v>0</v>
      </c>
      <c r="Q626" s="5">
        <f t="shared" si="846"/>
        <v>0</v>
      </c>
      <c r="R626" s="5">
        <f t="shared" si="847"/>
        <v>0</v>
      </c>
      <c r="S626" s="5">
        <f t="shared" si="848"/>
        <v>0</v>
      </c>
      <c r="T626" s="5">
        <f t="shared" si="849"/>
        <v>0</v>
      </c>
      <c r="U626" s="5">
        <f t="shared" si="850"/>
        <v>0</v>
      </c>
      <c r="V626" s="5">
        <f t="shared" si="851"/>
        <v>0</v>
      </c>
      <c r="W626" s="5">
        <f t="shared" si="852"/>
        <v>0</v>
      </c>
      <c r="X626" s="5">
        <f t="shared" si="853"/>
        <v>0</v>
      </c>
      <c r="Y626" s="5">
        <f t="shared" si="854"/>
        <v>0</v>
      </c>
      <c r="Z626" s="5">
        <f t="shared" si="855"/>
        <v>0</v>
      </c>
      <c r="AA626" s="5">
        <f t="shared" si="856"/>
        <v>0</v>
      </c>
      <c r="AB626" s="5">
        <f t="shared" si="857"/>
        <v>0</v>
      </c>
      <c r="AC626" s="5">
        <f t="shared" si="858"/>
        <v>0</v>
      </c>
      <c r="AD626" s="5">
        <f t="shared" si="859"/>
        <v>0</v>
      </c>
      <c r="AE626" s="5">
        <f t="shared" si="860"/>
        <v>0</v>
      </c>
      <c r="AF626" s="5">
        <f t="shared" si="861"/>
        <v>0</v>
      </c>
      <c r="AG626" s="5">
        <f t="shared" si="862"/>
        <v>0</v>
      </c>
      <c r="AH626" s="5">
        <f t="shared" si="863"/>
        <v>0</v>
      </c>
      <c r="AI626" s="5">
        <f t="shared" si="864"/>
        <v>0</v>
      </c>
      <c r="AJ626" s="5">
        <f t="shared" si="865"/>
        <v>0</v>
      </c>
      <c r="AK626" s="5">
        <f t="shared" si="866"/>
        <v>0</v>
      </c>
      <c r="AL626" s="5">
        <f t="shared" si="867"/>
        <v>0</v>
      </c>
      <c r="AM626" s="5">
        <f t="shared" si="868"/>
        <v>0</v>
      </c>
      <c r="AN626" s="5">
        <f t="shared" si="869"/>
        <v>0</v>
      </c>
      <c r="AO626" s="5">
        <f t="shared" si="870"/>
        <v>0</v>
      </c>
      <c r="AP626" s="5">
        <f t="shared" si="871"/>
        <v>0</v>
      </c>
      <c r="AQ626" s="5">
        <f t="shared" si="872"/>
        <v>0</v>
      </c>
      <c r="AR626" s="5">
        <f t="shared" si="873"/>
        <v>0</v>
      </c>
      <c r="AS626" s="5">
        <f t="shared" si="874"/>
        <v>0</v>
      </c>
      <c r="AT626" s="5">
        <f t="shared" si="875"/>
        <v>0</v>
      </c>
      <c r="AU626" s="5">
        <f t="shared" si="876"/>
        <v>0</v>
      </c>
      <c r="AV626" s="5">
        <f t="shared" si="877"/>
        <v>0</v>
      </c>
      <c r="AW626" s="5">
        <f t="shared" si="878"/>
        <v>0</v>
      </c>
      <c r="AX626" s="5">
        <f t="shared" si="879"/>
        <v>0</v>
      </c>
      <c r="AY626" s="5">
        <f t="shared" si="880"/>
        <v>0</v>
      </c>
      <c r="AZ626" s="5">
        <f t="shared" si="881"/>
        <v>0</v>
      </c>
      <c r="BA626" s="5">
        <f t="shared" si="882"/>
        <v>0</v>
      </c>
      <c r="BB626" s="5">
        <f t="shared" si="883"/>
        <v>0</v>
      </c>
      <c r="BC626" s="5">
        <f t="shared" si="884"/>
        <v>0</v>
      </c>
      <c r="BD626" s="5">
        <f t="shared" si="885"/>
        <v>0</v>
      </c>
      <c r="BE626" s="5">
        <f t="shared" si="886"/>
        <v>0</v>
      </c>
      <c r="BF626" s="5">
        <f t="shared" si="887"/>
        <v>0</v>
      </c>
      <c r="BG626" s="5">
        <f t="shared" si="888"/>
        <v>0</v>
      </c>
      <c r="BH626" s="5">
        <f t="shared" si="889"/>
        <v>0</v>
      </c>
      <c r="BI626" s="5">
        <f t="shared" si="890"/>
        <v>0</v>
      </c>
      <c r="BJ626" s="8">
        <f t="shared" si="891"/>
        <v>0</v>
      </c>
      <c r="BK626" s="8">
        <f t="shared" si="892"/>
        <v>1</v>
      </c>
      <c r="BL626" s="8">
        <f t="shared" si="893"/>
        <v>0</v>
      </c>
      <c r="BM626" s="8">
        <f t="shared" si="894"/>
        <v>0</v>
      </c>
      <c r="BN626" s="8">
        <f t="shared" si="895"/>
        <v>1</v>
      </c>
    </row>
    <row r="627" spans="1:66" x14ac:dyDescent="0.25">
      <c r="A627" t="s">
        <v>136</v>
      </c>
      <c r="B627" t="s">
        <v>359</v>
      </c>
      <c r="C627" t="s">
        <v>381</v>
      </c>
      <c r="D627" s="10"/>
      <c r="E627">
        <f>VLOOKUP(A627,home!$A$2:$E$405,3,FALSE)</f>
        <v>1.3571428571428601</v>
      </c>
      <c r="F627">
        <f>VLOOKUP(B627,home!$B$2:$E$405,3,FALSE)</f>
        <v>0</v>
      </c>
      <c r="G627">
        <f>VLOOKUP(C627,away!$B$2:$E$405,4,FALSE)</f>
        <v>1.47</v>
      </c>
      <c r="H627">
        <f>VLOOKUP(A627,away!$A$2:$E$405,3,FALSE)</f>
        <v>1.69047619047619</v>
      </c>
      <c r="I627">
        <f>VLOOKUP(C627,away!$B$2:$E$405,3,FALSE)</f>
        <v>1.84</v>
      </c>
      <c r="J627">
        <f>VLOOKUP(B627,home!$B$2:$E$405,4,FALSE)</f>
        <v>0</v>
      </c>
      <c r="K627" s="3">
        <f t="shared" si="840"/>
        <v>0</v>
      </c>
      <c r="L627" s="3">
        <f t="shared" si="841"/>
        <v>0</v>
      </c>
      <c r="M627" s="5">
        <f t="shared" si="842"/>
        <v>1</v>
      </c>
      <c r="N627" s="5">
        <f t="shared" si="843"/>
        <v>0</v>
      </c>
      <c r="O627" s="5">
        <f t="shared" si="844"/>
        <v>0</v>
      </c>
      <c r="P627" s="5">
        <f t="shared" si="845"/>
        <v>0</v>
      </c>
      <c r="Q627" s="5">
        <f t="shared" si="846"/>
        <v>0</v>
      </c>
      <c r="R627" s="5">
        <f t="shared" si="847"/>
        <v>0</v>
      </c>
      <c r="S627" s="5">
        <f t="shared" si="848"/>
        <v>0</v>
      </c>
      <c r="T627" s="5">
        <f t="shared" si="849"/>
        <v>0</v>
      </c>
      <c r="U627" s="5">
        <f t="shared" si="850"/>
        <v>0</v>
      </c>
      <c r="V627" s="5">
        <f t="shared" si="851"/>
        <v>0</v>
      </c>
      <c r="W627" s="5">
        <f t="shared" si="852"/>
        <v>0</v>
      </c>
      <c r="X627" s="5">
        <f t="shared" si="853"/>
        <v>0</v>
      </c>
      <c r="Y627" s="5">
        <f t="shared" si="854"/>
        <v>0</v>
      </c>
      <c r="Z627" s="5">
        <f t="shared" si="855"/>
        <v>0</v>
      </c>
      <c r="AA627" s="5">
        <f t="shared" si="856"/>
        <v>0</v>
      </c>
      <c r="AB627" s="5">
        <f t="shared" si="857"/>
        <v>0</v>
      </c>
      <c r="AC627" s="5">
        <f t="shared" si="858"/>
        <v>0</v>
      </c>
      <c r="AD627" s="5">
        <f t="shared" si="859"/>
        <v>0</v>
      </c>
      <c r="AE627" s="5">
        <f t="shared" si="860"/>
        <v>0</v>
      </c>
      <c r="AF627" s="5">
        <f t="shared" si="861"/>
        <v>0</v>
      </c>
      <c r="AG627" s="5">
        <f t="shared" si="862"/>
        <v>0</v>
      </c>
      <c r="AH627" s="5">
        <f t="shared" si="863"/>
        <v>0</v>
      </c>
      <c r="AI627" s="5">
        <f t="shared" si="864"/>
        <v>0</v>
      </c>
      <c r="AJ627" s="5">
        <f t="shared" si="865"/>
        <v>0</v>
      </c>
      <c r="AK627" s="5">
        <f t="shared" si="866"/>
        <v>0</v>
      </c>
      <c r="AL627" s="5">
        <f t="shared" si="867"/>
        <v>0</v>
      </c>
      <c r="AM627" s="5">
        <f t="shared" si="868"/>
        <v>0</v>
      </c>
      <c r="AN627" s="5">
        <f t="shared" si="869"/>
        <v>0</v>
      </c>
      <c r="AO627" s="5">
        <f t="shared" si="870"/>
        <v>0</v>
      </c>
      <c r="AP627" s="5">
        <f t="shared" si="871"/>
        <v>0</v>
      </c>
      <c r="AQ627" s="5">
        <f t="shared" si="872"/>
        <v>0</v>
      </c>
      <c r="AR627" s="5">
        <f t="shared" si="873"/>
        <v>0</v>
      </c>
      <c r="AS627" s="5">
        <f t="shared" si="874"/>
        <v>0</v>
      </c>
      <c r="AT627" s="5">
        <f t="shared" si="875"/>
        <v>0</v>
      </c>
      <c r="AU627" s="5">
        <f t="shared" si="876"/>
        <v>0</v>
      </c>
      <c r="AV627" s="5">
        <f t="shared" si="877"/>
        <v>0</v>
      </c>
      <c r="AW627" s="5">
        <f t="shared" si="878"/>
        <v>0</v>
      </c>
      <c r="AX627" s="5">
        <f t="shared" si="879"/>
        <v>0</v>
      </c>
      <c r="AY627" s="5">
        <f t="shared" si="880"/>
        <v>0</v>
      </c>
      <c r="AZ627" s="5">
        <f t="shared" si="881"/>
        <v>0</v>
      </c>
      <c r="BA627" s="5">
        <f t="shared" si="882"/>
        <v>0</v>
      </c>
      <c r="BB627" s="5">
        <f t="shared" si="883"/>
        <v>0</v>
      </c>
      <c r="BC627" s="5">
        <f t="shared" si="884"/>
        <v>0</v>
      </c>
      <c r="BD627" s="5">
        <f t="shared" si="885"/>
        <v>0</v>
      </c>
      <c r="BE627" s="5">
        <f t="shared" si="886"/>
        <v>0</v>
      </c>
      <c r="BF627" s="5">
        <f t="shared" si="887"/>
        <v>0</v>
      </c>
      <c r="BG627" s="5">
        <f t="shared" si="888"/>
        <v>0</v>
      </c>
      <c r="BH627" s="5">
        <f t="shared" si="889"/>
        <v>0</v>
      </c>
      <c r="BI627" s="5">
        <f t="shared" si="890"/>
        <v>0</v>
      </c>
      <c r="BJ627" s="8">
        <f t="shared" si="891"/>
        <v>0</v>
      </c>
      <c r="BK627" s="8">
        <f t="shared" si="892"/>
        <v>1</v>
      </c>
      <c r="BL627" s="8">
        <f t="shared" si="893"/>
        <v>0</v>
      </c>
      <c r="BM627" s="8">
        <f t="shared" si="894"/>
        <v>0</v>
      </c>
      <c r="BN627" s="8">
        <f t="shared" si="895"/>
        <v>1</v>
      </c>
    </row>
    <row r="628" spans="1:66" x14ac:dyDescent="0.25">
      <c r="A628" t="s">
        <v>136</v>
      </c>
      <c r="B628" t="s">
        <v>373</v>
      </c>
      <c r="C628" t="s">
        <v>315</v>
      </c>
      <c r="D628" s="10"/>
      <c r="E628">
        <f>VLOOKUP(A628,home!$A$2:$E$405,3,FALSE)</f>
        <v>1.3571428571428601</v>
      </c>
      <c r="F628">
        <f>VLOOKUP(B628,home!$B$2:$E$405,3,FALSE)</f>
        <v>1.47</v>
      </c>
      <c r="G628">
        <f>VLOOKUP(C628,away!$B$2:$E$405,4,FALSE)</f>
        <v>1.84</v>
      </c>
      <c r="H628">
        <f>VLOOKUP(A628,away!$A$2:$E$405,3,FALSE)</f>
        <v>1.69047619047619</v>
      </c>
      <c r="I628">
        <f>VLOOKUP(C628,away!$B$2:$E$405,3,FALSE)</f>
        <v>1.47</v>
      </c>
      <c r="J628">
        <f>VLOOKUP(B628,home!$B$2:$E$405,4,FALSE)</f>
        <v>1.38</v>
      </c>
      <c r="K628" s="3">
        <f t="shared" si="840"/>
        <v>3.6708000000000083</v>
      </c>
      <c r="L628" s="3">
        <f t="shared" si="841"/>
        <v>3.4292999999999991</v>
      </c>
      <c r="M628" s="5">
        <f t="shared" si="842"/>
        <v>8.2502241689895873E-4</v>
      </c>
      <c r="N628" s="5">
        <f t="shared" si="843"/>
        <v>3.0284922879527045E-3</v>
      </c>
      <c r="O628" s="5">
        <f t="shared" si="844"/>
        <v>2.8292493742715983E-3</v>
      </c>
      <c r="P628" s="5">
        <f t="shared" si="845"/>
        <v>1.0385608603076206E-2</v>
      </c>
      <c r="Q628" s="5">
        <f t="shared" si="846"/>
        <v>5.5584947453084068E-3</v>
      </c>
      <c r="R628" s="5">
        <f t="shared" si="847"/>
        <v>4.8511724395947954E-3</v>
      </c>
      <c r="S628" s="5">
        <f t="shared" si="848"/>
        <v>3.2684222830487157E-2</v>
      </c>
      <c r="T628" s="5">
        <f t="shared" si="849"/>
        <v>1.9061746030086119E-2</v>
      </c>
      <c r="U628" s="5">
        <f t="shared" si="850"/>
        <v>1.7807683791264614E-2</v>
      </c>
      <c r="V628" s="5">
        <f t="shared" si="851"/>
        <v>4.5715329649809636E-2</v>
      </c>
      <c r="W628" s="5">
        <f t="shared" si="852"/>
        <v>6.8013741703593826E-3</v>
      </c>
      <c r="X628" s="5">
        <f t="shared" si="853"/>
        <v>2.3323952442413427E-2</v>
      </c>
      <c r="Y628" s="5">
        <f t="shared" si="854"/>
        <v>3.9992415055384173E-2</v>
      </c>
      <c r="Z628" s="5">
        <f t="shared" si="855"/>
        <v>5.5453752157008087E-3</v>
      </c>
      <c r="AA628" s="5">
        <f t="shared" si="856"/>
        <v>2.0355963341794577E-2</v>
      </c>
      <c r="AB628" s="5">
        <f t="shared" si="857"/>
        <v>3.7361335117529856E-2</v>
      </c>
      <c r="AC628" s="5">
        <f t="shared" si="858"/>
        <v>3.5967319734179624E-2</v>
      </c>
      <c r="AD628" s="5">
        <f t="shared" si="859"/>
        <v>6.2416210761388194E-3</v>
      </c>
      <c r="AE628" s="5">
        <f t="shared" si="860"/>
        <v>2.1404391156402851E-2</v>
      </c>
      <c r="AF628" s="5">
        <f t="shared" si="861"/>
        <v>3.6701039296326142E-2</v>
      </c>
      <c r="AG628" s="5">
        <f t="shared" si="862"/>
        <v>4.19529580196304E-2</v>
      </c>
      <c r="AH628" s="5">
        <f t="shared" si="863"/>
        <v>4.7541888068006952E-3</v>
      </c>
      <c r="AI628" s="5">
        <f t="shared" si="864"/>
        <v>1.745167627200403E-2</v>
      </c>
      <c r="AJ628" s="5">
        <f t="shared" si="865"/>
        <v>3.2030806629636276E-2</v>
      </c>
      <c r="AK628" s="5">
        <f t="shared" si="866"/>
        <v>3.9192894992023039E-2</v>
      </c>
      <c r="AL628" s="5">
        <f t="shared" si="867"/>
        <v>1.8110659667403269E-2</v>
      </c>
      <c r="AM628" s="5">
        <f t="shared" si="868"/>
        <v>4.5823485292580853E-3</v>
      </c>
      <c r="AN628" s="5">
        <f t="shared" si="869"/>
        <v>1.5714247811384748E-2</v>
      </c>
      <c r="AO628" s="5">
        <f t="shared" si="870"/>
        <v>2.6944435009790851E-2</v>
      </c>
      <c r="AP628" s="5">
        <f t="shared" si="871"/>
        <v>3.0800183659691914E-2</v>
      </c>
      <c r="AQ628" s="5">
        <f t="shared" si="872"/>
        <v>2.6405767456045368E-2</v>
      </c>
      <c r="AR628" s="5">
        <f t="shared" si="873"/>
        <v>3.260707935032324E-3</v>
      </c>
      <c r="AS628" s="5">
        <f t="shared" si="874"/>
        <v>1.1969406687916682E-2</v>
      </c>
      <c r="AT628" s="5">
        <f t="shared" si="875"/>
        <v>2.1968649035002331E-2</v>
      </c>
      <c r="AU628" s="5">
        <f t="shared" si="876"/>
        <v>2.6880838959228912E-2</v>
      </c>
      <c r="AV628" s="5">
        <f t="shared" si="877"/>
        <v>2.4668545912884431E-2</v>
      </c>
      <c r="AW628" s="5">
        <f t="shared" si="878"/>
        <v>6.3328320606308901E-3</v>
      </c>
      <c r="AX628" s="5">
        <f t="shared" si="879"/>
        <v>2.8034808302001032E-3</v>
      </c>
      <c r="AY628" s="5">
        <f t="shared" si="880"/>
        <v>9.6139768110052124E-3</v>
      </c>
      <c r="AZ628" s="5">
        <f t="shared" si="881"/>
        <v>1.6484605338990082E-2</v>
      </c>
      <c r="BA628" s="5">
        <f t="shared" si="882"/>
        <v>1.8843552362999557E-2</v>
      </c>
      <c r="BB628" s="5">
        <f t="shared" si="883"/>
        <v>1.6155048529608595E-2</v>
      </c>
      <c r="BC628" s="5">
        <f t="shared" si="884"/>
        <v>1.1080101584517348E-2</v>
      </c>
      <c r="BD628" s="5">
        <f t="shared" si="885"/>
        <v>1.8636576202677249E-3</v>
      </c>
      <c r="BE628" s="5">
        <f t="shared" si="886"/>
        <v>6.8411143924787792E-3</v>
      </c>
      <c r="BF628" s="5">
        <f t="shared" si="887"/>
        <v>1.2556181355955582E-2</v>
      </c>
      <c r="BG628" s="5">
        <f t="shared" si="888"/>
        <v>1.5363743507147287E-2</v>
      </c>
      <c r="BH628" s="5">
        <f t="shared" si="889"/>
        <v>1.4099307416509096E-2</v>
      </c>
      <c r="BI628" s="5">
        <f t="shared" si="890"/>
        <v>1.035114753290434E-2</v>
      </c>
      <c r="BJ628" s="8">
        <f t="shared" si="891"/>
        <v>0.38349423220349432</v>
      </c>
      <c r="BK628" s="8">
        <f t="shared" si="892"/>
        <v>0.15330213971286005</v>
      </c>
      <c r="BL628" s="8">
        <f t="shared" si="893"/>
        <v>0.326458271120247</v>
      </c>
      <c r="BM628" s="8">
        <f t="shared" si="894"/>
        <v>0.83804083363482496</v>
      </c>
      <c r="BN628" s="8">
        <f t="shared" si="895"/>
        <v>2.747803986710267E-2</v>
      </c>
    </row>
    <row r="629" spans="1:66" x14ac:dyDescent="0.25">
      <c r="A629" t="s">
        <v>136</v>
      </c>
      <c r="B629" t="s">
        <v>388</v>
      </c>
      <c r="C629" t="s">
        <v>344</v>
      </c>
      <c r="D629" s="10"/>
      <c r="E629">
        <f>VLOOKUP(A629,home!$A$2:$E$405,3,FALSE)</f>
        <v>1.3571428571428601</v>
      </c>
      <c r="F629">
        <f>VLOOKUP(B629,home!$B$2:$E$405,3,FALSE)</f>
        <v>0</v>
      </c>
      <c r="G629">
        <f>VLOOKUP(C629,away!$B$2:$E$405,4,FALSE)</f>
        <v>1.1100000000000001</v>
      </c>
      <c r="H629">
        <f>VLOOKUP(A629,away!$A$2:$E$405,3,FALSE)</f>
        <v>1.69047619047619</v>
      </c>
      <c r="I629">
        <f>VLOOKUP(C629,away!$B$2:$E$405,3,FALSE)</f>
        <v>1.1100000000000001</v>
      </c>
      <c r="J629">
        <f>VLOOKUP(B629,home!$B$2:$E$405,4,FALSE)</f>
        <v>0</v>
      </c>
      <c r="K629" s="3">
        <f t="shared" si="840"/>
        <v>0</v>
      </c>
      <c r="L629" s="3">
        <f t="shared" si="841"/>
        <v>0</v>
      </c>
      <c r="M629" s="5">
        <f t="shared" si="842"/>
        <v>1</v>
      </c>
      <c r="N629" s="5">
        <f t="shared" si="843"/>
        <v>0</v>
      </c>
      <c r="O629" s="5">
        <f t="shared" si="844"/>
        <v>0</v>
      </c>
      <c r="P629" s="5">
        <f t="shared" si="845"/>
        <v>0</v>
      </c>
      <c r="Q629" s="5">
        <f t="shared" si="846"/>
        <v>0</v>
      </c>
      <c r="R629" s="5">
        <f t="shared" si="847"/>
        <v>0</v>
      </c>
      <c r="S629" s="5">
        <f t="shared" si="848"/>
        <v>0</v>
      </c>
      <c r="T629" s="5">
        <f t="shared" si="849"/>
        <v>0</v>
      </c>
      <c r="U629" s="5">
        <f t="shared" si="850"/>
        <v>0</v>
      </c>
      <c r="V629" s="5">
        <f t="shared" si="851"/>
        <v>0</v>
      </c>
      <c r="W629" s="5">
        <f t="shared" si="852"/>
        <v>0</v>
      </c>
      <c r="X629" s="5">
        <f t="shared" si="853"/>
        <v>0</v>
      </c>
      <c r="Y629" s="5">
        <f t="shared" si="854"/>
        <v>0</v>
      </c>
      <c r="Z629" s="5">
        <f t="shared" si="855"/>
        <v>0</v>
      </c>
      <c r="AA629" s="5">
        <f t="shared" si="856"/>
        <v>0</v>
      </c>
      <c r="AB629" s="5">
        <f t="shared" si="857"/>
        <v>0</v>
      </c>
      <c r="AC629" s="5">
        <f t="shared" si="858"/>
        <v>0</v>
      </c>
      <c r="AD629" s="5">
        <f t="shared" si="859"/>
        <v>0</v>
      </c>
      <c r="AE629" s="5">
        <f t="shared" si="860"/>
        <v>0</v>
      </c>
      <c r="AF629" s="5">
        <f t="shared" si="861"/>
        <v>0</v>
      </c>
      <c r="AG629" s="5">
        <f t="shared" si="862"/>
        <v>0</v>
      </c>
      <c r="AH629" s="5">
        <f t="shared" si="863"/>
        <v>0</v>
      </c>
      <c r="AI629" s="5">
        <f t="shared" si="864"/>
        <v>0</v>
      </c>
      <c r="AJ629" s="5">
        <f t="shared" si="865"/>
        <v>0</v>
      </c>
      <c r="AK629" s="5">
        <f t="shared" si="866"/>
        <v>0</v>
      </c>
      <c r="AL629" s="5">
        <f t="shared" si="867"/>
        <v>0</v>
      </c>
      <c r="AM629" s="5">
        <f t="shared" si="868"/>
        <v>0</v>
      </c>
      <c r="AN629" s="5">
        <f t="shared" si="869"/>
        <v>0</v>
      </c>
      <c r="AO629" s="5">
        <f t="shared" si="870"/>
        <v>0</v>
      </c>
      <c r="AP629" s="5">
        <f t="shared" si="871"/>
        <v>0</v>
      </c>
      <c r="AQ629" s="5">
        <f t="shared" si="872"/>
        <v>0</v>
      </c>
      <c r="AR629" s="5">
        <f t="shared" si="873"/>
        <v>0</v>
      </c>
      <c r="AS629" s="5">
        <f t="shared" si="874"/>
        <v>0</v>
      </c>
      <c r="AT629" s="5">
        <f t="shared" si="875"/>
        <v>0</v>
      </c>
      <c r="AU629" s="5">
        <f t="shared" si="876"/>
        <v>0</v>
      </c>
      <c r="AV629" s="5">
        <f t="shared" si="877"/>
        <v>0</v>
      </c>
      <c r="AW629" s="5">
        <f t="shared" si="878"/>
        <v>0</v>
      </c>
      <c r="AX629" s="5">
        <f t="shared" si="879"/>
        <v>0</v>
      </c>
      <c r="AY629" s="5">
        <f t="shared" si="880"/>
        <v>0</v>
      </c>
      <c r="AZ629" s="5">
        <f t="shared" si="881"/>
        <v>0</v>
      </c>
      <c r="BA629" s="5">
        <f t="shared" si="882"/>
        <v>0</v>
      </c>
      <c r="BB629" s="5">
        <f t="shared" si="883"/>
        <v>0</v>
      </c>
      <c r="BC629" s="5">
        <f t="shared" si="884"/>
        <v>0</v>
      </c>
      <c r="BD629" s="5">
        <f t="shared" si="885"/>
        <v>0</v>
      </c>
      <c r="BE629" s="5">
        <f t="shared" si="886"/>
        <v>0</v>
      </c>
      <c r="BF629" s="5">
        <f t="shared" si="887"/>
        <v>0</v>
      </c>
      <c r="BG629" s="5">
        <f t="shared" si="888"/>
        <v>0</v>
      </c>
      <c r="BH629" s="5">
        <f t="shared" si="889"/>
        <v>0</v>
      </c>
      <c r="BI629" s="5">
        <f t="shared" si="890"/>
        <v>0</v>
      </c>
      <c r="BJ629" s="8">
        <f t="shared" si="891"/>
        <v>0</v>
      </c>
      <c r="BK629" s="8">
        <f t="shared" si="892"/>
        <v>1</v>
      </c>
      <c r="BL629" s="8">
        <f t="shared" si="893"/>
        <v>0</v>
      </c>
      <c r="BM629" s="8">
        <f t="shared" si="894"/>
        <v>0</v>
      </c>
      <c r="BN629" s="8">
        <f t="shared" si="895"/>
        <v>1</v>
      </c>
    </row>
    <row r="630" spans="1:66" x14ac:dyDescent="0.25">
      <c r="A630" t="s">
        <v>136</v>
      </c>
      <c r="B630" t="s">
        <v>483</v>
      </c>
      <c r="C630" t="s">
        <v>347</v>
      </c>
      <c r="D630" s="10"/>
      <c r="E630">
        <f>VLOOKUP(A630,home!$A$2:$E$405,3,FALSE)</f>
        <v>1.3571428571428601</v>
      </c>
      <c r="F630">
        <f>VLOOKUP(B630,home!$B$2:$E$405,3,FALSE)</f>
        <v>0</v>
      </c>
      <c r="G630">
        <f>VLOOKUP(C630,away!$B$2:$E$405,4,FALSE)</f>
        <v>1.47</v>
      </c>
      <c r="H630">
        <f>VLOOKUP(A630,away!$A$2:$E$405,3,FALSE)</f>
        <v>1.69047619047619</v>
      </c>
      <c r="I630">
        <f>VLOOKUP(C630,away!$B$2:$E$405,3,FALSE)</f>
        <v>1.84</v>
      </c>
      <c r="J630">
        <f>VLOOKUP(B630,home!$B$2:$E$405,4,FALSE)</f>
        <v>0</v>
      </c>
      <c r="K630" s="3">
        <f t="shared" si="840"/>
        <v>0</v>
      </c>
      <c r="L630" s="3">
        <f t="shared" si="841"/>
        <v>0</v>
      </c>
      <c r="M630" s="5">
        <f t="shared" si="842"/>
        <v>1</v>
      </c>
      <c r="N630" s="5">
        <f t="shared" si="843"/>
        <v>0</v>
      </c>
      <c r="O630" s="5">
        <f t="shared" si="844"/>
        <v>0</v>
      </c>
      <c r="P630" s="5">
        <f t="shared" si="845"/>
        <v>0</v>
      </c>
      <c r="Q630" s="5">
        <f t="shared" si="846"/>
        <v>0</v>
      </c>
      <c r="R630" s="5">
        <f t="shared" si="847"/>
        <v>0</v>
      </c>
      <c r="S630" s="5">
        <f t="shared" si="848"/>
        <v>0</v>
      </c>
      <c r="T630" s="5">
        <f t="shared" si="849"/>
        <v>0</v>
      </c>
      <c r="U630" s="5">
        <f t="shared" si="850"/>
        <v>0</v>
      </c>
      <c r="V630" s="5">
        <f t="shared" si="851"/>
        <v>0</v>
      </c>
      <c r="W630" s="5">
        <f t="shared" si="852"/>
        <v>0</v>
      </c>
      <c r="X630" s="5">
        <f t="shared" si="853"/>
        <v>0</v>
      </c>
      <c r="Y630" s="5">
        <f t="shared" si="854"/>
        <v>0</v>
      </c>
      <c r="Z630" s="5">
        <f t="shared" si="855"/>
        <v>0</v>
      </c>
      <c r="AA630" s="5">
        <f t="shared" si="856"/>
        <v>0</v>
      </c>
      <c r="AB630" s="5">
        <f t="shared" si="857"/>
        <v>0</v>
      </c>
      <c r="AC630" s="5">
        <f t="shared" si="858"/>
        <v>0</v>
      </c>
      <c r="AD630" s="5">
        <f t="shared" si="859"/>
        <v>0</v>
      </c>
      <c r="AE630" s="5">
        <f t="shared" si="860"/>
        <v>0</v>
      </c>
      <c r="AF630" s="5">
        <f t="shared" si="861"/>
        <v>0</v>
      </c>
      <c r="AG630" s="5">
        <f t="shared" si="862"/>
        <v>0</v>
      </c>
      <c r="AH630" s="5">
        <f t="shared" si="863"/>
        <v>0</v>
      </c>
      <c r="AI630" s="5">
        <f t="shared" si="864"/>
        <v>0</v>
      </c>
      <c r="AJ630" s="5">
        <f t="shared" si="865"/>
        <v>0</v>
      </c>
      <c r="AK630" s="5">
        <f t="shared" si="866"/>
        <v>0</v>
      </c>
      <c r="AL630" s="5">
        <f t="shared" si="867"/>
        <v>0</v>
      </c>
      <c r="AM630" s="5">
        <f t="shared" si="868"/>
        <v>0</v>
      </c>
      <c r="AN630" s="5">
        <f t="shared" si="869"/>
        <v>0</v>
      </c>
      <c r="AO630" s="5">
        <f t="shared" si="870"/>
        <v>0</v>
      </c>
      <c r="AP630" s="5">
        <f t="shared" si="871"/>
        <v>0</v>
      </c>
      <c r="AQ630" s="5">
        <f t="shared" si="872"/>
        <v>0</v>
      </c>
      <c r="AR630" s="5">
        <f t="shared" si="873"/>
        <v>0</v>
      </c>
      <c r="AS630" s="5">
        <f t="shared" si="874"/>
        <v>0</v>
      </c>
      <c r="AT630" s="5">
        <f t="shared" si="875"/>
        <v>0</v>
      </c>
      <c r="AU630" s="5">
        <f t="shared" si="876"/>
        <v>0</v>
      </c>
      <c r="AV630" s="5">
        <f t="shared" si="877"/>
        <v>0</v>
      </c>
      <c r="AW630" s="5">
        <f t="shared" si="878"/>
        <v>0</v>
      </c>
      <c r="AX630" s="5">
        <f t="shared" si="879"/>
        <v>0</v>
      </c>
      <c r="AY630" s="5">
        <f t="shared" si="880"/>
        <v>0</v>
      </c>
      <c r="AZ630" s="5">
        <f t="shared" si="881"/>
        <v>0</v>
      </c>
      <c r="BA630" s="5">
        <f t="shared" si="882"/>
        <v>0</v>
      </c>
      <c r="BB630" s="5">
        <f t="shared" si="883"/>
        <v>0</v>
      </c>
      <c r="BC630" s="5">
        <f t="shared" si="884"/>
        <v>0</v>
      </c>
      <c r="BD630" s="5">
        <f t="shared" si="885"/>
        <v>0</v>
      </c>
      <c r="BE630" s="5">
        <f t="shared" si="886"/>
        <v>0</v>
      </c>
      <c r="BF630" s="5">
        <f t="shared" si="887"/>
        <v>0</v>
      </c>
      <c r="BG630" s="5">
        <f t="shared" si="888"/>
        <v>0</v>
      </c>
      <c r="BH630" s="5">
        <f t="shared" si="889"/>
        <v>0</v>
      </c>
      <c r="BI630" s="5">
        <f t="shared" si="890"/>
        <v>0</v>
      </c>
      <c r="BJ630" s="8">
        <f t="shared" si="891"/>
        <v>0</v>
      </c>
      <c r="BK630" s="8">
        <f t="shared" si="892"/>
        <v>1</v>
      </c>
      <c r="BL630" s="8">
        <f t="shared" si="893"/>
        <v>0</v>
      </c>
      <c r="BM630" s="8">
        <f t="shared" si="894"/>
        <v>0</v>
      </c>
      <c r="BN630" s="8">
        <f t="shared" si="895"/>
        <v>1</v>
      </c>
    </row>
    <row r="631" spans="1:66" x14ac:dyDescent="0.25">
      <c r="A631" t="s">
        <v>136</v>
      </c>
      <c r="B631" t="s">
        <v>125</v>
      </c>
      <c r="C631" t="s">
        <v>377</v>
      </c>
      <c r="D631" s="10"/>
      <c r="E631">
        <f>VLOOKUP(A631,home!$A$2:$E$405,3,FALSE)</f>
        <v>1.3571428571428601</v>
      </c>
      <c r="F631">
        <f>VLOOKUP(B631,home!$B$2:$E$405,3,FALSE)</f>
        <v>0</v>
      </c>
      <c r="G631">
        <f>VLOOKUP(C631,away!$B$2:$E$405,4,FALSE)</f>
        <v>0</v>
      </c>
      <c r="H631">
        <f>VLOOKUP(A631,away!$A$2:$E$405,3,FALSE)</f>
        <v>1.69047619047619</v>
      </c>
      <c r="I631">
        <f>VLOOKUP(C631,away!$B$2:$E$405,3,FALSE)</f>
        <v>0.37</v>
      </c>
      <c r="J631">
        <f>VLOOKUP(B631,home!$B$2:$E$405,4,FALSE)</f>
        <v>0</v>
      </c>
      <c r="K631" s="3">
        <f t="shared" si="840"/>
        <v>0</v>
      </c>
      <c r="L631" s="3">
        <f t="shared" si="841"/>
        <v>0</v>
      </c>
      <c r="M631" s="5">
        <f t="shared" si="842"/>
        <v>1</v>
      </c>
      <c r="N631" s="5">
        <f t="shared" si="843"/>
        <v>0</v>
      </c>
      <c r="O631" s="5">
        <f t="shared" si="844"/>
        <v>0</v>
      </c>
      <c r="P631" s="5">
        <f t="shared" si="845"/>
        <v>0</v>
      </c>
      <c r="Q631" s="5">
        <f t="shared" si="846"/>
        <v>0</v>
      </c>
      <c r="R631" s="5">
        <f t="shared" si="847"/>
        <v>0</v>
      </c>
      <c r="S631" s="5">
        <f t="shared" si="848"/>
        <v>0</v>
      </c>
      <c r="T631" s="5">
        <f t="shared" si="849"/>
        <v>0</v>
      </c>
      <c r="U631" s="5">
        <f t="shared" si="850"/>
        <v>0</v>
      </c>
      <c r="V631" s="5">
        <f t="shared" si="851"/>
        <v>0</v>
      </c>
      <c r="W631" s="5">
        <f t="shared" si="852"/>
        <v>0</v>
      </c>
      <c r="X631" s="5">
        <f t="shared" si="853"/>
        <v>0</v>
      </c>
      <c r="Y631" s="5">
        <f t="shared" si="854"/>
        <v>0</v>
      </c>
      <c r="Z631" s="5">
        <f t="shared" si="855"/>
        <v>0</v>
      </c>
      <c r="AA631" s="5">
        <f t="shared" si="856"/>
        <v>0</v>
      </c>
      <c r="AB631" s="5">
        <f t="shared" si="857"/>
        <v>0</v>
      </c>
      <c r="AC631" s="5">
        <f t="shared" si="858"/>
        <v>0</v>
      </c>
      <c r="AD631" s="5">
        <f t="shared" si="859"/>
        <v>0</v>
      </c>
      <c r="AE631" s="5">
        <f t="shared" si="860"/>
        <v>0</v>
      </c>
      <c r="AF631" s="5">
        <f t="shared" si="861"/>
        <v>0</v>
      </c>
      <c r="AG631" s="5">
        <f t="shared" si="862"/>
        <v>0</v>
      </c>
      <c r="AH631" s="5">
        <f t="shared" si="863"/>
        <v>0</v>
      </c>
      <c r="AI631" s="5">
        <f t="shared" si="864"/>
        <v>0</v>
      </c>
      <c r="AJ631" s="5">
        <f t="shared" si="865"/>
        <v>0</v>
      </c>
      <c r="AK631" s="5">
        <f t="shared" si="866"/>
        <v>0</v>
      </c>
      <c r="AL631" s="5">
        <f t="shared" si="867"/>
        <v>0</v>
      </c>
      <c r="AM631" s="5">
        <f t="shared" si="868"/>
        <v>0</v>
      </c>
      <c r="AN631" s="5">
        <f t="shared" si="869"/>
        <v>0</v>
      </c>
      <c r="AO631" s="5">
        <f t="shared" si="870"/>
        <v>0</v>
      </c>
      <c r="AP631" s="5">
        <f t="shared" si="871"/>
        <v>0</v>
      </c>
      <c r="AQ631" s="5">
        <f t="shared" si="872"/>
        <v>0</v>
      </c>
      <c r="AR631" s="5">
        <f t="shared" si="873"/>
        <v>0</v>
      </c>
      <c r="AS631" s="5">
        <f t="shared" si="874"/>
        <v>0</v>
      </c>
      <c r="AT631" s="5">
        <f t="shared" si="875"/>
        <v>0</v>
      </c>
      <c r="AU631" s="5">
        <f t="shared" si="876"/>
        <v>0</v>
      </c>
      <c r="AV631" s="5">
        <f t="shared" si="877"/>
        <v>0</v>
      </c>
      <c r="AW631" s="5">
        <f t="shared" si="878"/>
        <v>0</v>
      </c>
      <c r="AX631" s="5">
        <f t="shared" si="879"/>
        <v>0</v>
      </c>
      <c r="AY631" s="5">
        <f t="shared" si="880"/>
        <v>0</v>
      </c>
      <c r="AZ631" s="5">
        <f t="shared" si="881"/>
        <v>0</v>
      </c>
      <c r="BA631" s="5">
        <f t="shared" si="882"/>
        <v>0</v>
      </c>
      <c r="BB631" s="5">
        <f t="shared" si="883"/>
        <v>0</v>
      </c>
      <c r="BC631" s="5">
        <f t="shared" si="884"/>
        <v>0</v>
      </c>
      <c r="BD631" s="5">
        <f t="shared" si="885"/>
        <v>0</v>
      </c>
      <c r="BE631" s="5">
        <f t="shared" si="886"/>
        <v>0</v>
      </c>
      <c r="BF631" s="5">
        <f t="shared" si="887"/>
        <v>0</v>
      </c>
      <c r="BG631" s="5">
        <f t="shared" si="888"/>
        <v>0</v>
      </c>
      <c r="BH631" s="5">
        <f t="shared" si="889"/>
        <v>0</v>
      </c>
      <c r="BI631" s="5">
        <f t="shared" si="890"/>
        <v>0</v>
      </c>
      <c r="BJ631" s="8">
        <f t="shared" si="891"/>
        <v>0</v>
      </c>
      <c r="BK631" s="8">
        <f t="shared" si="892"/>
        <v>1</v>
      </c>
      <c r="BL631" s="8">
        <f t="shared" si="893"/>
        <v>0</v>
      </c>
      <c r="BM631" s="8">
        <f t="shared" si="894"/>
        <v>0</v>
      </c>
      <c r="BN631" s="8">
        <f t="shared" si="895"/>
        <v>1</v>
      </c>
    </row>
    <row r="632" spans="1:66" x14ac:dyDescent="0.25">
      <c r="A632" t="s">
        <v>19</v>
      </c>
      <c r="B632" t="s">
        <v>247</v>
      </c>
      <c r="C632" t="s">
        <v>248</v>
      </c>
      <c r="D632" s="10"/>
      <c r="E632">
        <f>VLOOKUP(A632,home!$A$2:$E$405,3,FALSE)</f>
        <v>1.5897435897435901</v>
      </c>
      <c r="F632">
        <f>VLOOKUP(B632,home!$B$2:$E$405,3,FALSE)</f>
        <v>1.26</v>
      </c>
      <c r="G632">
        <f>VLOOKUP(C632,away!$B$2:$E$405,4,FALSE)</f>
        <v>1.89</v>
      </c>
      <c r="H632">
        <f>VLOOKUP(A632,away!$A$2:$E$405,3,FALSE)</f>
        <v>1.4358974358974399</v>
      </c>
      <c r="I632">
        <f>VLOOKUP(C632,away!$B$2:$E$405,3,FALSE)</f>
        <v>0.63</v>
      </c>
      <c r="J632">
        <f>VLOOKUP(B632,home!$B$2:$E$405,4,FALSE)</f>
        <v>0</v>
      </c>
      <c r="K632" s="3">
        <f t="shared" si="840"/>
        <v>3.7858153846153852</v>
      </c>
      <c r="L632" s="3">
        <f t="shared" si="841"/>
        <v>0</v>
      </c>
      <c r="M632" s="5">
        <f t="shared" si="842"/>
        <v>2.269035386635615E-2</v>
      </c>
      <c r="N632" s="5">
        <f t="shared" si="843"/>
        <v>8.5901490749618309E-2</v>
      </c>
      <c r="O632" s="5">
        <f t="shared" si="844"/>
        <v>0</v>
      </c>
      <c r="P632" s="5">
        <f t="shared" si="845"/>
        <v>0</v>
      </c>
      <c r="Q632" s="5">
        <f t="shared" si="846"/>
        <v>0.16260359262065061</v>
      </c>
      <c r="R632" s="5">
        <f t="shared" si="847"/>
        <v>0</v>
      </c>
      <c r="S632" s="5">
        <f t="shared" si="848"/>
        <v>0</v>
      </c>
      <c r="T632" s="5">
        <f t="shared" si="849"/>
        <v>0</v>
      </c>
      <c r="U632" s="5">
        <f t="shared" si="850"/>
        <v>0</v>
      </c>
      <c r="V632" s="5">
        <f t="shared" si="851"/>
        <v>0</v>
      </c>
      <c r="W632" s="5">
        <f t="shared" si="852"/>
        <v>0.20519572751233062</v>
      </c>
      <c r="X632" s="5">
        <f t="shared" si="853"/>
        <v>0</v>
      </c>
      <c r="Y632" s="5">
        <f t="shared" si="854"/>
        <v>0</v>
      </c>
      <c r="Z632" s="5">
        <f t="shared" si="855"/>
        <v>0</v>
      </c>
      <c r="AA632" s="5">
        <f t="shared" si="856"/>
        <v>0</v>
      </c>
      <c r="AB632" s="5">
        <f t="shared" si="857"/>
        <v>0</v>
      </c>
      <c r="AC632" s="5">
        <f t="shared" si="858"/>
        <v>0</v>
      </c>
      <c r="AD632" s="5">
        <f t="shared" si="859"/>
        <v>0.19420828551838193</v>
      </c>
      <c r="AE632" s="5">
        <f t="shared" si="860"/>
        <v>0</v>
      </c>
      <c r="AF632" s="5">
        <f t="shared" si="861"/>
        <v>0</v>
      </c>
      <c r="AG632" s="5">
        <f t="shared" si="862"/>
        <v>0</v>
      </c>
      <c r="AH632" s="5">
        <f t="shared" si="863"/>
        <v>0</v>
      </c>
      <c r="AI632" s="5">
        <f t="shared" si="864"/>
        <v>0</v>
      </c>
      <c r="AJ632" s="5">
        <f t="shared" si="865"/>
        <v>0</v>
      </c>
      <c r="AK632" s="5">
        <f t="shared" si="866"/>
        <v>0</v>
      </c>
      <c r="AL632" s="5">
        <f t="shared" si="867"/>
        <v>0</v>
      </c>
      <c r="AM632" s="5">
        <f t="shared" si="868"/>
        <v>0.14704734302705355</v>
      </c>
      <c r="AN632" s="5">
        <f t="shared" si="869"/>
        <v>0</v>
      </c>
      <c r="AO632" s="5">
        <f t="shared" si="870"/>
        <v>0</v>
      </c>
      <c r="AP632" s="5">
        <f t="shared" si="871"/>
        <v>0</v>
      </c>
      <c r="AQ632" s="5">
        <f t="shared" si="872"/>
        <v>0</v>
      </c>
      <c r="AR632" s="5">
        <f t="shared" si="873"/>
        <v>0</v>
      </c>
      <c r="AS632" s="5">
        <f t="shared" si="874"/>
        <v>0</v>
      </c>
      <c r="AT632" s="5">
        <f t="shared" si="875"/>
        <v>0</v>
      </c>
      <c r="AU632" s="5">
        <f t="shared" si="876"/>
        <v>0</v>
      </c>
      <c r="AV632" s="5">
        <f t="shared" si="877"/>
        <v>0</v>
      </c>
      <c r="AW632" s="5">
        <f t="shared" si="878"/>
        <v>0</v>
      </c>
      <c r="AX632" s="5">
        <f t="shared" si="879"/>
        <v>9.2782348916439189E-2</v>
      </c>
      <c r="AY632" s="5">
        <f t="shared" si="880"/>
        <v>0</v>
      </c>
      <c r="AZ632" s="5">
        <f t="shared" si="881"/>
        <v>0</v>
      </c>
      <c r="BA632" s="5">
        <f t="shared" si="882"/>
        <v>0</v>
      </c>
      <c r="BB632" s="5">
        <f t="shared" si="883"/>
        <v>0</v>
      </c>
      <c r="BC632" s="5">
        <f t="shared" si="884"/>
        <v>0</v>
      </c>
      <c r="BD632" s="5">
        <f t="shared" si="885"/>
        <v>0</v>
      </c>
      <c r="BE632" s="5">
        <f t="shared" si="886"/>
        <v>0</v>
      </c>
      <c r="BF632" s="5">
        <f t="shared" si="887"/>
        <v>0</v>
      </c>
      <c r="BG632" s="5">
        <f t="shared" si="888"/>
        <v>0</v>
      </c>
      <c r="BH632" s="5">
        <f t="shared" si="889"/>
        <v>0</v>
      </c>
      <c r="BI632" s="5">
        <f t="shared" si="890"/>
        <v>0</v>
      </c>
      <c r="BJ632" s="8">
        <f t="shared" si="891"/>
        <v>0.88773878834447428</v>
      </c>
      <c r="BK632" s="8">
        <f t="shared" si="892"/>
        <v>2.269035386635615E-2</v>
      </c>
      <c r="BL632" s="8">
        <f t="shared" si="893"/>
        <v>0</v>
      </c>
      <c r="BM632" s="8">
        <f t="shared" si="894"/>
        <v>0.63923370497420529</v>
      </c>
      <c r="BN632" s="8">
        <f t="shared" si="895"/>
        <v>0.27119543723662509</v>
      </c>
    </row>
    <row r="633" spans="1:66" x14ac:dyDescent="0.25">
      <c r="A633" t="s">
        <v>19</v>
      </c>
      <c r="B633" t="s">
        <v>139</v>
      </c>
      <c r="C633" t="s">
        <v>250</v>
      </c>
      <c r="D633" s="10"/>
      <c r="E633">
        <f>VLOOKUP(A633,home!$A$2:$E$405,3,FALSE)</f>
        <v>1.5897435897435901</v>
      </c>
      <c r="F633">
        <f>VLOOKUP(B633,home!$B$2:$E$405,3,FALSE)</f>
        <v>1.57</v>
      </c>
      <c r="G633">
        <f>VLOOKUP(C633,away!$B$2:$E$405,4,FALSE)</f>
        <v>1.57</v>
      </c>
      <c r="H633">
        <f>VLOOKUP(A633,away!$A$2:$E$405,3,FALSE)</f>
        <v>1.4358974358974399</v>
      </c>
      <c r="I633">
        <f>VLOOKUP(C633,away!$B$2:$E$405,3,FALSE)</f>
        <v>0.94</v>
      </c>
      <c r="J633">
        <f>VLOOKUP(B633,home!$B$2:$E$405,4,FALSE)</f>
        <v>1.04</v>
      </c>
      <c r="K633" s="3">
        <f t="shared" si="840"/>
        <v>3.9185589743589757</v>
      </c>
      <c r="L633" s="3">
        <f t="shared" si="841"/>
        <v>1.4037333333333373</v>
      </c>
      <c r="M633" s="5">
        <f t="shared" si="842"/>
        <v>4.8815508733359263E-3</v>
      </c>
      <c r="N633" s="5">
        <f t="shared" si="843"/>
        <v>1.9128644983500392E-2</v>
      </c>
      <c r="O633" s="5">
        <f t="shared" si="844"/>
        <v>6.8523956792641031E-3</v>
      </c>
      <c r="P633" s="5">
        <f t="shared" si="845"/>
        <v>2.6851516584839023E-2</v>
      </c>
      <c r="Q633" s="5">
        <f t="shared" si="846"/>
        <v>3.7478361733711128E-2</v>
      </c>
      <c r="R633" s="5">
        <f t="shared" si="847"/>
        <v>4.8094681140861796E-3</v>
      </c>
      <c r="S633" s="5">
        <f t="shared" si="848"/>
        <v>3.6924942585570643E-2</v>
      </c>
      <c r="T633" s="5">
        <f t="shared" si="849"/>
        <v>5.2609625644334912E-2</v>
      </c>
      <c r="U633" s="5">
        <f t="shared" si="850"/>
        <v>1.8846184440345741E-2</v>
      </c>
      <c r="V633" s="5">
        <f t="shared" si="851"/>
        <v>2.2567752975719554E-2</v>
      </c>
      <c r="W633" s="5">
        <f t="shared" si="852"/>
        <v>4.8953723571968602E-2</v>
      </c>
      <c r="X633" s="5">
        <f t="shared" si="853"/>
        <v>6.871797356875825E-2</v>
      </c>
      <c r="Y633" s="5">
        <f t="shared" si="854"/>
        <v>4.8230855048792598E-2</v>
      </c>
      <c r="Z633" s="5">
        <f t="shared" si="855"/>
        <v>2.250403569115531E-3</v>
      </c>
      <c r="AA633" s="5">
        <f t="shared" si="856"/>
        <v>8.8183391016871341E-3</v>
      </c>
      <c r="AB633" s="5">
        <f t="shared" si="857"/>
        <v>1.7277590912928395E-2</v>
      </c>
      <c r="AC633" s="5">
        <f t="shared" si="858"/>
        <v>7.7585280917083542E-3</v>
      </c>
      <c r="AD633" s="5">
        <f t="shared" si="859"/>
        <v>4.7957013207806522E-2</v>
      </c>
      <c r="AE633" s="5">
        <f t="shared" si="860"/>
        <v>6.7318858006905125E-2</v>
      </c>
      <c r="AF633" s="5">
        <f t="shared" si="861"/>
        <v>4.724886247311328E-2</v>
      </c>
      <c r="AG633" s="5">
        <f t="shared" si="862"/>
        <v>2.2108267738530581E-2</v>
      </c>
      <c r="AH633" s="5">
        <f t="shared" si="863"/>
        <v>7.8974162585494594E-4</v>
      </c>
      <c r="AI633" s="5">
        <f t="shared" si="864"/>
        <v>3.0946491354187471E-3</v>
      </c>
      <c r="AJ633" s="5">
        <f t="shared" si="865"/>
        <v>6.0632825710436877E-3</v>
      </c>
      <c r="AK633" s="5">
        <f t="shared" si="866"/>
        <v>7.9197767776125385E-3</v>
      </c>
      <c r="AL633" s="5">
        <f t="shared" si="867"/>
        <v>1.707066062684133E-3</v>
      </c>
      <c r="AM633" s="5">
        <f t="shared" si="868"/>
        <v>3.7584476897780425E-2</v>
      </c>
      <c r="AN633" s="5">
        <f t="shared" si="869"/>
        <v>5.2758583037311124E-2</v>
      </c>
      <c r="AO633" s="5">
        <f t="shared" si="870"/>
        <v>3.7029490814454211E-2</v>
      </c>
      <c r="AP633" s="5">
        <f t="shared" si="871"/>
        <v>1.7326510190870004E-2</v>
      </c>
      <c r="AQ633" s="5">
        <f t="shared" si="872"/>
        <v>6.0804499763159967E-3</v>
      </c>
      <c r="AR633" s="5">
        <f t="shared" si="873"/>
        <v>2.2171732898669047E-4</v>
      </c>
      <c r="AS633" s="5">
        <f t="shared" si="874"/>
        <v>8.6881242927169756E-4</v>
      </c>
      <c r="AT633" s="5">
        <f t="shared" si="875"/>
        <v>1.7022463708786166E-3</v>
      </c>
      <c r="AU633" s="5">
        <f t="shared" si="876"/>
        <v>2.2234509310588004E-3</v>
      </c>
      <c r="AV633" s="5">
        <f t="shared" si="877"/>
        <v>2.1781808999868208E-3</v>
      </c>
      <c r="AW633" s="5">
        <f t="shared" si="878"/>
        <v>2.608307726316153E-4</v>
      </c>
      <c r="AX633" s="5">
        <f t="shared" si="879"/>
        <v>2.4546164874064181E-2</v>
      </c>
      <c r="AY633" s="5">
        <f t="shared" si="880"/>
        <v>3.4456269839219789E-2</v>
      </c>
      <c r="AZ633" s="5">
        <f t="shared" si="881"/>
        <v>2.4183707257820465E-2</v>
      </c>
      <c r="BA633" s="5">
        <f t="shared" si="882"/>
        <v>1.131582533379265E-2</v>
      </c>
      <c r="BB633" s="5">
        <f t="shared" si="883"/>
        <v>3.9711003038056447E-3</v>
      </c>
      <c r="BC633" s="5">
        <f t="shared" si="884"/>
        <v>1.1148731732924251E-3</v>
      </c>
      <c r="BD633" s="5">
        <f t="shared" si="885"/>
        <v>5.1872000879375214E-5</v>
      </c>
      <c r="BE633" s="5">
        <f t="shared" si="886"/>
        <v>2.0326349456383245E-4</v>
      </c>
      <c r="BF633" s="5">
        <f t="shared" si="887"/>
        <v>3.9824999539133624E-4</v>
      </c>
      <c r="BG633" s="5">
        <f t="shared" si="888"/>
        <v>5.2018869782638054E-4</v>
      </c>
      <c r="BH633" s="5">
        <f t="shared" si="889"/>
        <v>5.0959752255691818E-4</v>
      </c>
      <c r="BI633" s="5">
        <f t="shared" si="890"/>
        <v>3.9937758906530242E-4</v>
      </c>
      <c r="BJ633" s="8">
        <f t="shared" si="891"/>
        <v>0.71011963767614816</v>
      </c>
      <c r="BK633" s="8">
        <f t="shared" si="892"/>
        <v>0.13514762701307742</v>
      </c>
      <c r="BL633" s="8">
        <f t="shared" si="893"/>
        <v>8.3748385618707247E-2</v>
      </c>
      <c r="BM633" s="8">
        <f t="shared" si="894"/>
        <v>0.79706867684172344</v>
      </c>
      <c r="BN633" s="8">
        <f t="shared" si="895"/>
        <v>0.10000193796873676</v>
      </c>
    </row>
    <row r="634" spans="1:66" x14ac:dyDescent="0.25">
      <c r="A634" t="s">
        <v>143</v>
      </c>
      <c r="B634" t="s">
        <v>140</v>
      </c>
      <c r="C634" t="s">
        <v>149</v>
      </c>
      <c r="D634" s="10"/>
      <c r="E634">
        <f>VLOOKUP(A634,home!$A$2:$E$405,3,FALSE)</f>
        <v>0.98305084745762705</v>
      </c>
      <c r="F634">
        <f>VLOOKUP(B634,home!$B$2:$E$405,3,FALSE)</f>
        <v>0.68</v>
      </c>
      <c r="G634">
        <f>VLOOKUP(C634,away!$B$2:$E$405,4,FALSE)</f>
        <v>0.68</v>
      </c>
      <c r="H634">
        <f>VLOOKUP(A634,away!$A$2:$E$405,3,FALSE)</f>
        <v>1.15254237288136</v>
      </c>
      <c r="I634">
        <f>VLOOKUP(C634,away!$B$2:$E$405,3,FALSE)</f>
        <v>0.34</v>
      </c>
      <c r="J634">
        <f>VLOOKUP(B634,home!$B$2:$E$405,4,FALSE)</f>
        <v>0.28999999999999998</v>
      </c>
      <c r="K634" s="3">
        <f t="shared" si="840"/>
        <v>0.45456271186440683</v>
      </c>
      <c r="L634" s="3">
        <f t="shared" si="841"/>
        <v>0.1136406779661021</v>
      </c>
      <c r="M634" s="5">
        <f t="shared" si="842"/>
        <v>0.56654238070444329</v>
      </c>
      <c r="N634" s="5">
        <f t="shared" si="843"/>
        <v>0.25752904095912899</v>
      </c>
      <c r="O634" s="5">
        <f t="shared" si="844"/>
        <v>6.4382260239782454E-2</v>
      </c>
      <c r="P634" s="5">
        <f t="shared" si="845"/>
        <v>2.9265774810555496E-2</v>
      </c>
      <c r="Q634" s="5">
        <f t="shared" si="846"/>
        <v>5.8531549621110783E-2</v>
      </c>
      <c r="R634" s="5">
        <f t="shared" si="847"/>
        <v>3.6582218513194478E-3</v>
      </c>
      <c r="S634" s="5">
        <f t="shared" si="848"/>
        <v>3.7794417700807439E-4</v>
      </c>
      <c r="T634" s="5">
        <f t="shared" si="849"/>
        <v>6.651564981349575E-3</v>
      </c>
      <c r="U634" s="5">
        <f t="shared" si="850"/>
        <v>1.6628912453373994E-3</v>
      </c>
      <c r="V634" s="5">
        <f t="shared" si="851"/>
        <v>2.1692658154670141E-6</v>
      </c>
      <c r="W634" s="5">
        <f t="shared" si="852"/>
        <v>8.8687533084660722E-3</v>
      </c>
      <c r="X634" s="5">
        <f t="shared" si="853"/>
        <v>1.0078511386881954E-3</v>
      </c>
      <c r="Y634" s="5">
        <f t="shared" si="854"/>
        <v>5.7266443344717245E-5</v>
      </c>
      <c r="Z634" s="5">
        <f t="shared" si="855"/>
        <v>1.3857427044478371E-4</v>
      </c>
      <c r="AA634" s="5">
        <f t="shared" si="856"/>
        <v>6.2990696168012619E-5</v>
      </c>
      <c r="AB634" s="5">
        <f t="shared" si="857"/>
        <v>1.4316610836179355E-5</v>
      </c>
      <c r="AC634" s="5">
        <f t="shared" si="858"/>
        <v>7.0035851489119377E-9</v>
      </c>
      <c r="AD634" s="5">
        <f t="shared" si="859"/>
        <v>1.0078511386881919E-3</v>
      </c>
      <c r="AE634" s="5">
        <f t="shared" si="860"/>
        <v>1.1453288668943411E-4</v>
      </c>
      <c r="AF634" s="5">
        <f t="shared" si="861"/>
        <v>6.5077974464010202E-6</v>
      </c>
      <c r="AG634" s="5">
        <f t="shared" si="862"/>
        <v>2.4651683795835994E-7</v>
      </c>
      <c r="AH634" s="5">
        <f t="shared" si="863"/>
        <v>3.9369185105008006E-6</v>
      </c>
      <c r="AI634" s="5">
        <f t="shared" si="864"/>
        <v>1.7895763545224255E-6</v>
      </c>
      <c r="AJ634" s="5">
        <f t="shared" si="865"/>
        <v>4.0673734040006641E-7</v>
      </c>
      <c r="AK634" s="5">
        <f t="shared" si="866"/>
        <v>6.1629209489590198E-8</v>
      </c>
      <c r="AL634" s="5">
        <f t="shared" si="867"/>
        <v>1.4471316026155163E-11</v>
      </c>
      <c r="AM634" s="5">
        <f t="shared" si="868"/>
        <v>9.162630935154699E-5</v>
      </c>
      <c r="AN634" s="5">
        <f t="shared" si="869"/>
        <v>1.04124759142416E-5</v>
      </c>
      <c r="AO634" s="5">
        <f t="shared" si="870"/>
        <v>5.9164041110006194E-7</v>
      </c>
      <c r="AP634" s="5">
        <f t="shared" si="871"/>
        <v>2.241147247651813E-8</v>
      </c>
      <c r="AQ634" s="5">
        <f t="shared" si="872"/>
        <v>6.3671373161253922E-10</v>
      </c>
      <c r="AR634" s="5">
        <f t="shared" si="873"/>
        <v>8.9478817726121669E-8</v>
      </c>
      <c r="AS634" s="5">
        <f t="shared" si="874"/>
        <v>4.0673734040006834E-8</v>
      </c>
      <c r="AT634" s="5">
        <f t="shared" si="875"/>
        <v>9.2443814234385687E-9</v>
      </c>
      <c r="AU634" s="5">
        <f t="shared" si="876"/>
        <v>1.4007170297823941E-9</v>
      </c>
      <c r="AV634" s="5">
        <f t="shared" si="877"/>
        <v>1.5917843290313553E-10</v>
      </c>
      <c r="AW634" s="5">
        <f t="shared" si="878"/>
        <v>2.0765058089311187E-14</v>
      </c>
      <c r="AX634" s="5">
        <f t="shared" si="879"/>
        <v>6.9416506094943765E-6</v>
      </c>
      <c r="AY634" s="5">
        <f t="shared" si="880"/>
        <v>7.8885388146674668E-7</v>
      </c>
      <c r="AZ634" s="5">
        <f t="shared" si="881"/>
        <v>4.4822944953036109E-8</v>
      </c>
      <c r="BA634" s="5">
        <f t="shared" si="882"/>
        <v>1.6979032843000991E-9</v>
      </c>
      <c r="BB634" s="5">
        <f t="shared" si="883"/>
        <v>4.8237720087183656E-11</v>
      </c>
      <c r="BC634" s="5">
        <f t="shared" si="884"/>
        <v>1.0963534428493237E-12</v>
      </c>
      <c r="BD634" s="5">
        <f t="shared" si="885"/>
        <v>1.6947389183336209E-9</v>
      </c>
      <c r="BE634" s="5">
        <f t="shared" si="886"/>
        <v>7.7036511861988231E-10</v>
      </c>
      <c r="BF634" s="5">
        <f t="shared" si="887"/>
        <v>1.7508962872279955E-10</v>
      </c>
      <c r="BG634" s="5">
        <f t="shared" si="888"/>
        <v>2.6529738817189306E-11</v>
      </c>
      <c r="BH634" s="5">
        <f t="shared" si="889"/>
        <v>3.0148575054489979E-12</v>
      </c>
      <c r="BI634" s="5">
        <f t="shared" si="890"/>
        <v>2.7408836071233144E-13</v>
      </c>
      <c r="BJ634" s="8">
        <f t="shared" si="891"/>
        <v>0.33388559534028661</v>
      </c>
      <c r="BK634" s="8">
        <f t="shared" si="892"/>
        <v>0.5961890648297602</v>
      </c>
      <c r="BL634" s="8">
        <f t="shared" si="893"/>
        <v>6.9787019131699393E-2</v>
      </c>
      <c r="BM634" s="8">
        <f t="shared" si="894"/>
        <v>2.0090236531989974E-2</v>
      </c>
      <c r="BN634" s="8">
        <f t="shared" si="895"/>
        <v>0.97990922818634041</v>
      </c>
    </row>
    <row r="635" spans="1:66" s="10" customFormat="1" x14ac:dyDescent="0.25">
      <c r="A635" t="s">
        <v>143</v>
      </c>
      <c r="B635" t="s">
        <v>144</v>
      </c>
      <c r="C635" t="s">
        <v>160</v>
      </c>
      <c r="E635">
        <f>VLOOKUP(A635,home!$A$2:$E$405,3,FALSE)</f>
        <v>0.98305084745762705</v>
      </c>
      <c r="F635">
        <f>VLOOKUP(B635,home!$B$2:$E$405,3,FALSE)</f>
        <v>1.36</v>
      </c>
      <c r="G635">
        <f>VLOOKUP(C635,away!$B$2:$E$405,4,FALSE)</f>
        <v>0.68</v>
      </c>
      <c r="H635">
        <f>VLOOKUP(A635,away!$A$2:$E$405,3,FALSE)</f>
        <v>1.15254237288136</v>
      </c>
      <c r="I635">
        <f>VLOOKUP(C635,away!$B$2:$E$405,3,FALSE)</f>
        <v>0.68</v>
      </c>
      <c r="J635">
        <f>VLOOKUP(B635,home!$B$2:$E$405,4,FALSE)</f>
        <v>0.57999999999999996</v>
      </c>
      <c r="K635" s="3">
        <f t="shared" si="840"/>
        <v>0.90912542372881366</v>
      </c>
      <c r="L635" s="3">
        <f t="shared" si="841"/>
        <v>0.45456271186440839</v>
      </c>
      <c r="M635" s="5">
        <f t="shared" si="842"/>
        <v>0.25571592065678023</v>
      </c>
      <c r="N635" s="5">
        <f t="shared" si="843"/>
        <v>0.23247784472129901</v>
      </c>
      <c r="O635" s="5">
        <f t="shared" si="844"/>
        <v>0.11623892236064991</v>
      </c>
      <c r="P635" s="5">
        <f t="shared" si="845"/>
        <v>0.10567575954490652</v>
      </c>
      <c r="Q635" s="5">
        <f t="shared" si="846"/>
        <v>0.10567575954490614</v>
      </c>
      <c r="R635" s="5">
        <f t="shared" si="847"/>
        <v>2.6418939886226712E-2</v>
      </c>
      <c r="S635" s="5">
        <f t="shared" si="848"/>
        <v>1.0917746269679512E-2</v>
      </c>
      <c r="T635" s="5">
        <f t="shared" si="849"/>
        <v>4.803625983706368E-2</v>
      </c>
      <c r="U635" s="5">
        <f t="shared" si="850"/>
        <v>2.4018129918531916E-2</v>
      </c>
      <c r="V635" s="5">
        <f t="shared" si="851"/>
        <v>5.0131199696726227E-4</v>
      </c>
      <c r="W635" s="5">
        <f t="shared" si="852"/>
        <v>3.2024173224709011E-2</v>
      </c>
      <c r="X635" s="5">
        <f t="shared" si="853"/>
        <v>1.4556995026239306E-2</v>
      </c>
      <c r="Y635" s="5">
        <f t="shared" si="854"/>
        <v>3.3085335678620206E-3</v>
      </c>
      <c r="Z635" s="5">
        <f t="shared" si="855"/>
        <v>4.0030216530886663E-3</v>
      </c>
      <c r="AA635" s="5">
        <f t="shared" si="856"/>
        <v>3.6392487565598498E-3</v>
      </c>
      <c r="AB635" s="5">
        <f t="shared" si="857"/>
        <v>1.6542667839310157E-3</v>
      </c>
      <c r="AC635" s="5">
        <f t="shared" si="858"/>
        <v>1.2948090480743363E-5</v>
      </c>
      <c r="AD635" s="5">
        <f t="shared" si="859"/>
        <v>7.2784975131196259E-3</v>
      </c>
      <c r="AE635" s="5">
        <f t="shared" si="860"/>
        <v>3.3085335678620094E-3</v>
      </c>
      <c r="AF635" s="5">
        <f t="shared" si="861"/>
        <v>7.5196799545089064E-4</v>
      </c>
      <c r="AG635" s="5">
        <f t="shared" si="862"/>
        <v>1.1393887041579998E-4</v>
      </c>
      <c r="AH635" s="5">
        <f t="shared" si="863"/>
        <v>4.5490609456998274E-4</v>
      </c>
      <c r="AI635" s="5">
        <f t="shared" si="864"/>
        <v>4.1356669598275535E-4</v>
      </c>
      <c r="AJ635" s="5">
        <f t="shared" si="865"/>
        <v>1.8799199886272396E-4</v>
      </c>
      <c r="AK635" s="5">
        <f t="shared" si="866"/>
        <v>5.6969435207900191E-5</v>
      </c>
      <c r="AL635" s="5">
        <f t="shared" si="867"/>
        <v>2.1403427564375228E-7</v>
      </c>
      <c r="AM635" s="5">
        <f t="shared" si="868"/>
        <v>1.3234134271447996E-3</v>
      </c>
      <c r="AN635" s="5">
        <f t="shared" si="869"/>
        <v>6.0157439636071086E-4</v>
      </c>
      <c r="AO635" s="5">
        <f t="shared" si="870"/>
        <v>1.3672664449895956E-4</v>
      </c>
      <c r="AP635" s="5">
        <f t="shared" si="871"/>
        <v>2.0716944769189317E-5</v>
      </c>
      <c r="AQ635" s="5">
        <f t="shared" si="872"/>
        <v>2.3542876489569665E-6</v>
      </c>
      <c r="AR635" s="5">
        <f t="shared" si="873"/>
        <v>4.1356669598275693E-5</v>
      </c>
      <c r="AS635" s="5">
        <f t="shared" si="874"/>
        <v>3.7598399772544937E-5</v>
      </c>
      <c r="AT635" s="5">
        <f t="shared" si="875"/>
        <v>1.7090830562370122E-5</v>
      </c>
      <c r="AU635" s="5">
        <f t="shared" si="876"/>
        <v>5.1792361922973656E-6</v>
      </c>
      <c r="AV635" s="5">
        <f t="shared" si="877"/>
        <v>1.1771438244784873E-6</v>
      </c>
      <c r="AW635" s="5">
        <f t="shared" si="878"/>
        <v>2.4569619840038762E-9</v>
      </c>
      <c r="AX635" s="5">
        <f t="shared" si="879"/>
        <v>2.0052479878690283E-4</v>
      </c>
      <c r="AY635" s="5">
        <f t="shared" si="880"/>
        <v>9.1151096332639384E-5</v>
      </c>
      <c r="AZ635" s="5">
        <f t="shared" si="881"/>
        <v>2.0716944769189239E-5</v>
      </c>
      <c r="BA635" s="5">
        <f t="shared" si="882"/>
        <v>3.1390501986092764E-6</v>
      </c>
      <c r="BB635" s="5">
        <f t="shared" si="883"/>
        <v>3.5672379273958563E-7</v>
      </c>
      <c r="BC635" s="5">
        <f t="shared" si="884"/>
        <v>3.2430666922852654E-8</v>
      </c>
      <c r="BD635" s="5">
        <f t="shared" si="885"/>
        <v>3.1331999810454193E-6</v>
      </c>
      <c r="BE635" s="5">
        <f t="shared" si="886"/>
        <v>2.8484717603950282E-6</v>
      </c>
      <c r="BF635" s="5">
        <f t="shared" si="887"/>
        <v>1.2948090480743448E-6</v>
      </c>
      <c r="BG635" s="5">
        <f t="shared" si="888"/>
        <v>3.9238127482616352E-7</v>
      </c>
      <c r="BH635" s="5">
        <f t="shared" si="889"/>
        <v>8.9180948184896989E-8</v>
      </c>
      <c r="BI635" s="5">
        <f t="shared" si="890"/>
        <v>1.6215333461426376E-8</v>
      </c>
      <c r="BJ635" s="8">
        <f t="shared" si="891"/>
        <v>0.44993321061389713</v>
      </c>
      <c r="BK635" s="8">
        <f t="shared" si="892"/>
        <v>0.37291505168942252</v>
      </c>
      <c r="BL635" s="8">
        <f t="shared" si="893"/>
        <v>0.17319311846881874</v>
      </c>
      <c r="BM635" s="8">
        <f t="shared" si="894"/>
        <v>0.15775010707108789</v>
      </c>
      <c r="BN635" s="8">
        <f t="shared" si="895"/>
        <v>0.84220314671476848</v>
      </c>
    </row>
    <row r="636" spans="1:66" x14ac:dyDescent="0.25">
      <c r="A636" t="s">
        <v>143</v>
      </c>
      <c r="B636" t="s">
        <v>451</v>
      </c>
      <c r="C636" t="s">
        <v>151</v>
      </c>
      <c r="D636" s="10"/>
      <c r="E636">
        <f>VLOOKUP(A636,home!$A$2:$E$405,3,FALSE)</f>
        <v>0.98305084745762705</v>
      </c>
      <c r="F636">
        <f>VLOOKUP(B636,home!$B$2:$E$405,3,FALSE)</f>
        <v>0.68</v>
      </c>
      <c r="G636">
        <f>VLOOKUP(C636,away!$B$2:$E$405,4,FALSE)</f>
        <v>0</v>
      </c>
      <c r="H636">
        <f>VLOOKUP(A636,away!$A$2:$E$405,3,FALSE)</f>
        <v>1.15254237288136</v>
      </c>
      <c r="I636">
        <f>VLOOKUP(C636,away!$B$2:$E$405,3,FALSE)</f>
        <v>0.68</v>
      </c>
      <c r="J636">
        <f>VLOOKUP(B636,home!$B$2:$E$405,4,FALSE)</f>
        <v>0.57999999999999996</v>
      </c>
      <c r="K636" s="3">
        <f t="shared" si="840"/>
        <v>0</v>
      </c>
      <c r="L636" s="3">
        <f t="shared" si="841"/>
        <v>0.45456271186440839</v>
      </c>
      <c r="M636" s="5">
        <f t="shared" si="842"/>
        <v>0.63472546518596507</v>
      </c>
      <c r="N636" s="5">
        <f t="shared" si="843"/>
        <v>0</v>
      </c>
      <c r="O636" s="5">
        <f t="shared" si="844"/>
        <v>0.28852252874433043</v>
      </c>
      <c r="P636" s="5">
        <f t="shared" si="845"/>
        <v>0</v>
      </c>
      <c r="Q636" s="5">
        <f t="shared" si="846"/>
        <v>0</v>
      </c>
      <c r="R636" s="5">
        <f t="shared" si="847"/>
        <v>6.5575791549999762E-2</v>
      </c>
      <c r="S636" s="5">
        <f t="shared" si="848"/>
        <v>0</v>
      </c>
      <c r="T636" s="5">
        <f t="shared" si="849"/>
        <v>0</v>
      </c>
      <c r="U636" s="5">
        <f t="shared" si="850"/>
        <v>0</v>
      </c>
      <c r="V636" s="5">
        <f t="shared" si="851"/>
        <v>0</v>
      </c>
      <c r="W636" s="5">
        <f t="shared" si="852"/>
        <v>0</v>
      </c>
      <c r="X636" s="5">
        <f t="shared" si="853"/>
        <v>0</v>
      </c>
      <c r="Y636" s="5">
        <f t="shared" si="854"/>
        <v>0</v>
      </c>
      <c r="Z636" s="5">
        <f t="shared" si="855"/>
        <v>9.9361032132076824E-3</v>
      </c>
      <c r="AA636" s="5">
        <f t="shared" si="856"/>
        <v>0</v>
      </c>
      <c r="AB636" s="5">
        <f t="shared" si="857"/>
        <v>0</v>
      </c>
      <c r="AC636" s="5">
        <f t="shared" si="858"/>
        <v>0</v>
      </c>
      <c r="AD636" s="5">
        <f t="shared" si="859"/>
        <v>0</v>
      </c>
      <c r="AE636" s="5">
        <f t="shared" si="860"/>
        <v>0</v>
      </c>
      <c r="AF636" s="5">
        <f t="shared" si="861"/>
        <v>0</v>
      </c>
      <c r="AG636" s="5">
        <f t="shared" si="862"/>
        <v>0</v>
      </c>
      <c r="AH636" s="5">
        <f t="shared" si="863"/>
        <v>1.1291455054900864E-3</v>
      </c>
      <c r="AI636" s="5">
        <f t="shared" si="864"/>
        <v>0</v>
      </c>
      <c r="AJ636" s="5">
        <f t="shared" si="865"/>
        <v>0</v>
      </c>
      <c r="AK636" s="5">
        <f t="shared" si="866"/>
        <v>0</v>
      </c>
      <c r="AL636" s="5">
        <f t="shared" si="867"/>
        <v>0</v>
      </c>
      <c r="AM636" s="5">
        <f t="shared" si="868"/>
        <v>0</v>
      </c>
      <c r="AN636" s="5">
        <f t="shared" si="869"/>
        <v>0</v>
      </c>
      <c r="AO636" s="5">
        <f t="shared" si="870"/>
        <v>0</v>
      </c>
      <c r="AP636" s="5">
        <f t="shared" si="871"/>
        <v>0</v>
      </c>
      <c r="AQ636" s="5">
        <f t="shared" si="872"/>
        <v>0</v>
      </c>
      <c r="AR636" s="5">
        <f t="shared" si="873"/>
        <v>1.0265348861301643E-4</v>
      </c>
      <c r="AS636" s="5">
        <f t="shared" si="874"/>
        <v>0</v>
      </c>
      <c r="AT636" s="5">
        <f t="shared" si="875"/>
        <v>0</v>
      </c>
      <c r="AU636" s="5">
        <f t="shared" si="876"/>
        <v>0</v>
      </c>
      <c r="AV636" s="5">
        <f t="shared" si="877"/>
        <v>0</v>
      </c>
      <c r="AW636" s="5">
        <f t="shared" si="878"/>
        <v>0</v>
      </c>
      <c r="AX636" s="5">
        <f t="shared" si="879"/>
        <v>0</v>
      </c>
      <c r="AY636" s="5">
        <f t="shared" si="880"/>
        <v>0</v>
      </c>
      <c r="AZ636" s="5">
        <f t="shared" si="881"/>
        <v>0</v>
      </c>
      <c r="BA636" s="5">
        <f t="shared" si="882"/>
        <v>0</v>
      </c>
      <c r="BB636" s="5">
        <f t="shared" si="883"/>
        <v>0</v>
      </c>
      <c r="BC636" s="5">
        <f t="shared" si="884"/>
        <v>0</v>
      </c>
      <c r="BD636" s="5">
        <f t="shared" si="885"/>
        <v>7.7770746943791459E-6</v>
      </c>
      <c r="BE636" s="5">
        <f t="shared" si="886"/>
        <v>0</v>
      </c>
      <c r="BF636" s="5">
        <f t="shared" si="887"/>
        <v>0</v>
      </c>
      <c r="BG636" s="5">
        <f t="shared" si="888"/>
        <v>0</v>
      </c>
      <c r="BH636" s="5">
        <f t="shared" si="889"/>
        <v>0</v>
      </c>
      <c r="BI636" s="5">
        <f t="shared" si="890"/>
        <v>0</v>
      </c>
      <c r="BJ636" s="8">
        <f t="shared" si="891"/>
        <v>0</v>
      </c>
      <c r="BK636" s="8">
        <f t="shared" si="892"/>
        <v>0.63472546518596507</v>
      </c>
      <c r="BL636" s="8">
        <f t="shared" si="893"/>
        <v>0.35533789636312768</v>
      </c>
      <c r="BM636" s="8">
        <f t="shared" si="894"/>
        <v>1.1175679282005165E-2</v>
      </c>
      <c r="BN636" s="8">
        <f t="shared" si="895"/>
        <v>0.98882378548029526</v>
      </c>
    </row>
    <row r="637" spans="1:66" x14ac:dyDescent="0.25">
      <c r="A637" t="s">
        <v>143</v>
      </c>
      <c r="B637" t="s">
        <v>156</v>
      </c>
      <c r="C637" t="s">
        <v>148</v>
      </c>
      <c r="D637" s="10"/>
      <c r="E637">
        <f>VLOOKUP(A637,home!$A$2:$E$405,3,FALSE)</f>
        <v>0.98305084745762705</v>
      </c>
      <c r="F637">
        <f>VLOOKUP(B637,home!$B$2:$E$405,3,FALSE)</f>
        <v>0.68</v>
      </c>
      <c r="G637">
        <f>VLOOKUP(C637,away!$B$2:$E$405,4,FALSE)</f>
        <v>1.02</v>
      </c>
      <c r="H637">
        <f>VLOOKUP(A637,away!$A$2:$E$405,3,FALSE)</f>
        <v>1.15254237288136</v>
      </c>
      <c r="I637">
        <f>VLOOKUP(C637,away!$B$2:$E$405,3,FALSE)</f>
        <v>1.02</v>
      </c>
      <c r="J637">
        <f>VLOOKUP(B637,home!$B$2:$E$405,4,FALSE)</f>
        <v>1.1599999999999999</v>
      </c>
      <c r="K637" s="3">
        <f t="shared" si="840"/>
        <v>0.68184406779661022</v>
      </c>
      <c r="L637" s="3">
        <f t="shared" si="841"/>
        <v>1.3636881355932251</v>
      </c>
      <c r="M637" s="5">
        <f t="shared" si="842"/>
        <v>0.12931135172128902</v>
      </c>
      <c r="N637" s="5">
        <f t="shared" si="843"/>
        <v>8.8170178069921903E-2</v>
      </c>
      <c r="O637" s="5">
        <f t="shared" si="844"/>
        <v>0.17634035613984442</v>
      </c>
      <c r="P637" s="5">
        <f t="shared" si="845"/>
        <v>0.12023662574709446</v>
      </c>
      <c r="Q637" s="5">
        <f t="shared" si="846"/>
        <v>3.0059156436773506E-2</v>
      </c>
      <c r="R637" s="5">
        <f t="shared" si="847"/>
        <v>0.12023662574709489</v>
      </c>
      <c r="S637" s="5">
        <f t="shared" si="848"/>
        <v>2.7949684963092785E-2</v>
      </c>
      <c r="T637" s="5">
        <f t="shared" si="849"/>
        <v>4.0991314998768756E-2</v>
      </c>
      <c r="U637" s="5">
        <f t="shared" si="850"/>
        <v>8.1982629997537804E-2</v>
      </c>
      <c r="V637" s="5">
        <f t="shared" si="851"/>
        <v>2.8875833971635915E-3</v>
      </c>
      <c r="W637" s="5">
        <f t="shared" si="852"/>
        <v>6.8318858331281032E-3</v>
      </c>
      <c r="X637" s="5">
        <f t="shared" si="853"/>
        <v>9.3165616543642304E-3</v>
      </c>
      <c r="Y637" s="5">
        <f t="shared" si="854"/>
        <v>6.3524422962896463E-3</v>
      </c>
      <c r="Z637" s="5">
        <f t="shared" si="855"/>
        <v>5.4655086665025408E-2</v>
      </c>
      <c r="AA637" s="5">
        <f t="shared" si="856"/>
        <v>3.7266246617457192E-2</v>
      </c>
      <c r="AB637" s="5">
        <f t="shared" si="857"/>
        <v>1.2704884592579336E-2</v>
      </c>
      <c r="AC637" s="5">
        <f t="shared" si="858"/>
        <v>1.6780878071449436E-4</v>
      </c>
      <c r="AD637" s="5">
        <f t="shared" si="859"/>
        <v>1.1645702067955247E-3</v>
      </c>
      <c r="AE637" s="5">
        <f t="shared" si="860"/>
        <v>1.5881105740724057E-3</v>
      </c>
      <c r="AF637" s="5">
        <f t="shared" si="861"/>
        <v>1.0828437739363427E-3</v>
      </c>
      <c r="AG637" s="5">
        <f t="shared" si="862"/>
        <v>4.9222040240599451E-4</v>
      </c>
      <c r="AH637" s="5">
        <f t="shared" si="863"/>
        <v>1.8633123308728655E-2</v>
      </c>
      <c r="AI637" s="5">
        <f t="shared" si="864"/>
        <v>1.2704884592579378E-2</v>
      </c>
      <c r="AJ637" s="5">
        <f t="shared" si="865"/>
        <v>4.3313750957454005E-3</v>
      </c>
      <c r="AK637" s="5">
        <f t="shared" si="866"/>
        <v>9.8444080481199206E-4</v>
      </c>
      <c r="AL637" s="5">
        <f t="shared" si="867"/>
        <v>6.2412963116595834E-6</v>
      </c>
      <c r="AM637" s="5">
        <f t="shared" si="868"/>
        <v>1.5881105740724006E-4</v>
      </c>
      <c r="AN637" s="5">
        <f t="shared" si="869"/>
        <v>2.1656875478726786E-4</v>
      </c>
      <c r="AO637" s="5">
        <f t="shared" si="870"/>
        <v>1.4766612072179784E-4</v>
      </c>
      <c r="AP637" s="5">
        <f t="shared" si="871"/>
        <v>6.7123512285797551E-5</v>
      </c>
      <c r="AQ637" s="5">
        <f t="shared" si="872"/>
        <v>2.2883884330872044E-5</v>
      </c>
      <c r="AR637" s="5">
        <f t="shared" si="873"/>
        <v>5.0819538370317687E-3</v>
      </c>
      <c r="AS637" s="5">
        <f t="shared" si="874"/>
        <v>3.4651000765963326E-3</v>
      </c>
      <c r="AT637" s="5">
        <f t="shared" si="875"/>
        <v>1.1813289657743944E-3</v>
      </c>
      <c r="AU637" s="5">
        <f t="shared" si="876"/>
        <v>2.6849404914319194E-4</v>
      </c>
      <c r="AV637" s="5">
        <f t="shared" si="877"/>
        <v>4.5767768661744231E-5</v>
      </c>
      <c r="AW637" s="5">
        <f t="shared" si="878"/>
        <v>1.6120274369930038E-7</v>
      </c>
      <c r="AX637" s="5">
        <f t="shared" si="879"/>
        <v>1.8047396232272252E-5</v>
      </c>
      <c r="AY637" s="5">
        <f t="shared" si="880"/>
        <v>2.4611020120299539E-5</v>
      </c>
      <c r="AZ637" s="5">
        <f t="shared" si="881"/>
        <v>1.6780878071449317E-5</v>
      </c>
      <c r="BA637" s="5">
        <f t="shared" si="882"/>
        <v>7.6279614436239868E-6</v>
      </c>
      <c r="BB637" s="5">
        <f t="shared" si="883"/>
        <v>2.6005401298581491E-6</v>
      </c>
      <c r="BC637" s="5">
        <f t="shared" si="884"/>
        <v>7.0926514424432465E-7</v>
      </c>
      <c r="BD637" s="5">
        <f t="shared" si="885"/>
        <v>1.1550333588654475E-3</v>
      </c>
      <c r="BE637" s="5">
        <f t="shared" si="886"/>
        <v>7.8755264384959859E-4</v>
      </c>
      <c r="BF637" s="5">
        <f t="shared" si="887"/>
        <v>2.6849404914319264E-4</v>
      </c>
      <c r="BG637" s="5">
        <f t="shared" si="888"/>
        <v>6.1023691548992484E-5</v>
      </c>
      <c r="BH637" s="5">
        <f t="shared" si="889"/>
        <v>1.0402160519432664E-5</v>
      </c>
      <c r="BI637" s="5">
        <f t="shared" si="890"/>
        <v>1.418530288488654E-6</v>
      </c>
      <c r="BJ637" s="8">
        <f t="shared" si="891"/>
        <v>0.18673271463713106</v>
      </c>
      <c r="BK637" s="8">
        <f t="shared" si="892"/>
        <v>0.28058390692578633</v>
      </c>
      <c r="BL637" s="8">
        <f t="shared" si="893"/>
        <v>0.47751113602780171</v>
      </c>
      <c r="BM637" s="8">
        <f t="shared" si="894"/>
        <v>0.33510410057634965</v>
      </c>
      <c r="BN637" s="8">
        <f t="shared" si="895"/>
        <v>0.66435429386201827</v>
      </c>
    </row>
    <row r="638" spans="1:66" s="10" customFormat="1" x14ac:dyDescent="0.25">
      <c r="A638" t="s">
        <v>143</v>
      </c>
      <c r="B638" t="s">
        <v>157</v>
      </c>
      <c r="C638" t="s">
        <v>152</v>
      </c>
      <c r="E638">
        <f>VLOOKUP(A638,home!$A$2:$E$405,3,FALSE)</f>
        <v>0.98305084745762705</v>
      </c>
      <c r="F638">
        <f>VLOOKUP(B638,home!$B$2:$E$405,3,FALSE)</f>
        <v>0.34</v>
      </c>
      <c r="G638">
        <f>VLOOKUP(C638,away!$B$2:$E$405,4,FALSE)</f>
        <v>1.02</v>
      </c>
      <c r="H638">
        <f>VLOOKUP(A638,away!$A$2:$E$405,3,FALSE)</f>
        <v>1.15254237288136</v>
      </c>
      <c r="I638">
        <f>VLOOKUP(C638,away!$B$2:$E$405,3,FALSE)</f>
        <v>2.37</v>
      </c>
      <c r="J638">
        <f>VLOOKUP(B638,home!$B$2:$E$405,4,FALSE)</f>
        <v>2.6</v>
      </c>
      <c r="K638" s="3">
        <f t="shared" si="840"/>
        <v>0.34092203389830511</v>
      </c>
      <c r="L638" s="3">
        <f t="shared" si="841"/>
        <v>7.1019661016949405</v>
      </c>
      <c r="M638" s="5">
        <f t="shared" si="842"/>
        <v>5.8559148527623488E-4</v>
      </c>
      <c r="N638" s="5">
        <f t="shared" si="843"/>
        <v>1.996410401939034E-4</v>
      </c>
      <c r="O638" s="5">
        <f t="shared" si="844"/>
        <v>4.1588508778730117E-3</v>
      </c>
      <c r="P638" s="5">
        <f t="shared" si="845"/>
        <v>1.417843899964219E-3</v>
      </c>
      <c r="Q638" s="5">
        <f t="shared" si="846"/>
        <v>3.4031014736239416E-5</v>
      </c>
      <c r="R638" s="5">
        <f t="shared" si="847"/>
        <v>1.4768008978329186E-2</v>
      </c>
      <c r="S638" s="5">
        <f t="shared" si="848"/>
        <v>8.5822684209515849E-4</v>
      </c>
      <c r="T638" s="5">
        <f t="shared" si="849"/>
        <v>2.4168711306305331E-4</v>
      </c>
      <c r="U638" s="5">
        <f t="shared" si="850"/>
        <v>5.0347396575204173E-3</v>
      </c>
      <c r="V638" s="5">
        <f t="shared" si="851"/>
        <v>2.3088368739517979E-4</v>
      </c>
      <c r="W638" s="5">
        <f t="shared" si="852"/>
        <v>3.8673075865006452E-6</v>
      </c>
      <c r="X638" s="5">
        <f t="shared" si="853"/>
        <v>2.7465487384155257E-5</v>
      </c>
      <c r="Y638" s="5">
        <f t="shared" si="854"/>
        <v>9.7529480184400334E-5</v>
      </c>
      <c r="Z638" s="5">
        <f t="shared" si="855"/>
        <v>3.4960633051206794E-2</v>
      </c>
      <c r="AA638" s="5">
        <f t="shared" si="856"/>
        <v>1.191885012618973E-2</v>
      </c>
      <c r="AB638" s="5">
        <f t="shared" si="857"/>
        <v>2.031699313374837E-3</v>
      </c>
      <c r="AC638" s="5">
        <f t="shared" si="858"/>
        <v>3.4938715384932631E-5</v>
      </c>
      <c r="AD638" s="5">
        <f t="shared" si="859"/>
        <v>3.2961259202503647E-7</v>
      </c>
      <c r="AE638" s="5">
        <f t="shared" si="860"/>
        <v>2.3408974552536128E-6</v>
      </c>
      <c r="AF638" s="5">
        <f t="shared" si="861"/>
        <v>8.3124871873775537E-6</v>
      </c>
      <c r="AG638" s="5">
        <f t="shared" si="862"/>
        <v>1.9678334075176296E-5</v>
      </c>
      <c r="AH638" s="5">
        <f t="shared" si="863"/>
        <v>6.2072307705866615E-2</v>
      </c>
      <c r="AI638" s="5">
        <f t="shared" si="864"/>
        <v>2.1161817391845486E-2</v>
      </c>
      <c r="AJ638" s="5">
        <f t="shared" si="865"/>
        <v>3.6072649131062449E-3</v>
      </c>
      <c r="AK638" s="5">
        <f t="shared" si="866"/>
        <v>4.0993203032872467E-4</v>
      </c>
      <c r="AL638" s="5">
        <f t="shared" si="867"/>
        <v>3.3837680858863525E-6</v>
      </c>
      <c r="AM638" s="5">
        <f t="shared" si="868"/>
        <v>2.2474439054333548E-8</v>
      </c>
      <c r="AN638" s="5">
        <f t="shared" si="869"/>
        <v>1.5961270431848576E-7</v>
      </c>
      <c r="AO638" s="5">
        <f t="shared" si="870"/>
        <v>5.6678200773487167E-7</v>
      </c>
      <c r="AP638" s="5">
        <f t="shared" si="871"/>
        <v>1.3417555353278858E-6</v>
      </c>
      <c r="AQ638" s="5">
        <f t="shared" si="872"/>
        <v>2.3822755821650488E-6</v>
      </c>
      <c r="AR638" s="5">
        <f t="shared" si="873"/>
        <v>8.8167085036208501E-2</v>
      </c>
      <c r="AS638" s="5">
        <f t="shared" si="874"/>
        <v>3.0058101953429027E-2</v>
      </c>
      <c r="AT638" s="5">
        <f t="shared" si="875"/>
        <v>5.1237346265428207E-3</v>
      </c>
      <c r="AU638" s="5">
        <f t="shared" si="876"/>
        <v>5.8226467667871716E-4</v>
      </c>
      <c r="AV638" s="5">
        <f t="shared" si="877"/>
        <v>4.9626714460111829E-5</v>
      </c>
      <c r="AW638" s="5">
        <f t="shared" si="878"/>
        <v>2.275787748179478E-7</v>
      </c>
      <c r="AX638" s="5">
        <f t="shared" si="879"/>
        <v>1.2770052455211485E-9</v>
      </c>
      <c r="AY638" s="5">
        <f t="shared" si="880"/>
        <v>9.0692479653778224E-9</v>
      </c>
      <c r="AZ638" s="5">
        <f t="shared" si="881"/>
        <v>3.2204745808989545E-8</v>
      </c>
      <c r="BA638" s="5">
        <f t="shared" si="882"/>
        <v>7.6239004349715313E-8</v>
      </c>
      <c r="BB638" s="5">
        <f t="shared" si="883"/>
        <v>1.3536170612966283E-7</v>
      </c>
      <c r="BC638" s="5">
        <f t="shared" si="884"/>
        <v>1.9226684968009161E-7</v>
      </c>
      <c r="BD638" s="5">
        <f t="shared" si="885"/>
        <v>0.10435994153540129</v>
      </c>
      <c r="BE638" s="5">
        <f t="shared" si="886"/>
        <v>3.5578603525757223E-2</v>
      </c>
      <c r="BF638" s="5">
        <f t="shared" si="887"/>
        <v>6.0647649386312815E-3</v>
      </c>
      <c r="BG638" s="5">
        <f t="shared" si="888"/>
        <v>6.8920399933110202E-4</v>
      </c>
      <c r="BH638" s="5">
        <f t="shared" si="889"/>
        <v>5.8741207305701365E-5</v>
      </c>
      <c r="BI638" s="5">
        <f t="shared" si="890"/>
        <v>4.0052343736603395E-6</v>
      </c>
      <c r="BJ638" s="8">
        <f t="shared" si="891"/>
        <v>6.3980209328586501E-4</v>
      </c>
      <c r="BK638" s="8">
        <f t="shared" si="892"/>
        <v>3.1308774674495762E-3</v>
      </c>
      <c r="BL638" s="8">
        <f t="shared" si="893"/>
        <v>0.3958995444425536</v>
      </c>
      <c r="BM638" s="8">
        <f t="shared" si="894"/>
        <v>0.41346710826764987</v>
      </c>
      <c r="BN638" s="8">
        <f t="shared" si="895"/>
        <v>2.1163967296372793E-2</v>
      </c>
    </row>
    <row r="639" spans="1:66" x14ac:dyDescent="0.25">
      <c r="A639" t="s">
        <v>143</v>
      </c>
      <c r="B639" t="s">
        <v>153</v>
      </c>
      <c r="C639" t="s">
        <v>150</v>
      </c>
      <c r="D639" s="10"/>
      <c r="E639">
        <f>VLOOKUP(A639,home!$A$2:$E$405,3,FALSE)</f>
        <v>0.98305084745762705</v>
      </c>
      <c r="F639">
        <f>VLOOKUP(B639,home!$B$2:$E$405,3,FALSE)</f>
        <v>0.34</v>
      </c>
      <c r="G639">
        <f>VLOOKUP(C639,away!$B$2:$E$405,4,FALSE)</f>
        <v>1.02</v>
      </c>
      <c r="H639">
        <f>VLOOKUP(A639,away!$A$2:$E$405,3,FALSE)</f>
        <v>1.15254237288136</v>
      </c>
      <c r="I639">
        <f>VLOOKUP(C639,away!$B$2:$E$405,3,FALSE)</f>
        <v>1.02</v>
      </c>
      <c r="J639">
        <f>VLOOKUP(B639,home!$B$2:$E$405,4,FALSE)</f>
        <v>0.28999999999999998</v>
      </c>
      <c r="K639" s="3">
        <f t="shared" si="840"/>
        <v>0.34092203389830511</v>
      </c>
      <c r="L639" s="3">
        <f t="shared" si="841"/>
        <v>0.34092203389830628</v>
      </c>
      <c r="M639" s="5">
        <f t="shared" si="842"/>
        <v>0.50568361715283994</v>
      </c>
      <c r="N639" s="5">
        <f t="shared" si="843"/>
        <v>0.17239868726879806</v>
      </c>
      <c r="O639" s="5">
        <f t="shared" si="844"/>
        <v>0.17239868726879864</v>
      </c>
      <c r="P639" s="5">
        <f t="shared" si="845"/>
        <v>5.8774511105076678E-2</v>
      </c>
      <c r="Q639" s="5">
        <f t="shared" si="846"/>
        <v>2.9387255552538238E-2</v>
      </c>
      <c r="R639" s="5">
        <f t="shared" si="847"/>
        <v>2.9387255552538429E-2</v>
      </c>
      <c r="S639" s="5">
        <f t="shared" si="848"/>
        <v>1.7078085182442718E-3</v>
      </c>
      <c r="T639" s="5">
        <f t="shared" si="849"/>
        <v>1.0018762933660632E-2</v>
      </c>
      <c r="U639" s="5">
        <f t="shared" si="850"/>
        <v>1.0018762933660663E-2</v>
      </c>
      <c r="V639" s="5">
        <f t="shared" si="851"/>
        <v>2.2054987065724616E-5</v>
      </c>
      <c r="W639" s="5">
        <f t="shared" si="852"/>
        <v>3.3395876445535327E-3</v>
      </c>
      <c r="X639" s="5">
        <f t="shared" si="853"/>
        <v>1.1385390121628443E-3</v>
      </c>
      <c r="Y639" s="5">
        <f t="shared" si="854"/>
        <v>1.9407651784956263E-4</v>
      </c>
      <c r="Z639" s="5">
        <f t="shared" si="855"/>
        <v>3.3395876445535657E-3</v>
      </c>
      <c r="AA639" s="5">
        <f t="shared" si="856"/>
        <v>1.1385390121628519E-3</v>
      </c>
      <c r="AB639" s="5">
        <f t="shared" si="857"/>
        <v>1.9407651784956331E-4</v>
      </c>
      <c r="AC639" s="5">
        <f t="shared" si="858"/>
        <v>1.6021270986530738E-7</v>
      </c>
      <c r="AD639" s="5">
        <f t="shared" si="859"/>
        <v>2.8463475304071016E-4</v>
      </c>
      <c r="AE639" s="5">
        <f t="shared" si="860"/>
        <v>9.7038258924781018E-5</v>
      </c>
      <c r="AF639" s="5">
        <f t="shared" si="861"/>
        <v>1.6541240299293406E-5</v>
      </c>
      <c r="AG639" s="5">
        <f t="shared" si="862"/>
        <v>1.8797577620119123E-6</v>
      </c>
      <c r="AH639" s="5">
        <f t="shared" si="863"/>
        <v>2.846347530407139E-4</v>
      </c>
      <c r="AI639" s="5">
        <f t="shared" si="864"/>
        <v>9.703825892478198E-5</v>
      </c>
      <c r="AJ639" s="5">
        <f t="shared" si="865"/>
        <v>1.6541240299293515E-5</v>
      </c>
      <c r="AK639" s="5">
        <f t="shared" si="866"/>
        <v>1.8797577620119183E-6</v>
      </c>
      <c r="AL639" s="5">
        <f t="shared" si="867"/>
        <v>7.4484704473286382E-10</v>
      </c>
      <c r="AM639" s="5">
        <f t="shared" si="868"/>
        <v>1.9407651784956149E-5</v>
      </c>
      <c r="AN639" s="5">
        <f t="shared" si="869"/>
        <v>6.6164961197173438E-6</v>
      </c>
      <c r="AO639" s="5">
        <f t="shared" si="870"/>
        <v>1.127854657207144E-6</v>
      </c>
      <c r="AP639" s="5">
        <f t="shared" si="871"/>
        <v>1.2817016789224554E-7</v>
      </c>
      <c r="AQ639" s="5">
        <f t="shared" si="872"/>
        <v>1.0924008580727934E-8</v>
      </c>
      <c r="AR639" s="5">
        <f t="shared" si="873"/>
        <v>1.9407651784956471E-5</v>
      </c>
      <c r="AS639" s="5">
        <f t="shared" si="874"/>
        <v>6.6164961197174319E-6</v>
      </c>
      <c r="AT639" s="5">
        <f t="shared" si="875"/>
        <v>1.1278546572071554E-6</v>
      </c>
      <c r="AU639" s="5">
        <f t="shared" si="876"/>
        <v>1.2817016789224639E-7</v>
      </c>
      <c r="AV639" s="5">
        <f t="shared" si="877"/>
        <v>1.0924008580727972E-8</v>
      </c>
      <c r="AW639" s="5">
        <f t="shared" si="878"/>
        <v>2.4047766131321068E-12</v>
      </c>
      <c r="AX639" s="5">
        <f t="shared" si="879"/>
        <v>1.1027493532862199E-6</v>
      </c>
      <c r="AY639" s="5">
        <f t="shared" si="880"/>
        <v>3.7595155240237998E-7</v>
      </c>
      <c r="AZ639" s="5">
        <f t="shared" si="881"/>
        <v>6.4085083946122519E-8</v>
      </c>
      <c r="BA639" s="5">
        <f t="shared" si="882"/>
        <v>7.2826723871519284E-9</v>
      </c>
      <c r="BB639" s="5">
        <f t="shared" si="883"/>
        <v>6.2070587061071719E-10</v>
      </c>
      <c r="BC639" s="5">
        <f t="shared" si="884"/>
        <v>4.2322461572244951E-11</v>
      </c>
      <c r="BD639" s="5">
        <f t="shared" si="885"/>
        <v>1.1027493532862411E-6</v>
      </c>
      <c r="BE639" s="5">
        <f t="shared" si="886"/>
        <v>3.7595155240238596E-7</v>
      </c>
      <c r="BF639" s="5">
        <f t="shared" si="887"/>
        <v>6.4085083946123326E-8</v>
      </c>
      <c r="BG639" s="5">
        <f t="shared" si="888"/>
        <v>7.2826723871519962E-9</v>
      </c>
      <c r="BH639" s="5">
        <f t="shared" si="889"/>
        <v>6.2070587061072102E-10</v>
      </c>
      <c r="BI639" s="5">
        <f t="shared" si="890"/>
        <v>4.2322461572245061E-11</v>
      </c>
      <c r="BJ639" s="8">
        <f t="shared" si="891"/>
        <v>0.21690584476801833</v>
      </c>
      <c r="BK639" s="8">
        <f t="shared" si="892"/>
        <v>0.56618852867233604</v>
      </c>
      <c r="BL639" s="8">
        <f t="shared" si="893"/>
        <v>0.21356625712346561</v>
      </c>
      <c r="BM639" s="8">
        <f t="shared" si="894"/>
        <v>3.1969828358635932E-2</v>
      </c>
      <c r="BN639" s="8">
        <f t="shared" si="895"/>
        <v>0.96803001390058985</v>
      </c>
    </row>
    <row r="640" spans="1:66" x14ac:dyDescent="0.25">
      <c r="A640" t="s">
        <v>143</v>
      </c>
      <c r="B640" t="s">
        <v>159</v>
      </c>
      <c r="C640" t="s">
        <v>329</v>
      </c>
      <c r="D640" s="10"/>
      <c r="E640">
        <f>VLOOKUP(A640,home!$A$2:$E$405,3,FALSE)</f>
        <v>0.98305084745762705</v>
      </c>
      <c r="F640">
        <f>VLOOKUP(B640,home!$B$2:$E$405,3,FALSE)</f>
        <v>1.53</v>
      </c>
      <c r="G640">
        <f>VLOOKUP(C640,away!$B$2:$E$405,4,FALSE)</f>
        <v>2.0299999999999998</v>
      </c>
      <c r="H640">
        <f>VLOOKUP(A640,away!$A$2:$E$405,3,FALSE)</f>
        <v>1.15254237288136</v>
      </c>
      <c r="I640">
        <f>VLOOKUP(C640,away!$B$2:$E$405,3,FALSE)</f>
        <v>0.68</v>
      </c>
      <c r="J640">
        <f>VLOOKUP(B640,home!$B$2:$E$405,4,FALSE)</f>
        <v>0.43</v>
      </c>
      <c r="K640" s="3">
        <f t="shared" si="840"/>
        <v>3.0532576271186436</v>
      </c>
      <c r="L640" s="3">
        <f t="shared" si="841"/>
        <v>0.3370033898305097</v>
      </c>
      <c r="M640" s="5">
        <f t="shared" si="842"/>
        <v>3.3699879511751692E-2</v>
      </c>
      <c r="N640" s="5">
        <f t="shared" si="843"/>
        <v>0.10289441415223519</v>
      </c>
      <c r="O640" s="5">
        <f t="shared" si="844"/>
        <v>1.1356973632340063E-2</v>
      </c>
      <c r="P640" s="5">
        <f t="shared" si="845"/>
        <v>3.4675766363927628E-2</v>
      </c>
      <c r="Q640" s="5">
        <f t="shared" si="846"/>
        <v>0.15708157739910833</v>
      </c>
      <c r="R640" s="5">
        <f t="shared" si="847"/>
        <v>1.9136693061571582E-3</v>
      </c>
      <c r="S640" s="5">
        <f t="shared" si="848"/>
        <v>8.9199782784564179E-3</v>
      </c>
      <c r="T640" s="5">
        <f t="shared" si="849"/>
        <v>5.2937024063423085E-2</v>
      </c>
      <c r="U640" s="5">
        <f t="shared" si="850"/>
        <v>5.8429254048071866E-3</v>
      </c>
      <c r="V640" s="5">
        <f t="shared" si="851"/>
        <v>1.019809392121627E-3</v>
      </c>
      <c r="W640" s="5">
        <f t="shared" si="852"/>
        <v>0.15987017475788498</v>
      </c>
      <c r="X640" s="5">
        <f t="shared" si="853"/>
        <v>5.3876790826203225E-2</v>
      </c>
      <c r="Y640" s="5">
        <f t="shared" si="854"/>
        <v>9.0783305708098932E-3</v>
      </c>
      <c r="Z640" s="5">
        <f t="shared" si="855"/>
        <v>2.1497101439652068E-4</v>
      </c>
      <c r="AA640" s="5">
        <f t="shared" si="856"/>
        <v>6.5636188931560851E-4</v>
      </c>
      <c r="AB640" s="5">
        <f t="shared" si="857"/>
        <v>1.0020209723514428E-3</v>
      </c>
      <c r="AC640" s="5">
        <f t="shared" si="858"/>
        <v>6.5583825389896878E-5</v>
      </c>
      <c r="AD640" s="5">
        <f t="shared" si="859"/>
        <v>0.1220312076070757</v>
      </c>
      <c r="AE640" s="5">
        <f t="shared" si="860"/>
        <v>4.112493062869519E-2</v>
      </c>
      <c r="AF640" s="5">
        <f t="shared" si="861"/>
        <v>6.9296205142074145E-3</v>
      </c>
      <c r="AG640" s="5">
        <f t="shared" si="862"/>
        <v>7.7843520117564641E-4</v>
      </c>
      <c r="AH640" s="5">
        <f t="shared" si="863"/>
        <v>1.8111490141732688E-5</v>
      </c>
      <c r="AI640" s="5">
        <f t="shared" si="864"/>
        <v>5.5299045413729452E-5</v>
      </c>
      <c r="AJ640" s="5">
        <f t="shared" si="865"/>
        <v>8.4421116090924875E-5</v>
      </c>
      <c r="AK640" s="5">
        <f t="shared" si="866"/>
        <v>8.591980553149493E-5</v>
      </c>
      <c r="AL640" s="5">
        <f t="shared" si="867"/>
        <v>2.6993205191486197E-6</v>
      </c>
      <c r="AM640" s="5">
        <f t="shared" si="868"/>
        <v>7.4518543074560489E-2</v>
      </c>
      <c r="AN640" s="5">
        <f t="shared" si="869"/>
        <v>2.5113001621357735E-2</v>
      </c>
      <c r="AO640" s="5">
        <f t="shared" si="870"/>
        <v>4.2315833376083203E-3</v>
      </c>
      <c r="AP640" s="5">
        <f t="shared" si="871"/>
        <v>4.7535264304143549E-4</v>
      </c>
      <c r="AQ640" s="5">
        <f t="shared" si="872"/>
        <v>4.0048863017463991E-5</v>
      </c>
      <c r="AR640" s="5">
        <f t="shared" si="873"/>
        <v>1.2207267145291548E-6</v>
      </c>
      <c r="AS640" s="5">
        <f t="shared" si="874"/>
        <v>3.7271931517636251E-6</v>
      </c>
      <c r="AT640" s="5">
        <f t="shared" si="875"/>
        <v>5.6900404591833336E-6</v>
      </c>
      <c r="AU640" s="5">
        <f t="shared" si="876"/>
        <v>5.7910531435383931E-6</v>
      </c>
      <c r="AV640" s="5">
        <f t="shared" si="877"/>
        <v>4.4203942948894988E-6</v>
      </c>
      <c r="AW640" s="5">
        <f t="shared" si="878"/>
        <v>7.7152441739206685E-8</v>
      </c>
      <c r="AX640" s="5">
        <f t="shared" si="879"/>
        <v>3.7920718334028533E-2</v>
      </c>
      <c r="AY640" s="5">
        <f t="shared" si="880"/>
        <v>1.2779410623375573E-2</v>
      </c>
      <c r="AZ640" s="5">
        <f t="shared" si="881"/>
        <v>2.1533523500567968E-3</v>
      </c>
      <c r="BA640" s="5">
        <f t="shared" si="882"/>
        <v>2.4189568048954503E-4</v>
      </c>
      <c r="BB640" s="5">
        <f t="shared" si="883"/>
        <v>2.0379916077583635E-5</v>
      </c>
      <c r="BC640" s="5">
        <f t="shared" si="884"/>
        <v>1.3736201605213978E-6</v>
      </c>
      <c r="BD640" s="5">
        <f t="shared" si="885"/>
        <v>6.8564840142164363E-8</v>
      </c>
      <c r="BE640" s="5">
        <f t="shared" si="886"/>
        <v>2.0934612111623393E-7</v>
      </c>
      <c r="BF640" s="5">
        <f t="shared" si="887"/>
        <v>3.1959382050292238E-7</v>
      </c>
      <c r="BG640" s="5">
        <f t="shared" si="888"/>
        <v>3.2526742334351143E-7</v>
      </c>
      <c r="BH640" s="5">
        <f t="shared" si="889"/>
        <v>2.4828131029420126E-7</v>
      </c>
      <c r="BI640" s="5">
        <f t="shared" si="890"/>
        <v>1.5161336086535607E-7</v>
      </c>
      <c r="BJ640" s="8">
        <f t="shared" si="891"/>
        <v>0.86409816578459253</v>
      </c>
      <c r="BK640" s="8">
        <f t="shared" si="892"/>
        <v>9.1163127315541992E-2</v>
      </c>
      <c r="BL640" s="8">
        <f t="shared" si="893"/>
        <v>2.1037874736789516E-2</v>
      </c>
      <c r="BM640" s="8">
        <f t="shared" si="894"/>
        <v>0.62211252501486691</v>
      </c>
      <c r="BN640" s="8">
        <f t="shared" si="895"/>
        <v>0.34162228036552006</v>
      </c>
    </row>
    <row r="641" spans="1:66" x14ac:dyDescent="0.25">
      <c r="A641" t="s">
        <v>143</v>
      </c>
      <c r="B641" t="s">
        <v>452</v>
      </c>
      <c r="C641" t="s">
        <v>161</v>
      </c>
      <c r="D641" s="10"/>
      <c r="E641">
        <f>VLOOKUP(A641,home!$A$2:$E$405,3,FALSE)</f>
        <v>0.98305084745762705</v>
      </c>
      <c r="F641">
        <f>VLOOKUP(B641,home!$B$2:$E$405,3,FALSE)</f>
        <v>1.02</v>
      </c>
      <c r="G641">
        <f>VLOOKUP(C641,away!$B$2:$E$405,4,FALSE)</f>
        <v>0.34</v>
      </c>
      <c r="H641">
        <f>VLOOKUP(A641,away!$A$2:$E$405,3,FALSE)</f>
        <v>1.15254237288136</v>
      </c>
      <c r="I641">
        <f>VLOOKUP(C641,away!$B$2:$E$405,3,FALSE)</f>
        <v>2.37</v>
      </c>
      <c r="J641">
        <f>VLOOKUP(B641,home!$B$2:$E$405,4,FALSE)</f>
        <v>1.1599999999999999</v>
      </c>
      <c r="K641" s="3">
        <f t="shared" si="840"/>
        <v>0.34092203389830511</v>
      </c>
      <c r="L641" s="3">
        <f t="shared" si="841"/>
        <v>3.1685694915254348</v>
      </c>
      <c r="M641" s="5">
        <f t="shared" si="842"/>
        <v>2.9912120123350979E-2</v>
      </c>
      <c r="N641" s="5">
        <f t="shared" si="843"/>
        <v>1.0197700830663238E-2</v>
      </c>
      <c r="O641" s="5">
        <f t="shared" si="844"/>
        <v>9.4778631249693948E-2</v>
      </c>
      <c r="P641" s="5">
        <f t="shared" si="845"/>
        <v>3.2312123735743124E-2</v>
      </c>
      <c r="Q641" s="5">
        <f t="shared" si="846"/>
        <v>1.7383104541380734E-3</v>
      </c>
      <c r="R641" s="5">
        <f t="shared" si="847"/>
        <v>0.1501563397131597</v>
      </c>
      <c r="S641" s="5">
        <f t="shared" si="848"/>
        <v>8.7261730028534087E-3</v>
      </c>
      <c r="T641" s="5">
        <f t="shared" si="849"/>
        <v>5.5079574717816233E-3</v>
      </c>
      <c r="U641" s="5">
        <f t="shared" si="850"/>
        <v>5.1191604737735263E-2</v>
      </c>
      <c r="V641" s="5">
        <f t="shared" si="851"/>
        <v>1.0473687612800979E-3</v>
      </c>
      <c r="W641" s="5">
        <f t="shared" si="852"/>
        <v>1.9754277852381281E-4</v>
      </c>
      <c r="X641" s="5">
        <f t="shared" si="853"/>
        <v>6.2592802130171927E-4</v>
      </c>
      <c r="Y641" s="5">
        <f t="shared" si="854"/>
        <v>9.9164821609375501E-4</v>
      </c>
      <c r="Z641" s="5">
        <f t="shared" si="855"/>
        <v>0.15859359899141565</v>
      </c>
      <c r="AA641" s="5">
        <f t="shared" si="856"/>
        <v>5.4068052331405624E-2</v>
      </c>
      <c r="AB641" s="5">
        <f t="shared" si="857"/>
        <v>9.2164951848714011E-3</v>
      </c>
      <c r="AC641" s="5">
        <f t="shared" si="858"/>
        <v>7.07127848006817E-5</v>
      </c>
      <c r="AD641" s="5">
        <f t="shared" si="859"/>
        <v>1.6836671459065177E-5</v>
      </c>
      <c r="AE641" s="5">
        <f t="shared" si="860"/>
        <v>5.3348163524030957E-5</v>
      </c>
      <c r="AF641" s="5">
        <f t="shared" si="861"/>
        <v>8.4518681685577255E-5</v>
      </c>
      <c r="AG641" s="5">
        <f t="shared" si="862"/>
        <v>8.9267772084289864E-5</v>
      </c>
      <c r="AH641" s="5">
        <f t="shared" si="863"/>
        <v>0.12562870982885466</v>
      </c>
      <c r="AI641" s="5">
        <f t="shared" si="864"/>
        <v>4.2829595270873135E-2</v>
      </c>
      <c r="AJ641" s="5">
        <f t="shared" si="865"/>
        <v>7.3007763653936495E-3</v>
      </c>
      <c r="AK641" s="5">
        <f t="shared" si="866"/>
        <v>8.2966517584222624E-4</v>
      </c>
      <c r="AL641" s="5">
        <f t="shared" si="867"/>
        <v>3.0554574436800342E-6</v>
      </c>
      <c r="AM641" s="5">
        <f t="shared" si="868"/>
        <v>1.1479984555804095E-6</v>
      </c>
      <c r="AN641" s="5">
        <f t="shared" si="869"/>
        <v>3.6375128826704027E-6</v>
      </c>
      <c r="AO641" s="5">
        <f t="shared" si="870"/>
        <v>5.7628561725300878E-6</v>
      </c>
      <c r="AP641" s="5">
        <f t="shared" si="871"/>
        <v>6.0866700841092918E-6</v>
      </c>
      <c r="AQ641" s="5">
        <f t="shared" si="872"/>
        <v>4.8215092833723144E-6</v>
      </c>
      <c r="AR641" s="5">
        <f t="shared" si="873"/>
        <v>7.9612659444682043E-2</v>
      </c>
      <c r="AS641" s="5">
        <f t="shared" si="874"/>
        <v>2.7141709781934118E-2</v>
      </c>
      <c r="AT641" s="5">
        <f t="shared" si="875"/>
        <v>4.626603451167252E-3</v>
      </c>
      <c r="AU641" s="5">
        <f t="shared" si="876"/>
        <v>5.2577035287095246E-4</v>
      </c>
      <c r="AV641" s="5">
        <f t="shared" si="877"/>
        <v>4.4811674516048683E-5</v>
      </c>
      <c r="AW641" s="5">
        <f t="shared" si="878"/>
        <v>9.1683681863881448E-8</v>
      </c>
      <c r="AX641" s="5">
        <f t="shared" si="879"/>
        <v>6.5229661398097687E-8</v>
      </c>
      <c r="AY641" s="5">
        <f t="shared" si="880"/>
        <v>2.0668471504854669E-7</v>
      </c>
      <c r="AZ641" s="5">
        <f t="shared" si="881"/>
        <v>3.2744744123372648E-7</v>
      </c>
      <c r="BA641" s="5">
        <f t="shared" si="882"/>
        <v>3.4584665745708448E-7</v>
      </c>
      <c r="BB641" s="5">
        <f t="shared" si="883"/>
        <v>2.7395979189114138E-7</v>
      </c>
      <c r="BC641" s="5">
        <f t="shared" si="884"/>
        <v>1.7361212769818548E-7</v>
      </c>
      <c r="BD641" s="5">
        <f t="shared" si="885"/>
        <v>4.2043040642603988E-2</v>
      </c>
      <c r="BE641" s="5">
        <f t="shared" si="886"/>
        <v>1.4333398927145658E-2</v>
      </c>
      <c r="BF641" s="5">
        <f t="shared" si="887"/>
        <v>2.4432857574591409E-3</v>
      </c>
      <c r="BG641" s="5">
        <f t="shared" si="888"/>
        <v>2.7765664994257712E-4</v>
      </c>
      <c r="BH641" s="5">
        <f t="shared" si="889"/>
        <v>2.3664817455953286E-5</v>
      </c>
      <c r="BI641" s="5">
        <f t="shared" si="890"/>
        <v>1.6135715397831424E-6</v>
      </c>
      <c r="BJ641" s="8">
        <f t="shared" si="891"/>
        <v>1.9525908388528173E-2</v>
      </c>
      <c r="BK641" s="8">
        <f t="shared" si="892"/>
        <v>7.207176055018702E-2</v>
      </c>
      <c r="BL641" s="8">
        <f t="shared" si="893"/>
        <v>0.70707408492914725</v>
      </c>
      <c r="BM641" s="8">
        <f t="shared" si="894"/>
        <v>0.6381700117514959</v>
      </c>
      <c r="BN641" s="8">
        <f t="shared" si="895"/>
        <v>0.31909522610674906</v>
      </c>
    </row>
    <row r="642" spans="1:66" x14ac:dyDescent="0.25">
      <c r="A642" t="s">
        <v>143</v>
      </c>
      <c r="B642" t="s">
        <v>158</v>
      </c>
      <c r="C642" t="s">
        <v>155</v>
      </c>
      <c r="D642" s="10"/>
      <c r="E642">
        <f>VLOOKUP(A642,home!$A$2:$E$405,3,FALSE)</f>
        <v>0.98305084745762705</v>
      </c>
      <c r="F642">
        <f>VLOOKUP(B642,home!$B$2:$E$405,3,FALSE)</f>
        <v>1.02</v>
      </c>
      <c r="G642">
        <f>VLOOKUP(C642,away!$B$2:$E$405,4,FALSE)</f>
        <v>1.7</v>
      </c>
      <c r="H642">
        <f>VLOOKUP(A642,away!$A$2:$E$405,3,FALSE)</f>
        <v>1.15254237288136</v>
      </c>
      <c r="I642">
        <f>VLOOKUP(C642,away!$B$2:$E$405,3,FALSE)</f>
        <v>1.02</v>
      </c>
      <c r="J642">
        <f>VLOOKUP(B642,home!$B$2:$E$405,4,FALSE)</f>
        <v>0.57999999999999996</v>
      </c>
      <c r="K642" s="3">
        <f t="shared" si="840"/>
        <v>1.7046101694915252</v>
      </c>
      <c r="L642" s="3">
        <f t="shared" si="841"/>
        <v>0.68184406779661255</v>
      </c>
      <c r="M642" s="5">
        <f t="shared" si="842"/>
        <v>9.1955157679332808E-2</v>
      </c>
      <c r="N642" s="5">
        <f t="shared" si="843"/>
        <v>0.15674769691738741</v>
      </c>
      <c r="O642" s="5">
        <f t="shared" si="844"/>
        <v>6.2699078766955199E-2</v>
      </c>
      <c r="P642" s="5">
        <f t="shared" si="845"/>
        <v>0.10687748728390199</v>
      </c>
      <c r="Q642" s="5">
        <f t="shared" si="846"/>
        <v>0.13359685910487704</v>
      </c>
      <c r="R642" s="5">
        <f t="shared" si="847"/>
        <v>2.1375497456780475E-2</v>
      </c>
      <c r="S642" s="5">
        <f t="shared" si="848"/>
        <v>3.1055346911465141E-2</v>
      </c>
      <c r="T642" s="5">
        <f t="shared" si="849"/>
        <v>9.109222585692027E-2</v>
      </c>
      <c r="U642" s="5">
        <f t="shared" si="850"/>
        <v>3.643689034276823E-2</v>
      </c>
      <c r="V642" s="5">
        <f t="shared" si="851"/>
        <v>4.0105507563464897E-3</v>
      </c>
      <c r="W642" s="5">
        <f t="shared" si="852"/>
        <v>7.5910188214099936E-2</v>
      </c>
      <c r="X642" s="5">
        <f t="shared" si="853"/>
        <v>5.1758911519108379E-2</v>
      </c>
      <c r="Y642" s="5">
        <f t="shared" si="854"/>
        <v>1.76457533874569E-2</v>
      </c>
      <c r="Z642" s="5">
        <f t="shared" si="855"/>
        <v>4.8582520457024483E-3</v>
      </c>
      <c r="AA642" s="5">
        <f t="shared" si="856"/>
        <v>8.2814258430574002E-3</v>
      </c>
      <c r="AB642" s="5">
        <f t="shared" si="857"/>
        <v>7.0583013549827874E-3</v>
      </c>
      <c r="AC642" s="5">
        <f t="shared" si="858"/>
        <v>2.9133601521135957E-4</v>
      </c>
      <c r="AD642" s="5">
        <f t="shared" si="859"/>
        <v>3.2349319699442602E-2</v>
      </c>
      <c r="AE642" s="5">
        <f t="shared" si="860"/>
        <v>2.2057191734321038E-2</v>
      </c>
      <c r="AF642" s="5">
        <f t="shared" si="861"/>
        <v>7.5197826681496372E-3</v>
      </c>
      <c r="AG642" s="5">
        <f t="shared" si="862"/>
        <v>1.7091064011325377E-3</v>
      </c>
      <c r="AH642" s="5">
        <f t="shared" si="863"/>
        <v>8.2814258430574281E-4</v>
      </c>
      <c r="AI642" s="5">
        <f t="shared" si="864"/>
        <v>1.4116602709965619E-3</v>
      </c>
      <c r="AJ642" s="5">
        <f t="shared" si="865"/>
        <v>1.2031652269039511E-3</v>
      </c>
      <c r="AK642" s="5">
        <f t="shared" si="866"/>
        <v>6.836425604530178E-4</v>
      </c>
      <c r="AL642" s="5">
        <f t="shared" si="867"/>
        <v>1.3544541512147492E-5</v>
      </c>
      <c r="AM642" s="5">
        <f t="shared" si="868"/>
        <v>1.1028595867160486E-2</v>
      </c>
      <c r="AN642" s="5">
        <f t="shared" si="869"/>
        <v>7.5197826681496164E-3</v>
      </c>
      <c r="AO642" s="5">
        <f t="shared" si="870"/>
        <v>2.5636596016987991E-3</v>
      </c>
      <c r="AP642" s="5">
        <f t="shared" si="871"/>
        <v>5.8267203042271763E-4</v>
      </c>
      <c r="AQ642" s="5">
        <f t="shared" si="872"/>
        <v>9.9322866853684315E-5</v>
      </c>
      <c r="AR642" s="5">
        <f t="shared" si="873"/>
        <v>1.1293282167972537E-4</v>
      </c>
      <c r="AS642" s="5">
        <f t="shared" si="874"/>
        <v>1.9250643630463286E-4</v>
      </c>
      <c r="AT642" s="5">
        <f t="shared" si="875"/>
        <v>1.6407421450872491E-4</v>
      </c>
      <c r="AU642" s="5">
        <f t="shared" si="876"/>
        <v>9.3227524867635459E-5</v>
      </c>
      <c r="AV642" s="5">
        <f t="shared" si="877"/>
        <v>3.9729146741473843E-5</v>
      </c>
      <c r="AW642" s="5">
        <f t="shared" si="878"/>
        <v>4.3729241989126729E-7</v>
      </c>
      <c r="AX642" s="5">
        <f t="shared" si="879"/>
        <v>3.1332427783956614E-3</v>
      </c>
      <c r="AY642" s="5">
        <f t="shared" si="880"/>
        <v>2.1363830014156579E-3</v>
      </c>
      <c r="AZ642" s="5">
        <f t="shared" si="881"/>
        <v>7.2834003802839419E-4</v>
      </c>
      <c r="BA642" s="5">
        <f t="shared" si="882"/>
        <v>1.655381114228066E-4</v>
      </c>
      <c r="BB642" s="5">
        <f t="shared" si="883"/>
        <v>2.8217794816973831E-5</v>
      </c>
      <c r="BC642" s="5">
        <f t="shared" si="884"/>
        <v>3.8480272004511219E-6</v>
      </c>
      <c r="BD642" s="5">
        <f t="shared" si="885"/>
        <v>1.2833762420308904E-5</v>
      </c>
      <c r="BE642" s="5">
        <f t="shared" si="886"/>
        <v>2.1876561934496726E-5</v>
      </c>
      <c r="BF642" s="5">
        <f t="shared" si="887"/>
        <v>1.8645504973527161E-5</v>
      </c>
      <c r="BG642" s="5">
        <f t="shared" si="888"/>
        <v>1.0594439131059736E-5</v>
      </c>
      <c r="BH642" s="5">
        <f t="shared" si="889"/>
        <v>4.5148471707158438E-6</v>
      </c>
      <c r="BI642" s="5">
        <f t="shared" si="890"/>
        <v>1.5392108801804545E-6</v>
      </c>
      <c r="BJ642" s="8">
        <f t="shared" si="891"/>
        <v>0.6183766382884609</v>
      </c>
      <c r="BK642" s="8">
        <f t="shared" si="892"/>
        <v>0.2363398061891856</v>
      </c>
      <c r="BL642" s="8">
        <f t="shared" si="893"/>
        <v>0.14065027887781587</v>
      </c>
      <c r="BM642" s="8">
        <f t="shared" si="894"/>
        <v>0.42483725248293414</v>
      </c>
      <c r="BN642" s="8">
        <f t="shared" si="895"/>
        <v>0.57325177720923493</v>
      </c>
    </row>
    <row r="643" spans="1:66" x14ac:dyDescent="0.25">
      <c r="A643" t="s">
        <v>143</v>
      </c>
      <c r="B643" t="s">
        <v>147</v>
      </c>
      <c r="C643" t="s">
        <v>145</v>
      </c>
      <c r="D643" s="10"/>
      <c r="E643">
        <f>VLOOKUP(A643,home!$A$2:$E$405,3,FALSE)</f>
        <v>0.98305084745762705</v>
      </c>
      <c r="F643">
        <f>VLOOKUP(B643,home!$B$2:$E$405,3,FALSE)</f>
        <v>0.68</v>
      </c>
      <c r="G643">
        <f>VLOOKUP(C643,away!$B$2:$E$405,4,FALSE)</f>
        <v>1.7</v>
      </c>
      <c r="H643">
        <f>VLOOKUP(A643,away!$A$2:$E$405,3,FALSE)</f>
        <v>1.15254237288136</v>
      </c>
      <c r="I643">
        <f>VLOOKUP(C643,away!$B$2:$E$405,3,FALSE)</f>
        <v>0</v>
      </c>
      <c r="J643">
        <f>VLOOKUP(B643,home!$B$2:$E$405,4,FALSE)</f>
        <v>0.57999999999999996</v>
      </c>
      <c r="K643" s="3">
        <f t="shared" si="840"/>
        <v>1.1364067796610169</v>
      </c>
      <c r="L643" s="3">
        <f t="shared" si="841"/>
        <v>0</v>
      </c>
      <c r="M643" s="5">
        <f t="shared" si="842"/>
        <v>0.32097026913425875</v>
      </c>
      <c r="N643" s="5">
        <f t="shared" si="843"/>
        <v>0.36475278991379284</v>
      </c>
      <c r="O643" s="5">
        <f t="shared" si="844"/>
        <v>0</v>
      </c>
      <c r="P643" s="5">
        <f t="shared" si="845"/>
        <v>0</v>
      </c>
      <c r="Q643" s="5">
        <f t="shared" si="846"/>
        <v>0.2072537716791524</v>
      </c>
      <c r="R643" s="5">
        <f t="shared" si="847"/>
        <v>0</v>
      </c>
      <c r="S643" s="5">
        <f t="shared" si="848"/>
        <v>0</v>
      </c>
      <c r="T643" s="5">
        <f t="shared" si="849"/>
        <v>0</v>
      </c>
      <c r="U643" s="5">
        <f t="shared" si="850"/>
        <v>0</v>
      </c>
      <c r="V643" s="5">
        <f t="shared" si="851"/>
        <v>0</v>
      </c>
      <c r="W643" s="5">
        <f t="shared" si="852"/>
        <v>7.8508197082168413E-2</v>
      </c>
      <c r="X643" s="5">
        <f t="shared" si="853"/>
        <v>0</v>
      </c>
      <c r="Y643" s="5">
        <f t="shared" si="854"/>
        <v>0</v>
      </c>
      <c r="Z643" s="5">
        <f t="shared" si="855"/>
        <v>0</v>
      </c>
      <c r="AA643" s="5">
        <f t="shared" si="856"/>
        <v>0</v>
      </c>
      <c r="AB643" s="5">
        <f t="shared" si="857"/>
        <v>0</v>
      </c>
      <c r="AC643" s="5">
        <f t="shared" si="858"/>
        <v>0</v>
      </c>
      <c r="AD643" s="5">
        <f t="shared" si="859"/>
        <v>2.230431185578487E-2</v>
      </c>
      <c r="AE643" s="5">
        <f t="shared" si="860"/>
        <v>0</v>
      </c>
      <c r="AF643" s="5">
        <f t="shared" si="861"/>
        <v>0</v>
      </c>
      <c r="AG643" s="5">
        <f t="shared" si="862"/>
        <v>0</v>
      </c>
      <c r="AH643" s="5">
        <f t="shared" si="863"/>
        <v>0</v>
      </c>
      <c r="AI643" s="5">
        <f t="shared" si="864"/>
        <v>0</v>
      </c>
      <c r="AJ643" s="5">
        <f t="shared" si="865"/>
        <v>0</v>
      </c>
      <c r="AK643" s="5">
        <f t="shared" si="866"/>
        <v>0</v>
      </c>
      <c r="AL643" s="5">
        <f t="shared" si="867"/>
        <v>0</v>
      </c>
      <c r="AM643" s="5">
        <f t="shared" si="868"/>
        <v>5.0693542417175044E-3</v>
      </c>
      <c r="AN643" s="5">
        <f t="shared" si="869"/>
        <v>0</v>
      </c>
      <c r="AO643" s="5">
        <f t="shared" si="870"/>
        <v>0</v>
      </c>
      <c r="AP643" s="5">
        <f t="shared" si="871"/>
        <v>0</v>
      </c>
      <c r="AQ643" s="5">
        <f t="shared" si="872"/>
        <v>0</v>
      </c>
      <c r="AR643" s="5">
        <f t="shared" si="873"/>
        <v>0</v>
      </c>
      <c r="AS643" s="5">
        <f t="shared" si="874"/>
        <v>0</v>
      </c>
      <c r="AT643" s="5">
        <f t="shared" si="875"/>
        <v>0</v>
      </c>
      <c r="AU643" s="5">
        <f t="shared" si="876"/>
        <v>0</v>
      </c>
      <c r="AV643" s="5">
        <f t="shared" si="877"/>
        <v>0</v>
      </c>
      <c r="AW643" s="5">
        <f t="shared" si="878"/>
        <v>0</v>
      </c>
      <c r="AX643" s="5">
        <f t="shared" si="879"/>
        <v>9.6014142146518401E-4</v>
      </c>
      <c r="AY643" s="5">
        <f t="shared" si="880"/>
        <v>0</v>
      </c>
      <c r="AZ643" s="5">
        <f t="shared" si="881"/>
        <v>0</v>
      </c>
      <c r="BA643" s="5">
        <f t="shared" si="882"/>
        <v>0</v>
      </c>
      <c r="BB643" s="5">
        <f t="shared" si="883"/>
        <v>0</v>
      </c>
      <c r="BC643" s="5">
        <f t="shared" si="884"/>
        <v>0</v>
      </c>
      <c r="BD643" s="5">
        <f t="shared" si="885"/>
        <v>0</v>
      </c>
      <c r="BE643" s="5">
        <f t="shared" si="886"/>
        <v>0</v>
      </c>
      <c r="BF643" s="5">
        <f t="shared" si="887"/>
        <v>0</v>
      </c>
      <c r="BG643" s="5">
        <f t="shared" si="888"/>
        <v>0</v>
      </c>
      <c r="BH643" s="5">
        <f t="shared" si="889"/>
        <v>0</v>
      </c>
      <c r="BI643" s="5">
        <f t="shared" si="890"/>
        <v>0</v>
      </c>
      <c r="BJ643" s="8">
        <f t="shared" si="891"/>
        <v>0.67884856619408118</v>
      </c>
      <c r="BK643" s="8">
        <f t="shared" si="892"/>
        <v>0.32097026913425875</v>
      </c>
      <c r="BL643" s="8">
        <f t="shared" si="893"/>
        <v>0</v>
      </c>
      <c r="BM643" s="8">
        <f t="shared" si="894"/>
        <v>0.10684200460113596</v>
      </c>
      <c r="BN643" s="8">
        <f t="shared" si="895"/>
        <v>0.89297683072720402</v>
      </c>
    </row>
    <row r="644" spans="1:66" x14ac:dyDescent="0.25">
      <c r="A644" t="s">
        <v>22</v>
      </c>
      <c r="B644" t="s">
        <v>261</v>
      </c>
      <c r="C644" t="s">
        <v>162</v>
      </c>
      <c r="D644" s="10"/>
      <c r="E644">
        <f>VLOOKUP(A644,home!$A$2:$E$405,3,FALSE)</f>
        <v>1.85</v>
      </c>
      <c r="F644">
        <f>VLOOKUP(B644,home!$B$2:$E$405,3,FALSE)</f>
        <v>0</v>
      </c>
      <c r="G644">
        <f>VLOOKUP(C644,away!$B$2:$E$405,4,FALSE)</f>
        <v>0</v>
      </c>
      <c r="H644">
        <f>VLOOKUP(A644,away!$A$2:$E$405,3,FALSE)</f>
        <v>1.45</v>
      </c>
      <c r="I644">
        <f>VLOOKUP(C644,away!$B$2:$E$405,3,FALSE)</f>
        <v>0</v>
      </c>
      <c r="J644">
        <f>VLOOKUP(B644,home!$B$2:$E$405,4,FALSE)</f>
        <v>0</v>
      </c>
      <c r="K644" s="3">
        <f t="shared" si="840"/>
        <v>0</v>
      </c>
      <c r="L644" s="3">
        <f t="shared" si="841"/>
        <v>0</v>
      </c>
      <c r="M644" s="5">
        <f t="shared" si="842"/>
        <v>1</v>
      </c>
      <c r="N644" s="5">
        <f t="shared" si="843"/>
        <v>0</v>
      </c>
      <c r="O644" s="5">
        <f t="shared" si="844"/>
        <v>0</v>
      </c>
      <c r="P644" s="5">
        <f t="shared" si="845"/>
        <v>0</v>
      </c>
      <c r="Q644" s="5">
        <f t="shared" si="846"/>
        <v>0</v>
      </c>
      <c r="R644" s="5">
        <f t="shared" si="847"/>
        <v>0</v>
      </c>
      <c r="S644" s="5">
        <f t="shared" si="848"/>
        <v>0</v>
      </c>
      <c r="T644" s="5">
        <f t="shared" si="849"/>
        <v>0</v>
      </c>
      <c r="U644" s="5">
        <f t="shared" si="850"/>
        <v>0</v>
      </c>
      <c r="V644" s="5">
        <f t="shared" si="851"/>
        <v>0</v>
      </c>
      <c r="W644" s="5">
        <f t="shared" si="852"/>
        <v>0</v>
      </c>
      <c r="X644" s="5">
        <f t="shared" si="853"/>
        <v>0</v>
      </c>
      <c r="Y644" s="5">
        <f t="shared" si="854"/>
        <v>0</v>
      </c>
      <c r="Z644" s="5">
        <f t="shared" si="855"/>
        <v>0</v>
      </c>
      <c r="AA644" s="5">
        <f t="shared" si="856"/>
        <v>0</v>
      </c>
      <c r="AB644" s="5">
        <f t="shared" si="857"/>
        <v>0</v>
      </c>
      <c r="AC644" s="5">
        <f t="shared" si="858"/>
        <v>0</v>
      </c>
      <c r="AD644" s="5">
        <f t="shared" si="859"/>
        <v>0</v>
      </c>
      <c r="AE644" s="5">
        <f t="shared" si="860"/>
        <v>0</v>
      </c>
      <c r="AF644" s="5">
        <f t="shared" si="861"/>
        <v>0</v>
      </c>
      <c r="AG644" s="5">
        <f t="shared" si="862"/>
        <v>0</v>
      </c>
      <c r="AH644" s="5">
        <f t="shared" si="863"/>
        <v>0</v>
      </c>
      <c r="AI644" s="5">
        <f t="shared" si="864"/>
        <v>0</v>
      </c>
      <c r="AJ644" s="5">
        <f t="shared" si="865"/>
        <v>0</v>
      </c>
      <c r="AK644" s="5">
        <f t="shared" si="866"/>
        <v>0</v>
      </c>
      <c r="AL644" s="5">
        <f t="shared" si="867"/>
        <v>0</v>
      </c>
      <c r="AM644" s="5">
        <f t="shared" si="868"/>
        <v>0</v>
      </c>
      <c r="AN644" s="5">
        <f t="shared" si="869"/>
        <v>0</v>
      </c>
      <c r="AO644" s="5">
        <f t="shared" si="870"/>
        <v>0</v>
      </c>
      <c r="AP644" s="5">
        <f t="shared" si="871"/>
        <v>0</v>
      </c>
      <c r="AQ644" s="5">
        <f t="shared" si="872"/>
        <v>0</v>
      </c>
      <c r="AR644" s="5">
        <f t="shared" si="873"/>
        <v>0</v>
      </c>
      <c r="AS644" s="5">
        <f t="shared" si="874"/>
        <v>0</v>
      </c>
      <c r="AT644" s="5">
        <f t="shared" si="875"/>
        <v>0</v>
      </c>
      <c r="AU644" s="5">
        <f t="shared" si="876"/>
        <v>0</v>
      </c>
      <c r="AV644" s="5">
        <f t="shared" si="877"/>
        <v>0</v>
      </c>
      <c r="AW644" s="5">
        <f t="shared" si="878"/>
        <v>0</v>
      </c>
      <c r="AX644" s="5">
        <f t="shared" si="879"/>
        <v>0</v>
      </c>
      <c r="AY644" s="5">
        <f t="shared" si="880"/>
        <v>0</v>
      </c>
      <c r="AZ644" s="5">
        <f t="shared" si="881"/>
        <v>0</v>
      </c>
      <c r="BA644" s="5">
        <f t="shared" si="882"/>
        <v>0</v>
      </c>
      <c r="BB644" s="5">
        <f t="shared" si="883"/>
        <v>0</v>
      </c>
      <c r="BC644" s="5">
        <f t="shared" si="884"/>
        <v>0</v>
      </c>
      <c r="BD644" s="5">
        <f t="shared" si="885"/>
        <v>0</v>
      </c>
      <c r="BE644" s="5">
        <f t="shared" si="886"/>
        <v>0</v>
      </c>
      <c r="BF644" s="5">
        <f t="shared" si="887"/>
        <v>0</v>
      </c>
      <c r="BG644" s="5">
        <f t="shared" si="888"/>
        <v>0</v>
      </c>
      <c r="BH644" s="5">
        <f t="shared" si="889"/>
        <v>0</v>
      </c>
      <c r="BI644" s="5">
        <f t="shared" si="890"/>
        <v>0</v>
      </c>
      <c r="BJ644" s="8">
        <f t="shared" si="891"/>
        <v>0</v>
      </c>
      <c r="BK644" s="8">
        <f t="shared" si="892"/>
        <v>1</v>
      </c>
      <c r="BL644" s="8">
        <f t="shared" si="893"/>
        <v>0</v>
      </c>
      <c r="BM644" s="8">
        <f t="shared" si="894"/>
        <v>0</v>
      </c>
      <c r="BN644" s="8">
        <f t="shared" si="895"/>
        <v>1</v>
      </c>
    </row>
    <row r="645" spans="1:66" x14ac:dyDescent="0.25">
      <c r="A645" t="s">
        <v>22</v>
      </c>
      <c r="B645" t="s">
        <v>23</v>
      </c>
      <c r="C645" t="s">
        <v>165</v>
      </c>
      <c r="D645" s="10"/>
      <c r="E645">
        <f>VLOOKUP(A645,home!$A$2:$E$405,3,FALSE)</f>
        <v>1.85</v>
      </c>
      <c r="F645">
        <f>VLOOKUP(B645,home!$B$2:$E$405,3,FALSE)</f>
        <v>0</v>
      </c>
      <c r="G645">
        <f>VLOOKUP(C645,away!$B$2:$E$405,4,FALSE)</f>
        <v>0</v>
      </c>
      <c r="H645">
        <f>VLOOKUP(A645,away!$A$2:$E$405,3,FALSE)</f>
        <v>1.45</v>
      </c>
      <c r="I645">
        <f>VLOOKUP(C645,away!$B$2:$E$405,3,FALSE)</f>
        <v>0</v>
      </c>
      <c r="J645">
        <f>VLOOKUP(B645,home!$B$2:$E$405,4,FALSE)</f>
        <v>0</v>
      </c>
      <c r="K645" s="3">
        <f t="shared" si="840"/>
        <v>0</v>
      </c>
      <c r="L645" s="3">
        <f t="shared" si="841"/>
        <v>0</v>
      </c>
      <c r="M645" s="5">
        <f t="shared" si="842"/>
        <v>1</v>
      </c>
      <c r="N645" s="5">
        <f t="shared" si="843"/>
        <v>0</v>
      </c>
      <c r="O645" s="5">
        <f t="shared" si="844"/>
        <v>0</v>
      </c>
      <c r="P645" s="5">
        <f t="shared" si="845"/>
        <v>0</v>
      </c>
      <c r="Q645" s="5">
        <f t="shared" si="846"/>
        <v>0</v>
      </c>
      <c r="R645" s="5">
        <f t="shared" si="847"/>
        <v>0</v>
      </c>
      <c r="S645" s="5">
        <f t="shared" si="848"/>
        <v>0</v>
      </c>
      <c r="T645" s="5">
        <f t="shared" si="849"/>
        <v>0</v>
      </c>
      <c r="U645" s="5">
        <f t="shared" si="850"/>
        <v>0</v>
      </c>
      <c r="V645" s="5">
        <f t="shared" si="851"/>
        <v>0</v>
      </c>
      <c r="W645" s="5">
        <f t="shared" si="852"/>
        <v>0</v>
      </c>
      <c r="X645" s="5">
        <f t="shared" si="853"/>
        <v>0</v>
      </c>
      <c r="Y645" s="5">
        <f t="shared" si="854"/>
        <v>0</v>
      </c>
      <c r="Z645" s="5">
        <f t="shared" si="855"/>
        <v>0</v>
      </c>
      <c r="AA645" s="5">
        <f t="shared" si="856"/>
        <v>0</v>
      </c>
      <c r="AB645" s="5">
        <f t="shared" si="857"/>
        <v>0</v>
      </c>
      <c r="AC645" s="5">
        <f t="shared" si="858"/>
        <v>0</v>
      </c>
      <c r="AD645" s="5">
        <f t="shared" si="859"/>
        <v>0</v>
      </c>
      <c r="AE645" s="5">
        <f t="shared" si="860"/>
        <v>0</v>
      </c>
      <c r="AF645" s="5">
        <f t="shared" si="861"/>
        <v>0</v>
      </c>
      <c r="AG645" s="5">
        <f t="shared" si="862"/>
        <v>0</v>
      </c>
      <c r="AH645" s="5">
        <f t="shared" si="863"/>
        <v>0</v>
      </c>
      <c r="AI645" s="5">
        <f t="shared" si="864"/>
        <v>0</v>
      </c>
      <c r="AJ645" s="5">
        <f t="shared" si="865"/>
        <v>0</v>
      </c>
      <c r="AK645" s="5">
        <f t="shared" si="866"/>
        <v>0</v>
      </c>
      <c r="AL645" s="5">
        <f t="shared" si="867"/>
        <v>0</v>
      </c>
      <c r="AM645" s="5">
        <f t="shared" si="868"/>
        <v>0</v>
      </c>
      <c r="AN645" s="5">
        <f t="shared" si="869"/>
        <v>0</v>
      </c>
      <c r="AO645" s="5">
        <f t="shared" si="870"/>
        <v>0</v>
      </c>
      <c r="AP645" s="5">
        <f t="shared" si="871"/>
        <v>0</v>
      </c>
      <c r="AQ645" s="5">
        <f t="shared" si="872"/>
        <v>0</v>
      </c>
      <c r="AR645" s="5">
        <f t="shared" si="873"/>
        <v>0</v>
      </c>
      <c r="AS645" s="5">
        <f t="shared" si="874"/>
        <v>0</v>
      </c>
      <c r="AT645" s="5">
        <f t="shared" si="875"/>
        <v>0</v>
      </c>
      <c r="AU645" s="5">
        <f t="shared" si="876"/>
        <v>0</v>
      </c>
      <c r="AV645" s="5">
        <f t="shared" si="877"/>
        <v>0</v>
      </c>
      <c r="AW645" s="5">
        <f t="shared" si="878"/>
        <v>0</v>
      </c>
      <c r="AX645" s="5">
        <f t="shared" si="879"/>
        <v>0</v>
      </c>
      <c r="AY645" s="5">
        <f t="shared" si="880"/>
        <v>0</v>
      </c>
      <c r="AZ645" s="5">
        <f t="shared" si="881"/>
        <v>0</v>
      </c>
      <c r="BA645" s="5">
        <f t="shared" si="882"/>
        <v>0</v>
      </c>
      <c r="BB645" s="5">
        <f t="shared" si="883"/>
        <v>0</v>
      </c>
      <c r="BC645" s="5">
        <f t="shared" si="884"/>
        <v>0</v>
      </c>
      <c r="BD645" s="5">
        <f t="shared" si="885"/>
        <v>0</v>
      </c>
      <c r="BE645" s="5">
        <f t="shared" si="886"/>
        <v>0</v>
      </c>
      <c r="BF645" s="5">
        <f t="shared" si="887"/>
        <v>0</v>
      </c>
      <c r="BG645" s="5">
        <f t="shared" si="888"/>
        <v>0</v>
      </c>
      <c r="BH645" s="5">
        <f t="shared" si="889"/>
        <v>0</v>
      </c>
      <c r="BI645" s="5">
        <f t="shared" si="890"/>
        <v>0</v>
      </c>
      <c r="BJ645" s="8">
        <f t="shared" si="891"/>
        <v>0</v>
      </c>
      <c r="BK645" s="8">
        <f t="shared" si="892"/>
        <v>1</v>
      </c>
      <c r="BL645" s="8">
        <f t="shared" si="893"/>
        <v>0</v>
      </c>
      <c r="BM645" s="8">
        <f t="shared" si="894"/>
        <v>0</v>
      </c>
      <c r="BN645" s="8">
        <f t="shared" si="895"/>
        <v>1</v>
      </c>
    </row>
    <row r="646" spans="1:66" x14ac:dyDescent="0.25">
      <c r="A646" t="s">
        <v>22</v>
      </c>
      <c r="B646" t="s">
        <v>256</v>
      </c>
      <c r="C646" t="s">
        <v>164</v>
      </c>
      <c r="D646" s="10"/>
      <c r="E646">
        <f>VLOOKUP(A646,home!$A$2:$E$405,3,FALSE)</f>
        <v>1.85</v>
      </c>
      <c r="F646">
        <f>VLOOKUP(B646,home!$B$2:$E$405,3,FALSE)</f>
        <v>0</v>
      </c>
      <c r="G646">
        <f>VLOOKUP(C646,away!$B$2:$E$405,4,FALSE)</f>
        <v>1.08</v>
      </c>
      <c r="H646">
        <f>VLOOKUP(A646,away!$A$2:$E$405,3,FALSE)</f>
        <v>1.45</v>
      </c>
      <c r="I646">
        <f>VLOOKUP(C646,away!$B$2:$E$405,3,FALSE)</f>
        <v>0.54</v>
      </c>
      <c r="J646">
        <f>VLOOKUP(B646,home!$B$2:$E$405,4,FALSE)</f>
        <v>0</v>
      </c>
      <c r="K646" s="3">
        <f t="shared" si="840"/>
        <v>0</v>
      </c>
      <c r="L646" s="3">
        <f t="shared" si="841"/>
        <v>0</v>
      </c>
      <c r="M646" s="5">
        <f t="shared" si="842"/>
        <v>1</v>
      </c>
      <c r="N646" s="5">
        <f t="shared" si="843"/>
        <v>0</v>
      </c>
      <c r="O646" s="5">
        <f t="shared" si="844"/>
        <v>0</v>
      </c>
      <c r="P646" s="5">
        <f t="shared" si="845"/>
        <v>0</v>
      </c>
      <c r="Q646" s="5">
        <f t="shared" si="846"/>
        <v>0</v>
      </c>
      <c r="R646" s="5">
        <f t="shared" si="847"/>
        <v>0</v>
      </c>
      <c r="S646" s="5">
        <f t="shared" si="848"/>
        <v>0</v>
      </c>
      <c r="T646" s="5">
        <f t="shared" si="849"/>
        <v>0</v>
      </c>
      <c r="U646" s="5">
        <f t="shared" si="850"/>
        <v>0</v>
      </c>
      <c r="V646" s="5">
        <f t="shared" si="851"/>
        <v>0</v>
      </c>
      <c r="W646" s="5">
        <f t="shared" si="852"/>
        <v>0</v>
      </c>
      <c r="X646" s="5">
        <f t="shared" si="853"/>
        <v>0</v>
      </c>
      <c r="Y646" s="5">
        <f t="shared" si="854"/>
        <v>0</v>
      </c>
      <c r="Z646" s="5">
        <f t="shared" si="855"/>
        <v>0</v>
      </c>
      <c r="AA646" s="5">
        <f t="shared" si="856"/>
        <v>0</v>
      </c>
      <c r="AB646" s="5">
        <f t="shared" si="857"/>
        <v>0</v>
      </c>
      <c r="AC646" s="5">
        <f t="shared" si="858"/>
        <v>0</v>
      </c>
      <c r="AD646" s="5">
        <f t="shared" si="859"/>
        <v>0</v>
      </c>
      <c r="AE646" s="5">
        <f t="shared" si="860"/>
        <v>0</v>
      </c>
      <c r="AF646" s="5">
        <f t="shared" si="861"/>
        <v>0</v>
      </c>
      <c r="AG646" s="5">
        <f t="shared" si="862"/>
        <v>0</v>
      </c>
      <c r="AH646" s="5">
        <f t="shared" si="863"/>
        <v>0</v>
      </c>
      <c r="AI646" s="5">
        <f t="shared" si="864"/>
        <v>0</v>
      </c>
      <c r="AJ646" s="5">
        <f t="shared" si="865"/>
        <v>0</v>
      </c>
      <c r="AK646" s="5">
        <f t="shared" si="866"/>
        <v>0</v>
      </c>
      <c r="AL646" s="5">
        <f t="shared" si="867"/>
        <v>0</v>
      </c>
      <c r="AM646" s="5">
        <f t="shared" si="868"/>
        <v>0</v>
      </c>
      <c r="AN646" s="5">
        <f t="shared" si="869"/>
        <v>0</v>
      </c>
      <c r="AO646" s="5">
        <f t="shared" si="870"/>
        <v>0</v>
      </c>
      <c r="AP646" s="5">
        <f t="shared" si="871"/>
        <v>0</v>
      </c>
      <c r="AQ646" s="5">
        <f t="shared" si="872"/>
        <v>0</v>
      </c>
      <c r="AR646" s="5">
        <f t="shared" si="873"/>
        <v>0</v>
      </c>
      <c r="AS646" s="5">
        <f t="shared" si="874"/>
        <v>0</v>
      </c>
      <c r="AT646" s="5">
        <f t="shared" si="875"/>
        <v>0</v>
      </c>
      <c r="AU646" s="5">
        <f t="shared" si="876"/>
        <v>0</v>
      </c>
      <c r="AV646" s="5">
        <f t="shared" si="877"/>
        <v>0</v>
      </c>
      <c r="AW646" s="5">
        <f t="shared" si="878"/>
        <v>0</v>
      </c>
      <c r="AX646" s="5">
        <f t="shared" si="879"/>
        <v>0</v>
      </c>
      <c r="AY646" s="5">
        <f t="shared" si="880"/>
        <v>0</v>
      </c>
      <c r="AZ646" s="5">
        <f t="shared" si="881"/>
        <v>0</v>
      </c>
      <c r="BA646" s="5">
        <f t="shared" si="882"/>
        <v>0</v>
      </c>
      <c r="BB646" s="5">
        <f t="shared" si="883"/>
        <v>0</v>
      </c>
      <c r="BC646" s="5">
        <f t="shared" si="884"/>
        <v>0</v>
      </c>
      <c r="BD646" s="5">
        <f t="shared" si="885"/>
        <v>0</v>
      </c>
      <c r="BE646" s="5">
        <f t="shared" si="886"/>
        <v>0</v>
      </c>
      <c r="BF646" s="5">
        <f t="shared" si="887"/>
        <v>0</v>
      </c>
      <c r="BG646" s="5">
        <f t="shared" si="888"/>
        <v>0</v>
      </c>
      <c r="BH646" s="5">
        <f t="shared" si="889"/>
        <v>0</v>
      </c>
      <c r="BI646" s="5">
        <f t="shared" si="890"/>
        <v>0</v>
      </c>
      <c r="BJ646" s="8">
        <f t="shared" si="891"/>
        <v>0</v>
      </c>
      <c r="BK646" s="8">
        <f t="shared" si="892"/>
        <v>1</v>
      </c>
      <c r="BL646" s="8">
        <f t="shared" si="893"/>
        <v>0</v>
      </c>
      <c r="BM646" s="8">
        <f t="shared" si="894"/>
        <v>0</v>
      </c>
      <c r="BN646" s="8">
        <f t="shared" si="895"/>
        <v>1</v>
      </c>
    </row>
    <row r="647" spans="1:66" x14ac:dyDescent="0.25">
      <c r="A647" t="s">
        <v>22</v>
      </c>
      <c r="B647" t="s">
        <v>264</v>
      </c>
      <c r="C647" t="s">
        <v>266</v>
      </c>
      <c r="D647" s="10"/>
      <c r="E647">
        <f>VLOOKUP(A647,home!$A$2:$E$405,3,FALSE)</f>
        <v>1.85</v>
      </c>
      <c r="F647">
        <f>VLOOKUP(B647,home!$B$2:$E$405,3,FALSE)</f>
        <v>0</v>
      </c>
      <c r="G647">
        <f>VLOOKUP(C647,away!$B$2:$E$405,4,FALSE)</f>
        <v>0</v>
      </c>
      <c r="H647">
        <f>VLOOKUP(A647,away!$A$2:$E$405,3,FALSE)</f>
        <v>1.45</v>
      </c>
      <c r="I647">
        <f>VLOOKUP(C647,away!$B$2:$E$405,3,FALSE)</f>
        <v>0.54</v>
      </c>
      <c r="J647">
        <f>VLOOKUP(B647,home!$B$2:$E$405,4,FALSE)</f>
        <v>0</v>
      </c>
      <c r="K647" s="3">
        <f t="shared" si="840"/>
        <v>0</v>
      </c>
      <c r="L647" s="3">
        <f t="shared" si="841"/>
        <v>0</v>
      </c>
      <c r="M647" s="5">
        <f t="shared" si="842"/>
        <v>1</v>
      </c>
      <c r="N647" s="5">
        <f t="shared" si="843"/>
        <v>0</v>
      </c>
      <c r="O647" s="5">
        <f t="shared" si="844"/>
        <v>0</v>
      </c>
      <c r="P647" s="5">
        <f t="shared" si="845"/>
        <v>0</v>
      </c>
      <c r="Q647" s="5">
        <f t="shared" si="846"/>
        <v>0</v>
      </c>
      <c r="R647" s="5">
        <f t="shared" si="847"/>
        <v>0</v>
      </c>
      <c r="S647" s="5">
        <f t="shared" si="848"/>
        <v>0</v>
      </c>
      <c r="T647" s="5">
        <f t="shared" si="849"/>
        <v>0</v>
      </c>
      <c r="U647" s="5">
        <f t="shared" si="850"/>
        <v>0</v>
      </c>
      <c r="V647" s="5">
        <f t="shared" si="851"/>
        <v>0</v>
      </c>
      <c r="W647" s="5">
        <f t="shared" si="852"/>
        <v>0</v>
      </c>
      <c r="X647" s="5">
        <f t="shared" si="853"/>
        <v>0</v>
      </c>
      <c r="Y647" s="5">
        <f t="shared" si="854"/>
        <v>0</v>
      </c>
      <c r="Z647" s="5">
        <f t="shared" si="855"/>
        <v>0</v>
      </c>
      <c r="AA647" s="5">
        <f t="shared" si="856"/>
        <v>0</v>
      </c>
      <c r="AB647" s="5">
        <f t="shared" si="857"/>
        <v>0</v>
      </c>
      <c r="AC647" s="5">
        <f t="shared" si="858"/>
        <v>0</v>
      </c>
      <c r="AD647" s="5">
        <f t="shared" si="859"/>
        <v>0</v>
      </c>
      <c r="AE647" s="5">
        <f t="shared" si="860"/>
        <v>0</v>
      </c>
      <c r="AF647" s="5">
        <f t="shared" si="861"/>
        <v>0</v>
      </c>
      <c r="AG647" s="5">
        <f t="shared" si="862"/>
        <v>0</v>
      </c>
      <c r="AH647" s="5">
        <f t="shared" si="863"/>
        <v>0</v>
      </c>
      <c r="AI647" s="5">
        <f t="shared" si="864"/>
        <v>0</v>
      </c>
      <c r="AJ647" s="5">
        <f t="shared" si="865"/>
        <v>0</v>
      </c>
      <c r="AK647" s="5">
        <f t="shared" si="866"/>
        <v>0</v>
      </c>
      <c r="AL647" s="5">
        <f t="shared" si="867"/>
        <v>0</v>
      </c>
      <c r="AM647" s="5">
        <f t="shared" si="868"/>
        <v>0</v>
      </c>
      <c r="AN647" s="5">
        <f t="shared" si="869"/>
        <v>0</v>
      </c>
      <c r="AO647" s="5">
        <f t="shared" si="870"/>
        <v>0</v>
      </c>
      <c r="AP647" s="5">
        <f t="shared" si="871"/>
        <v>0</v>
      </c>
      <c r="AQ647" s="5">
        <f t="shared" si="872"/>
        <v>0</v>
      </c>
      <c r="AR647" s="5">
        <f t="shared" si="873"/>
        <v>0</v>
      </c>
      <c r="AS647" s="5">
        <f t="shared" si="874"/>
        <v>0</v>
      </c>
      <c r="AT647" s="5">
        <f t="shared" si="875"/>
        <v>0</v>
      </c>
      <c r="AU647" s="5">
        <f t="shared" si="876"/>
        <v>0</v>
      </c>
      <c r="AV647" s="5">
        <f t="shared" si="877"/>
        <v>0</v>
      </c>
      <c r="AW647" s="5">
        <f t="shared" si="878"/>
        <v>0</v>
      </c>
      <c r="AX647" s="5">
        <f t="shared" si="879"/>
        <v>0</v>
      </c>
      <c r="AY647" s="5">
        <f t="shared" si="880"/>
        <v>0</v>
      </c>
      <c r="AZ647" s="5">
        <f t="shared" si="881"/>
        <v>0</v>
      </c>
      <c r="BA647" s="5">
        <f t="shared" si="882"/>
        <v>0</v>
      </c>
      <c r="BB647" s="5">
        <f t="shared" si="883"/>
        <v>0</v>
      </c>
      <c r="BC647" s="5">
        <f t="shared" si="884"/>
        <v>0</v>
      </c>
      <c r="BD647" s="5">
        <f t="shared" si="885"/>
        <v>0</v>
      </c>
      <c r="BE647" s="5">
        <f t="shared" si="886"/>
        <v>0</v>
      </c>
      <c r="BF647" s="5">
        <f t="shared" si="887"/>
        <v>0</v>
      </c>
      <c r="BG647" s="5">
        <f t="shared" si="888"/>
        <v>0</v>
      </c>
      <c r="BH647" s="5">
        <f t="shared" si="889"/>
        <v>0</v>
      </c>
      <c r="BI647" s="5">
        <f t="shared" si="890"/>
        <v>0</v>
      </c>
      <c r="BJ647" s="8">
        <f t="shared" si="891"/>
        <v>0</v>
      </c>
      <c r="BK647" s="8">
        <f t="shared" si="892"/>
        <v>1</v>
      </c>
      <c r="BL647" s="8">
        <f t="shared" si="893"/>
        <v>0</v>
      </c>
      <c r="BM647" s="8">
        <f t="shared" si="894"/>
        <v>0</v>
      </c>
      <c r="BN647" s="8">
        <f t="shared" si="895"/>
        <v>1</v>
      </c>
    </row>
    <row r="648" spans="1:66" x14ac:dyDescent="0.25">
      <c r="A648" t="s">
        <v>25</v>
      </c>
      <c r="B648" t="s">
        <v>26</v>
      </c>
      <c r="C648" t="s">
        <v>27</v>
      </c>
      <c r="D648" s="10"/>
      <c r="E648">
        <f>VLOOKUP(A648,home!$A$2:$E$405,3,FALSE)</f>
        <v>1.9</v>
      </c>
      <c r="F648">
        <f>VLOOKUP(B648,home!$B$2:$E$405,3,FALSE)</f>
        <v>0</v>
      </c>
      <c r="G648">
        <f>VLOOKUP(C648,away!$B$2:$E$405,4,FALSE)</f>
        <v>0</v>
      </c>
      <c r="H648">
        <f>VLOOKUP(A648,away!$A$2:$E$405,3,FALSE)</f>
        <v>1.05</v>
      </c>
      <c r="I648">
        <f>VLOOKUP(C648,away!$B$2:$E$405,3,FALSE)</f>
        <v>1.05</v>
      </c>
      <c r="J648">
        <f>VLOOKUP(B648,home!$B$2:$E$405,4,FALSE)</f>
        <v>0</v>
      </c>
      <c r="K648" s="3">
        <f t="shared" si="840"/>
        <v>0</v>
      </c>
      <c r="L648" s="3">
        <f t="shared" si="841"/>
        <v>0</v>
      </c>
      <c r="M648" s="5">
        <f t="shared" si="842"/>
        <v>1</v>
      </c>
      <c r="N648" s="5">
        <f t="shared" si="843"/>
        <v>0</v>
      </c>
      <c r="O648" s="5">
        <f t="shared" si="844"/>
        <v>0</v>
      </c>
      <c r="P648" s="5">
        <f t="shared" si="845"/>
        <v>0</v>
      </c>
      <c r="Q648" s="5">
        <f t="shared" si="846"/>
        <v>0</v>
      </c>
      <c r="R648" s="5">
        <f t="shared" si="847"/>
        <v>0</v>
      </c>
      <c r="S648" s="5">
        <f t="shared" si="848"/>
        <v>0</v>
      </c>
      <c r="T648" s="5">
        <f t="shared" si="849"/>
        <v>0</v>
      </c>
      <c r="U648" s="5">
        <f t="shared" si="850"/>
        <v>0</v>
      </c>
      <c r="V648" s="5">
        <f t="shared" si="851"/>
        <v>0</v>
      </c>
      <c r="W648" s="5">
        <f t="shared" si="852"/>
        <v>0</v>
      </c>
      <c r="X648" s="5">
        <f t="shared" si="853"/>
        <v>0</v>
      </c>
      <c r="Y648" s="5">
        <f t="shared" si="854"/>
        <v>0</v>
      </c>
      <c r="Z648" s="5">
        <f t="shared" si="855"/>
        <v>0</v>
      </c>
      <c r="AA648" s="5">
        <f t="shared" si="856"/>
        <v>0</v>
      </c>
      <c r="AB648" s="5">
        <f t="shared" si="857"/>
        <v>0</v>
      </c>
      <c r="AC648" s="5">
        <f t="shared" si="858"/>
        <v>0</v>
      </c>
      <c r="AD648" s="5">
        <f t="shared" si="859"/>
        <v>0</v>
      </c>
      <c r="AE648" s="5">
        <f t="shared" si="860"/>
        <v>0</v>
      </c>
      <c r="AF648" s="5">
        <f t="shared" si="861"/>
        <v>0</v>
      </c>
      <c r="AG648" s="5">
        <f t="shared" si="862"/>
        <v>0</v>
      </c>
      <c r="AH648" s="5">
        <f t="shared" si="863"/>
        <v>0</v>
      </c>
      <c r="AI648" s="5">
        <f t="shared" si="864"/>
        <v>0</v>
      </c>
      <c r="AJ648" s="5">
        <f t="shared" si="865"/>
        <v>0</v>
      </c>
      <c r="AK648" s="5">
        <f t="shared" si="866"/>
        <v>0</v>
      </c>
      <c r="AL648" s="5">
        <f t="shared" si="867"/>
        <v>0</v>
      </c>
      <c r="AM648" s="5">
        <f t="shared" si="868"/>
        <v>0</v>
      </c>
      <c r="AN648" s="5">
        <f t="shared" si="869"/>
        <v>0</v>
      </c>
      <c r="AO648" s="5">
        <f t="shared" si="870"/>
        <v>0</v>
      </c>
      <c r="AP648" s="5">
        <f t="shared" si="871"/>
        <v>0</v>
      </c>
      <c r="AQ648" s="5">
        <f t="shared" si="872"/>
        <v>0</v>
      </c>
      <c r="AR648" s="5">
        <f t="shared" si="873"/>
        <v>0</v>
      </c>
      <c r="AS648" s="5">
        <f t="shared" si="874"/>
        <v>0</v>
      </c>
      <c r="AT648" s="5">
        <f t="shared" si="875"/>
        <v>0</v>
      </c>
      <c r="AU648" s="5">
        <f t="shared" si="876"/>
        <v>0</v>
      </c>
      <c r="AV648" s="5">
        <f t="shared" si="877"/>
        <v>0</v>
      </c>
      <c r="AW648" s="5">
        <f t="shared" si="878"/>
        <v>0</v>
      </c>
      <c r="AX648" s="5">
        <f t="shared" si="879"/>
        <v>0</v>
      </c>
      <c r="AY648" s="5">
        <f t="shared" si="880"/>
        <v>0</v>
      </c>
      <c r="AZ648" s="5">
        <f t="shared" si="881"/>
        <v>0</v>
      </c>
      <c r="BA648" s="5">
        <f t="shared" si="882"/>
        <v>0</v>
      </c>
      <c r="BB648" s="5">
        <f t="shared" si="883"/>
        <v>0</v>
      </c>
      <c r="BC648" s="5">
        <f t="shared" si="884"/>
        <v>0</v>
      </c>
      <c r="BD648" s="5">
        <f t="shared" si="885"/>
        <v>0</v>
      </c>
      <c r="BE648" s="5">
        <f t="shared" si="886"/>
        <v>0</v>
      </c>
      <c r="BF648" s="5">
        <f t="shared" si="887"/>
        <v>0</v>
      </c>
      <c r="BG648" s="5">
        <f t="shared" si="888"/>
        <v>0</v>
      </c>
      <c r="BH648" s="5">
        <f t="shared" si="889"/>
        <v>0</v>
      </c>
      <c r="BI648" s="5">
        <f t="shared" si="890"/>
        <v>0</v>
      </c>
      <c r="BJ648" s="8">
        <f t="shared" si="891"/>
        <v>0</v>
      </c>
      <c r="BK648" s="8">
        <f t="shared" si="892"/>
        <v>1</v>
      </c>
      <c r="BL648" s="8">
        <f t="shared" si="893"/>
        <v>0</v>
      </c>
      <c r="BM648" s="8">
        <f t="shared" si="894"/>
        <v>0</v>
      </c>
      <c r="BN648" s="8">
        <f t="shared" si="895"/>
        <v>1</v>
      </c>
    </row>
    <row r="649" spans="1:66" x14ac:dyDescent="0.25">
      <c r="A649" t="s">
        <v>25</v>
      </c>
      <c r="B649" t="s">
        <v>476</v>
      </c>
      <c r="C649" t="s">
        <v>169</v>
      </c>
      <c r="D649" s="10"/>
      <c r="E649">
        <f>VLOOKUP(A649,home!$A$2:$E$405,3,FALSE)</f>
        <v>1.9</v>
      </c>
      <c r="F649">
        <f>VLOOKUP(B649,home!$B$2:$E$405,3,FALSE)</f>
        <v>0</v>
      </c>
      <c r="G649">
        <f>VLOOKUP(C649,away!$B$2:$E$405,4,FALSE)</f>
        <v>1.05</v>
      </c>
      <c r="H649">
        <f>VLOOKUP(A649,away!$A$2:$E$405,3,FALSE)</f>
        <v>1.05</v>
      </c>
      <c r="I649">
        <f>VLOOKUP(C649,away!$B$2:$E$405,3,FALSE)</f>
        <v>1.58</v>
      </c>
      <c r="J649">
        <f>VLOOKUP(B649,home!$B$2:$E$405,4,FALSE)</f>
        <v>0</v>
      </c>
      <c r="K649" s="3">
        <f t="shared" si="840"/>
        <v>0</v>
      </c>
      <c r="L649" s="3">
        <f t="shared" si="841"/>
        <v>0</v>
      </c>
      <c r="M649" s="5">
        <f t="shared" si="842"/>
        <v>1</v>
      </c>
      <c r="N649" s="5">
        <f t="shared" si="843"/>
        <v>0</v>
      </c>
      <c r="O649" s="5">
        <f t="shared" si="844"/>
        <v>0</v>
      </c>
      <c r="P649" s="5">
        <f t="shared" si="845"/>
        <v>0</v>
      </c>
      <c r="Q649" s="5">
        <f t="shared" si="846"/>
        <v>0</v>
      </c>
      <c r="R649" s="5">
        <f t="shared" si="847"/>
        <v>0</v>
      </c>
      <c r="S649" s="5">
        <f t="shared" si="848"/>
        <v>0</v>
      </c>
      <c r="T649" s="5">
        <f t="shared" si="849"/>
        <v>0</v>
      </c>
      <c r="U649" s="5">
        <f t="shared" si="850"/>
        <v>0</v>
      </c>
      <c r="V649" s="5">
        <f t="shared" si="851"/>
        <v>0</v>
      </c>
      <c r="W649" s="5">
        <f t="shared" si="852"/>
        <v>0</v>
      </c>
      <c r="X649" s="5">
        <f t="shared" si="853"/>
        <v>0</v>
      </c>
      <c r="Y649" s="5">
        <f t="shared" si="854"/>
        <v>0</v>
      </c>
      <c r="Z649" s="5">
        <f t="shared" si="855"/>
        <v>0</v>
      </c>
      <c r="AA649" s="5">
        <f t="shared" si="856"/>
        <v>0</v>
      </c>
      <c r="AB649" s="5">
        <f t="shared" si="857"/>
        <v>0</v>
      </c>
      <c r="AC649" s="5">
        <f t="shared" si="858"/>
        <v>0</v>
      </c>
      <c r="AD649" s="5">
        <f t="shared" si="859"/>
        <v>0</v>
      </c>
      <c r="AE649" s="5">
        <f t="shared" si="860"/>
        <v>0</v>
      </c>
      <c r="AF649" s="5">
        <f t="shared" si="861"/>
        <v>0</v>
      </c>
      <c r="AG649" s="5">
        <f t="shared" si="862"/>
        <v>0</v>
      </c>
      <c r="AH649" s="5">
        <f t="shared" si="863"/>
        <v>0</v>
      </c>
      <c r="AI649" s="5">
        <f t="shared" si="864"/>
        <v>0</v>
      </c>
      <c r="AJ649" s="5">
        <f t="shared" si="865"/>
        <v>0</v>
      </c>
      <c r="AK649" s="5">
        <f t="shared" si="866"/>
        <v>0</v>
      </c>
      <c r="AL649" s="5">
        <f t="shared" si="867"/>
        <v>0</v>
      </c>
      <c r="AM649" s="5">
        <f t="shared" si="868"/>
        <v>0</v>
      </c>
      <c r="AN649" s="5">
        <f t="shared" si="869"/>
        <v>0</v>
      </c>
      <c r="AO649" s="5">
        <f t="shared" si="870"/>
        <v>0</v>
      </c>
      <c r="AP649" s="5">
        <f t="shared" si="871"/>
        <v>0</v>
      </c>
      <c r="AQ649" s="5">
        <f t="shared" si="872"/>
        <v>0</v>
      </c>
      <c r="AR649" s="5">
        <f t="shared" si="873"/>
        <v>0</v>
      </c>
      <c r="AS649" s="5">
        <f t="shared" si="874"/>
        <v>0</v>
      </c>
      <c r="AT649" s="5">
        <f t="shared" si="875"/>
        <v>0</v>
      </c>
      <c r="AU649" s="5">
        <f t="shared" si="876"/>
        <v>0</v>
      </c>
      <c r="AV649" s="5">
        <f t="shared" si="877"/>
        <v>0</v>
      </c>
      <c r="AW649" s="5">
        <f t="shared" si="878"/>
        <v>0</v>
      </c>
      <c r="AX649" s="5">
        <f t="shared" si="879"/>
        <v>0</v>
      </c>
      <c r="AY649" s="5">
        <f t="shared" si="880"/>
        <v>0</v>
      </c>
      <c r="AZ649" s="5">
        <f t="shared" si="881"/>
        <v>0</v>
      </c>
      <c r="BA649" s="5">
        <f t="shared" si="882"/>
        <v>0</v>
      </c>
      <c r="BB649" s="5">
        <f t="shared" si="883"/>
        <v>0</v>
      </c>
      <c r="BC649" s="5">
        <f t="shared" si="884"/>
        <v>0</v>
      </c>
      <c r="BD649" s="5">
        <f t="shared" si="885"/>
        <v>0</v>
      </c>
      <c r="BE649" s="5">
        <f t="shared" si="886"/>
        <v>0</v>
      </c>
      <c r="BF649" s="5">
        <f t="shared" si="887"/>
        <v>0</v>
      </c>
      <c r="BG649" s="5">
        <f t="shared" si="888"/>
        <v>0</v>
      </c>
      <c r="BH649" s="5">
        <f t="shared" si="889"/>
        <v>0</v>
      </c>
      <c r="BI649" s="5">
        <f t="shared" si="890"/>
        <v>0</v>
      </c>
      <c r="BJ649" s="8">
        <f t="shared" si="891"/>
        <v>0</v>
      </c>
      <c r="BK649" s="8">
        <f t="shared" si="892"/>
        <v>1</v>
      </c>
      <c r="BL649" s="8">
        <f t="shared" si="893"/>
        <v>0</v>
      </c>
      <c r="BM649" s="8">
        <f t="shared" si="894"/>
        <v>0</v>
      </c>
      <c r="BN649" s="8">
        <f t="shared" si="895"/>
        <v>1</v>
      </c>
    </row>
    <row r="650" spans="1:66" x14ac:dyDescent="0.25">
      <c r="A650" t="s">
        <v>178</v>
      </c>
      <c r="B650" t="s">
        <v>472</v>
      </c>
      <c r="C650" t="s">
        <v>271</v>
      </c>
      <c r="D650" s="10"/>
      <c r="E650">
        <f>VLOOKUP(A650,home!$A$2:$E$405,3,FALSE)</f>
        <v>1.8076923076923099</v>
      </c>
      <c r="F650">
        <f>VLOOKUP(B650,home!$B$2:$E$405,3,FALSE)</f>
        <v>0.83</v>
      </c>
      <c r="G650">
        <f>VLOOKUP(C650,away!$B$2:$E$405,4,FALSE)</f>
        <v>1.1100000000000001</v>
      </c>
      <c r="H650">
        <f>VLOOKUP(A650,away!$A$2:$E$405,3,FALSE)</f>
        <v>1.07692307692308</v>
      </c>
      <c r="I650">
        <f>VLOOKUP(C650,away!$B$2:$E$405,3,FALSE)</f>
        <v>0.28000000000000003</v>
      </c>
      <c r="J650">
        <f>VLOOKUP(B650,home!$B$2:$E$405,4,FALSE)</f>
        <v>0.93</v>
      </c>
      <c r="K650" s="3">
        <f t="shared" si="840"/>
        <v>1.6654269230769252</v>
      </c>
      <c r="L650" s="3">
        <f t="shared" si="841"/>
        <v>0.28043076923077009</v>
      </c>
      <c r="M650" s="5">
        <f t="shared" si="842"/>
        <v>0.14286463687478532</v>
      </c>
      <c r="N650" s="5">
        <f t="shared" si="843"/>
        <v>0.23793061260687598</v>
      </c>
      <c r="O650" s="5">
        <f t="shared" si="844"/>
        <v>4.0063640014670686E-2</v>
      </c>
      <c r="P650" s="5">
        <f t="shared" si="845"/>
        <v>6.6723064716894584E-2</v>
      </c>
      <c r="Q650" s="5">
        <f t="shared" si="846"/>
        <v>0.19812802402983867</v>
      </c>
      <c r="R650" s="5">
        <f t="shared" si="847"/>
        <v>5.6175386937493809E-3</v>
      </c>
      <c r="S650" s="5">
        <f t="shared" si="848"/>
        <v>7.7905342123202621E-3</v>
      </c>
      <c r="T650" s="5">
        <f t="shared" si="849"/>
        <v>5.5561194184860156E-2</v>
      </c>
      <c r="U650" s="5">
        <f t="shared" si="850"/>
        <v>9.3556001819966022E-3</v>
      </c>
      <c r="V650" s="5">
        <f t="shared" si="851"/>
        <v>4.0427415131384198E-4</v>
      </c>
      <c r="W650" s="5">
        <f t="shared" si="852"/>
        <v>0.10998924847844181</v>
      </c>
      <c r="X650" s="5">
        <f t="shared" si="853"/>
        <v>3.0844369557923742E-2</v>
      </c>
      <c r="Y650" s="5">
        <f t="shared" si="854"/>
        <v>4.3248551407833518E-3</v>
      </c>
      <c r="Z650" s="5">
        <f t="shared" si="855"/>
        <v>5.2511023235725157E-4</v>
      </c>
      <c r="AA650" s="5">
        <f t="shared" si="856"/>
        <v>8.7453271855094674E-4</v>
      </c>
      <c r="AB650" s="5">
        <f t="shared" si="857"/>
        <v>7.2823516729320092E-4</v>
      </c>
      <c r="AC650" s="5">
        <f t="shared" si="858"/>
        <v>1.1800685491331133E-5</v>
      </c>
      <c r="AD650" s="5">
        <f t="shared" si="859"/>
        <v>4.579476391624869E-2</v>
      </c>
      <c r="AE650" s="5">
        <f t="shared" si="860"/>
        <v>1.2842260871775134E-2</v>
      </c>
      <c r="AF650" s="5">
        <f t="shared" si="861"/>
        <v>1.8006825474670605E-3</v>
      </c>
      <c r="AG650" s="5">
        <f t="shared" si="862"/>
        <v>1.6832226397553684E-4</v>
      </c>
      <c r="AH650" s="5">
        <f t="shared" si="863"/>
        <v>3.6814266597723115E-5</v>
      </c>
      <c r="AI650" s="5">
        <f t="shared" si="864"/>
        <v>6.1311470745179636E-5</v>
      </c>
      <c r="AJ650" s="5">
        <f t="shared" si="865"/>
        <v>5.1054887036232718E-5</v>
      </c>
      <c r="AK650" s="5">
        <f t="shared" si="866"/>
        <v>2.834272780826436E-5</v>
      </c>
      <c r="AL650" s="5">
        <f t="shared" si="867"/>
        <v>2.2045424787154528E-7</v>
      </c>
      <c r="AM650" s="5">
        <f t="shared" si="868"/>
        <v>1.5253566552414438E-2</v>
      </c>
      <c r="AN650" s="5">
        <f t="shared" si="869"/>
        <v>4.2775694018063262E-3</v>
      </c>
      <c r="AO650" s="5">
        <f t="shared" si="870"/>
        <v>5.9978103889327659E-4</v>
      </c>
      <c r="AP650" s="5">
        <f t="shared" si="871"/>
        <v>5.6065686035624006E-5</v>
      </c>
      <c r="AQ650" s="5">
        <f t="shared" si="872"/>
        <v>3.9306358656052212E-6</v>
      </c>
      <c r="AR650" s="5">
        <f t="shared" si="873"/>
        <v>2.0647706201332284E-6</v>
      </c>
      <c r="AS650" s="5">
        <f t="shared" si="874"/>
        <v>3.4387245807481177E-6</v>
      </c>
      <c r="AT650" s="5">
        <f t="shared" si="875"/>
        <v>2.8634722489121638E-6</v>
      </c>
      <c r="AU650" s="5">
        <f t="shared" si="876"/>
        <v>1.5896345922739833E-6</v>
      </c>
      <c r="AV650" s="5">
        <f t="shared" si="877"/>
        <v>6.6185506195687576E-7</v>
      </c>
      <c r="AW650" s="5">
        <f t="shared" si="878"/>
        <v>2.860007784217676E-9</v>
      </c>
      <c r="AX650" s="5">
        <f t="shared" si="879"/>
        <v>4.2339500682227809E-3</v>
      </c>
      <c r="AY650" s="5">
        <f t="shared" si="880"/>
        <v>1.1873298745163859E-3</v>
      </c>
      <c r="AZ650" s="5">
        <f t="shared" si="881"/>
        <v>1.6648191502065192E-4</v>
      </c>
      <c r="BA650" s="5">
        <f t="shared" si="882"/>
        <v>1.5562217164084374E-5</v>
      </c>
      <c r="BB650" s="5">
        <f t="shared" si="883"/>
        <v>1.0910311325651184E-6</v>
      </c>
      <c r="BC650" s="5">
        <f t="shared" si="884"/>
        <v>6.119173995199092E-8</v>
      </c>
      <c r="BD650" s="5">
        <f t="shared" si="885"/>
        <v>9.6504202214842555E-8</v>
      </c>
      <c r="BE650" s="5">
        <f t="shared" si="886"/>
        <v>1.6072069655865863E-7</v>
      </c>
      <c r="BF650" s="5">
        <f t="shared" si="887"/>
        <v>1.338342875722335E-7</v>
      </c>
      <c r="BG650" s="5">
        <f t="shared" si="888"/>
        <v>7.4297075251205766E-8</v>
      </c>
      <c r="BH650" s="5">
        <f t="shared" si="889"/>
        <v>3.0934087357307609E-8</v>
      </c>
      <c r="BI650" s="5">
        <f t="shared" si="890"/>
        <v>1.0303692385134714E-8</v>
      </c>
      <c r="BJ650" s="8">
        <f t="shared" si="891"/>
        <v>0.72317972321100166</v>
      </c>
      <c r="BK650" s="8">
        <f t="shared" si="892"/>
        <v>0.21898186096956959</v>
      </c>
      <c r="BL650" s="8">
        <f t="shared" si="893"/>
        <v>5.6828195179593574E-2</v>
      </c>
      <c r="BM650" s="8">
        <f t="shared" si="894"/>
        <v>0.30700004564119932</v>
      </c>
      <c r="BN650" s="8">
        <f t="shared" si="895"/>
        <v>0.6913275169368146</v>
      </c>
    </row>
    <row r="651" spans="1:66" x14ac:dyDescent="0.25">
      <c r="A651" t="s">
        <v>178</v>
      </c>
      <c r="B651" t="s">
        <v>465</v>
      </c>
      <c r="C651" t="s">
        <v>180</v>
      </c>
      <c r="D651" s="10"/>
      <c r="E651">
        <f>VLOOKUP(A651,home!$A$2:$E$405,3,FALSE)</f>
        <v>1.8076923076923099</v>
      </c>
      <c r="F651">
        <f>VLOOKUP(B651,home!$B$2:$E$405,3,FALSE)</f>
        <v>0.55000000000000004</v>
      </c>
      <c r="G651">
        <f>VLOOKUP(C651,away!$B$2:$E$405,4,FALSE)</f>
        <v>1.66</v>
      </c>
      <c r="H651">
        <f>VLOOKUP(A651,away!$A$2:$E$405,3,FALSE)</f>
        <v>1.07692307692308</v>
      </c>
      <c r="I651">
        <f>VLOOKUP(C651,away!$B$2:$E$405,3,FALSE)</f>
        <v>0</v>
      </c>
      <c r="J651">
        <f>VLOOKUP(B651,home!$B$2:$E$405,4,FALSE)</f>
        <v>0.46</v>
      </c>
      <c r="K651" s="3">
        <f t="shared" si="840"/>
        <v>1.650423076923079</v>
      </c>
      <c r="L651" s="3">
        <f t="shared" si="841"/>
        <v>0</v>
      </c>
      <c r="M651" s="5">
        <f t="shared" si="842"/>
        <v>0.19196867392181219</v>
      </c>
      <c r="N651" s="5">
        <f t="shared" si="843"/>
        <v>0.31682952948688048</v>
      </c>
      <c r="O651" s="5">
        <f t="shared" si="844"/>
        <v>0</v>
      </c>
      <c r="P651" s="5">
        <f t="shared" si="845"/>
        <v>0</v>
      </c>
      <c r="Q651" s="5">
        <f t="shared" si="846"/>
        <v>0.26145138345791441</v>
      </c>
      <c r="R651" s="5">
        <f t="shared" si="847"/>
        <v>0</v>
      </c>
      <c r="S651" s="5">
        <f t="shared" si="848"/>
        <v>0</v>
      </c>
      <c r="T651" s="5">
        <f t="shared" si="849"/>
        <v>0</v>
      </c>
      <c r="U651" s="5">
        <f t="shared" si="850"/>
        <v>0</v>
      </c>
      <c r="V651" s="5">
        <f t="shared" si="851"/>
        <v>0</v>
      </c>
      <c r="W651" s="5">
        <f t="shared" si="852"/>
        <v>0.1438351322508023</v>
      </c>
      <c r="X651" s="5">
        <f t="shared" si="853"/>
        <v>0</v>
      </c>
      <c r="Y651" s="5">
        <f t="shared" si="854"/>
        <v>0</v>
      </c>
      <c r="Z651" s="5">
        <f t="shared" si="855"/>
        <v>0</v>
      </c>
      <c r="AA651" s="5">
        <f t="shared" si="856"/>
        <v>0</v>
      </c>
      <c r="AB651" s="5">
        <f t="shared" si="857"/>
        <v>0</v>
      </c>
      <c r="AC651" s="5">
        <f t="shared" si="858"/>
        <v>0</v>
      </c>
      <c r="AD651" s="5">
        <f t="shared" si="859"/>
        <v>5.9347205384751758E-2</v>
      </c>
      <c r="AE651" s="5">
        <f t="shared" si="860"/>
        <v>0</v>
      </c>
      <c r="AF651" s="5">
        <f t="shared" si="861"/>
        <v>0</v>
      </c>
      <c r="AG651" s="5">
        <f t="shared" si="862"/>
        <v>0</v>
      </c>
      <c r="AH651" s="5">
        <f t="shared" si="863"/>
        <v>0</v>
      </c>
      <c r="AI651" s="5">
        <f t="shared" si="864"/>
        <v>0</v>
      </c>
      <c r="AJ651" s="5">
        <f t="shared" si="865"/>
        <v>0</v>
      </c>
      <c r="AK651" s="5">
        <f t="shared" si="866"/>
        <v>0</v>
      </c>
      <c r="AL651" s="5">
        <f t="shared" si="867"/>
        <v>0</v>
      </c>
      <c r="AM651" s="5">
        <f t="shared" si="868"/>
        <v>1.9589599463577571E-2</v>
      </c>
      <c r="AN651" s="5">
        <f t="shared" si="869"/>
        <v>0</v>
      </c>
      <c r="AO651" s="5">
        <f t="shared" si="870"/>
        <v>0</v>
      </c>
      <c r="AP651" s="5">
        <f t="shared" si="871"/>
        <v>0</v>
      </c>
      <c r="AQ651" s="5">
        <f t="shared" si="872"/>
        <v>0</v>
      </c>
      <c r="AR651" s="5">
        <f t="shared" si="873"/>
        <v>0</v>
      </c>
      <c r="AS651" s="5">
        <f t="shared" si="874"/>
        <v>0</v>
      </c>
      <c r="AT651" s="5">
        <f t="shared" si="875"/>
        <v>0</v>
      </c>
      <c r="AU651" s="5">
        <f t="shared" si="876"/>
        <v>0</v>
      </c>
      <c r="AV651" s="5">
        <f t="shared" si="877"/>
        <v>0</v>
      </c>
      <c r="AW651" s="5">
        <f t="shared" si="878"/>
        <v>0</v>
      </c>
      <c r="AX651" s="5">
        <f t="shared" si="879"/>
        <v>5.388521170394729E-3</v>
      </c>
      <c r="AY651" s="5">
        <f t="shared" si="880"/>
        <v>0</v>
      </c>
      <c r="AZ651" s="5">
        <f t="shared" si="881"/>
        <v>0</v>
      </c>
      <c r="BA651" s="5">
        <f t="shared" si="882"/>
        <v>0</v>
      </c>
      <c r="BB651" s="5">
        <f t="shared" si="883"/>
        <v>0</v>
      </c>
      <c r="BC651" s="5">
        <f t="shared" si="884"/>
        <v>0</v>
      </c>
      <c r="BD651" s="5">
        <f t="shared" si="885"/>
        <v>0</v>
      </c>
      <c r="BE651" s="5">
        <f t="shared" si="886"/>
        <v>0</v>
      </c>
      <c r="BF651" s="5">
        <f t="shared" si="887"/>
        <v>0</v>
      </c>
      <c r="BG651" s="5">
        <f t="shared" si="888"/>
        <v>0</v>
      </c>
      <c r="BH651" s="5">
        <f t="shared" si="889"/>
        <v>0</v>
      </c>
      <c r="BI651" s="5">
        <f t="shared" si="890"/>
        <v>0</v>
      </c>
      <c r="BJ651" s="8">
        <f t="shared" si="891"/>
        <v>0.80644137121432125</v>
      </c>
      <c r="BK651" s="8">
        <f t="shared" si="892"/>
        <v>0.19196867392181219</v>
      </c>
      <c r="BL651" s="8">
        <f t="shared" si="893"/>
        <v>0</v>
      </c>
      <c r="BM651" s="8">
        <f t="shared" si="894"/>
        <v>0.22816045826952636</v>
      </c>
      <c r="BN651" s="8">
        <f t="shared" si="895"/>
        <v>0.77024958686660705</v>
      </c>
    </row>
    <row r="652" spans="1:66" x14ac:dyDescent="0.25">
      <c r="A652" t="s">
        <v>178</v>
      </c>
      <c r="B652" t="s">
        <v>181</v>
      </c>
      <c r="C652" t="s">
        <v>270</v>
      </c>
      <c r="D652" s="10"/>
      <c r="E652">
        <f>VLOOKUP(A652,home!$A$2:$E$405,3,FALSE)</f>
        <v>1.8076923076923099</v>
      </c>
      <c r="F652">
        <f>VLOOKUP(B652,home!$B$2:$E$405,3,FALSE)</f>
        <v>2.4900000000000002</v>
      </c>
      <c r="G652">
        <f>VLOOKUP(C652,away!$B$2:$E$405,4,FALSE)</f>
        <v>1.66</v>
      </c>
      <c r="H652">
        <f>VLOOKUP(A652,away!$A$2:$E$405,3,FALSE)</f>
        <v>1.07692307692308</v>
      </c>
      <c r="I652">
        <f>VLOOKUP(C652,away!$B$2:$E$405,3,FALSE)</f>
        <v>1.1100000000000001</v>
      </c>
      <c r="J652">
        <f>VLOOKUP(B652,home!$B$2:$E$405,4,FALSE)</f>
        <v>1.39</v>
      </c>
      <c r="K652" s="3">
        <f t="shared" si="840"/>
        <v>7.4719153846153947</v>
      </c>
      <c r="L652" s="3">
        <f t="shared" si="841"/>
        <v>1.6615846153846201</v>
      </c>
      <c r="M652" s="5">
        <f t="shared" si="842"/>
        <v>1.0798696851698913E-4</v>
      </c>
      <c r="N652" s="5">
        <f t="shared" si="843"/>
        <v>8.068694914000695E-4</v>
      </c>
      <c r="O652" s="5">
        <f t="shared" si="844"/>
        <v>1.7942948554985249E-4</v>
      </c>
      <c r="P652" s="5">
        <f t="shared" si="845"/>
        <v>1.3406819335335684E-3</v>
      </c>
      <c r="Q652" s="5">
        <f t="shared" si="846"/>
        <v>3.0144302830844901E-3</v>
      </c>
      <c r="R652" s="5">
        <f t="shared" si="847"/>
        <v>1.4906863636800596E-4</v>
      </c>
      <c r="S652" s="5">
        <f t="shared" si="848"/>
        <v>4.1612151715800004E-3</v>
      </c>
      <c r="T652" s="5">
        <f t="shared" si="849"/>
        <v>5.0087309825226946E-3</v>
      </c>
      <c r="U652" s="5">
        <f t="shared" si="850"/>
        <v>1.1138282374417417E-3</v>
      </c>
      <c r="V652" s="5">
        <f t="shared" si="851"/>
        <v>5.7402667075882622E-3</v>
      </c>
      <c r="W652" s="5">
        <f t="shared" si="852"/>
        <v>7.5078560026765094E-3</v>
      </c>
      <c r="X652" s="5">
        <f t="shared" si="853"/>
        <v>1.2474938028570359E-2</v>
      </c>
      <c r="Y652" s="5">
        <f t="shared" si="854"/>
        <v>1.0364082553074527E-2</v>
      </c>
      <c r="Z652" s="5">
        <f t="shared" si="855"/>
        <v>8.2563384275147634E-5</v>
      </c>
      <c r="AA652" s="5">
        <f t="shared" si="856"/>
        <v>6.1690662117138849E-4</v>
      </c>
      <c r="AB652" s="5">
        <f t="shared" si="857"/>
        <v>2.3047370368008001E-3</v>
      </c>
      <c r="AC652" s="5">
        <f t="shared" si="858"/>
        <v>4.4541670017092458E-3</v>
      </c>
      <c r="AD652" s="5">
        <f t="shared" si="859"/>
        <v>1.4024516192968923E-2</v>
      </c>
      <c r="AE652" s="5">
        <f t="shared" si="860"/>
        <v>2.3302920344449644E-2</v>
      </c>
      <c r="AF652" s="5">
        <f t="shared" si="861"/>
        <v>1.9359886968935404E-2</v>
      </c>
      <c r="AG652" s="5">
        <f t="shared" si="862"/>
        <v>1.0722696781056081E-2</v>
      </c>
      <c r="AH652" s="5">
        <f t="shared" si="863"/>
        <v>3.4296512276418468E-5</v>
      </c>
      <c r="AI652" s="5">
        <f t="shared" si="864"/>
        <v>2.5626063771682191E-4</v>
      </c>
      <c r="AJ652" s="5">
        <f t="shared" si="865"/>
        <v>9.5737890071383722E-4</v>
      </c>
      <c r="AK652" s="5">
        <f t="shared" si="866"/>
        <v>2.384484712383297E-3</v>
      </c>
      <c r="AL652" s="5">
        <f t="shared" si="867"/>
        <v>2.2119784674549761E-3</v>
      </c>
      <c r="AM652" s="5">
        <f t="shared" si="868"/>
        <v>2.0957999660806435E-2</v>
      </c>
      <c r="AN652" s="5">
        <f t="shared" si="869"/>
        <v>3.482348980563206E-2</v>
      </c>
      <c r="AO652" s="5">
        <f t="shared" si="870"/>
        <v>2.8931087457520693E-2</v>
      </c>
      <c r="AP652" s="5">
        <f t="shared" si="871"/>
        <v>1.6023816608587774E-2</v>
      </c>
      <c r="AQ652" s="5">
        <f t="shared" si="872"/>
        <v>6.6562317891435052E-3</v>
      </c>
      <c r="AR652" s="5">
        <f t="shared" si="873"/>
        <v>1.1397311431969322E-5</v>
      </c>
      <c r="AS652" s="5">
        <f t="shared" si="874"/>
        <v>8.5159746631784504E-5</v>
      </c>
      <c r="AT652" s="5">
        <f t="shared" si="875"/>
        <v>3.1815321050398995E-4</v>
      </c>
      <c r="AU652" s="5">
        <f t="shared" si="876"/>
        <v>7.9240462274318051E-4</v>
      </c>
      <c r="AV652" s="5">
        <f t="shared" si="877"/>
        <v>1.480195072878783E-3</v>
      </c>
      <c r="AW652" s="5">
        <f t="shared" si="878"/>
        <v>7.6283884821394445E-4</v>
      </c>
      <c r="AX652" s="5">
        <f t="shared" si="879"/>
        <v>2.60994000160573E-2</v>
      </c>
      <c r="AY652" s="5">
        <f t="shared" si="880"/>
        <v>4.3366361537449917E-2</v>
      </c>
      <c r="AZ652" s="5">
        <f t="shared" si="881"/>
        <v>3.6028439577917057E-2</v>
      </c>
      <c r="BA652" s="5">
        <f t="shared" si="882"/>
        <v>1.9954766972993775E-2</v>
      </c>
      <c r="BB652" s="5">
        <f t="shared" si="883"/>
        <v>8.2891334514779008E-3</v>
      </c>
      <c r="BC652" s="5">
        <f t="shared" si="884"/>
        <v>2.7546193235691361E-3</v>
      </c>
      <c r="BD652" s="5">
        <f t="shared" si="885"/>
        <v>3.1562662220179146E-6</v>
      </c>
      <c r="BE652" s="5">
        <f t="shared" si="886"/>
        <v>2.3583354142237567E-5</v>
      </c>
      <c r="BF652" s="5">
        <f t="shared" si="887"/>
        <v>8.8106413318109067E-5</v>
      </c>
      <c r="BG652" s="5">
        <f t="shared" si="888"/>
        <v>2.1944122171828716E-4</v>
      </c>
      <c r="BH652" s="5">
        <f t="shared" si="889"/>
        <v>4.0991156014391725E-4</v>
      </c>
      <c r="BI652" s="5">
        <f t="shared" si="890"/>
        <v>6.1256489851420652E-4</v>
      </c>
      <c r="BJ652" s="8">
        <f t="shared" si="891"/>
        <v>0.35047227382989427</v>
      </c>
      <c r="BK652" s="8">
        <f t="shared" si="892"/>
        <v>6.1382657787832959E-2</v>
      </c>
      <c r="BL652" s="8">
        <f t="shared" si="893"/>
        <v>1.2040464458670646E-2</v>
      </c>
      <c r="BM652" s="8">
        <f t="shared" si="894"/>
        <v>0.37577596997298407</v>
      </c>
      <c r="BN652" s="8">
        <f t="shared" si="895"/>
        <v>5.5984667984529755E-3</v>
      </c>
    </row>
    <row r="653" spans="1:66" x14ac:dyDescent="0.25">
      <c r="A653" t="s">
        <v>178</v>
      </c>
      <c r="B653" t="s">
        <v>269</v>
      </c>
      <c r="C653" t="s">
        <v>184</v>
      </c>
      <c r="D653" s="10"/>
      <c r="E653">
        <f>VLOOKUP(A653,home!$A$2:$E$405,3,FALSE)</f>
        <v>1.8076923076923099</v>
      </c>
      <c r="F653">
        <f>VLOOKUP(B653,home!$B$2:$E$405,3,FALSE)</f>
        <v>0.28000000000000003</v>
      </c>
      <c r="G653">
        <f>VLOOKUP(C653,away!$B$2:$E$405,4,FALSE)</f>
        <v>0.83</v>
      </c>
      <c r="H653">
        <f>VLOOKUP(A653,away!$A$2:$E$405,3,FALSE)</f>
        <v>1.07692307692308</v>
      </c>
      <c r="I653">
        <f>VLOOKUP(C653,away!$B$2:$E$405,3,FALSE)</f>
        <v>0</v>
      </c>
      <c r="J653">
        <f>VLOOKUP(B653,home!$B$2:$E$405,4,FALSE)</f>
        <v>1.86</v>
      </c>
      <c r="K653" s="3">
        <f t="shared" si="840"/>
        <v>0.42010769230769285</v>
      </c>
      <c r="L653" s="3">
        <f t="shared" si="841"/>
        <v>0</v>
      </c>
      <c r="M653" s="5">
        <f t="shared" si="842"/>
        <v>0.65697606473672587</v>
      </c>
      <c r="N653" s="5">
        <f t="shared" si="843"/>
        <v>0.27600069845793529</v>
      </c>
      <c r="O653" s="5">
        <f t="shared" si="844"/>
        <v>0</v>
      </c>
      <c r="P653" s="5">
        <f t="shared" si="845"/>
        <v>0</v>
      </c>
      <c r="Q653" s="5">
        <f t="shared" si="846"/>
        <v>5.7975008252237302E-2</v>
      </c>
      <c r="R653" s="5">
        <f t="shared" si="847"/>
        <v>0</v>
      </c>
      <c r="S653" s="5">
        <f t="shared" si="848"/>
        <v>0</v>
      </c>
      <c r="T653" s="5">
        <f t="shared" si="849"/>
        <v>0</v>
      </c>
      <c r="U653" s="5">
        <f t="shared" si="850"/>
        <v>0</v>
      </c>
      <c r="V653" s="5">
        <f t="shared" si="851"/>
        <v>0</v>
      </c>
      <c r="W653" s="5">
        <f t="shared" si="852"/>
        <v>8.1185823094556218E-3</v>
      </c>
      <c r="X653" s="5">
        <f t="shared" si="853"/>
        <v>0</v>
      </c>
      <c r="Y653" s="5">
        <f t="shared" si="854"/>
        <v>0</v>
      </c>
      <c r="Z653" s="5">
        <f t="shared" si="855"/>
        <v>0</v>
      </c>
      <c r="AA653" s="5">
        <f t="shared" si="856"/>
        <v>0</v>
      </c>
      <c r="AB653" s="5">
        <f t="shared" si="857"/>
        <v>0</v>
      </c>
      <c r="AC653" s="5">
        <f t="shared" si="858"/>
        <v>0</v>
      </c>
      <c r="AD653" s="5">
        <f t="shared" si="859"/>
        <v>8.5266971970886511E-4</v>
      </c>
      <c r="AE653" s="5">
        <f t="shared" si="860"/>
        <v>0</v>
      </c>
      <c r="AF653" s="5">
        <f t="shared" si="861"/>
        <v>0</v>
      </c>
      <c r="AG653" s="5">
        <f t="shared" si="862"/>
        <v>0</v>
      </c>
      <c r="AH653" s="5">
        <f t="shared" si="863"/>
        <v>0</v>
      </c>
      <c r="AI653" s="5">
        <f t="shared" si="864"/>
        <v>0</v>
      </c>
      <c r="AJ653" s="5">
        <f t="shared" si="865"/>
        <v>0</v>
      </c>
      <c r="AK653" s="5">
        <f t="shared" si="866"/>
        <v>0</v>
      </c>
      <c r="AL653" s="5">
        <f t="shared" si="867"/>
        <v>0</v>
      </c>
      <c r="AM653" s="5">
        <f t="shared" si="868"/>
        <v>7.1642621649507712E-5</v>
      </c>
      <c r="AN653" s="5">
        <f t="shared" si="869"/>
        <v>0</v>
      </c>
      <c r="AO653" s="5">
        <f t="shared" si="870"/>
        <v>0</v>
      </c>
      <c r="AP653" s="5">
        <f t="shared" si="871"/>
        <v>0</v>
      </c>
      <c r="AQ653" s="5">
        <f t="shared" si="872"/>
        <v>0</v>
      </c>
      <c r="AR653" s="5">
        <f t="shared" si="873"/>
        <v>0</v>
      </c>
      <c r="AS653" s="5">
        <f t="shared" si="874"/>
        <v>0</v>
      </c>
      <c r="AT653" s="5">
        <f t="shared" si="875"/>
        <v>0</v>
      </c>
      <c r="AU653" s="5">
        <f t="shared" si="876"/>
        <v>0</v>
      </c>
      <c r="AV653" s="5">
        <f t="shared" si="877"/>
        <v>0</v>
      </c>
      <c r="AW653" s="5">
        <f t="shared" si="878"/>
        <v>0</v>
      </c>
      <c r="AX653" s="5">
        <f t="shared" si="879"/>
        <v>5.0162694086746403E-6</v>
      </c>
      <c r="AY653" s="5">
        <f t="shared" si="880"/>
        <v>0</v>
      </c>
      <c r="AZ653" s="5">
        <f t="shared" si="881"/>
        <v>0</v>
      </c>
      <c r="BA653" s="5">
        <f t="shared" si="882"/>
        <v>0</v>
      </c>
      <c r="BB653" s="5">
        <f t="shared" si="883"/>
        <v>0</v>
      </c>
      <c r="BC653" s="5">
        <f t="shared" si="884"/>
        <v>0</v>
      </c>
      <c r="BD653" s="5">
        <f t="shared" si="885"/>
        <v>0</v>
      </c>
      <c r="BE653" s="5">
        <f t="shared" si="886"/>
        <v>0</v>
      </c>
      <c r="BF653" s="5">
        <f t="shared" si="887"/>
        <v>0</v>
      </c>
      <c r="BG653" s="5">
        <f t="shared" si="888"/>
        <v>0</v>
      </c>
      <c r="BH653" s="5">
        <f t="shared" si="889"/>
        <v>0</v>
      </c>
      <c r="BI653" s="5">
        <f t="shared" si="890"/>
        <v>0</v>
      </c>
      <c r="BJ653" s="8">
        <f t="shared" si="891"/>
        <v>0.34302361763039524</v>
      </c>
      <c r="BK653" s="8">
        <f t="shared" si="892"/>
        <v>0.65697606473672587</v>
      </c>
      <c r="BL653" s="8">
        <f t="shared" si="893"/>
        <v>0</v>
      </c>
      <c r="BM653" s="8">
        <f t="shared" si="894"/>
        <v>9.0479109202226699E-3</v>
      </c>
      <c r="BN653" s="8">
        <f t="shared" si="895"/>
        <v>0.9909517714468985</v>
      </c>
    </row>
    <row r="654" spans="1:66" x14ac:dyDescent="0.25">
      <c r="A654" t="s">
        <v>28</v>
      </c>
      <c r="B654" t="s">
        <v>462</v>
      </c>
      <c r="C654" t="s">
        <v>191</v>
      </c>
      <c r="D654" s="10"/>
      <c r="E654">
        <f>VLOOKUP(A654,home!$A$2:$E$405,3,FALSE)</f>
        <v>1.4166666666666701</v>
      </c>
      <c r="F654">
        <f>VLOOKUP(B654,home!$B$2:$E$405,3,FALSE)</f>
        <v>1.06</v>
      </c>
      <c r="G654">
        <f>VLOOKUP(C654,away!$B$2:$E$405,4,FALSE)</f>
        <v>1.41</v>
      </c>
      <c r="H654">
        <f>VLOOKUP(A654,away!$A$2:$E$405,3,FALSE)</f>
        <v>1</v>
      </c>
      <c r="I654">
        <f>VLOOKUP(C654,away!$B$2:$E$405,3,FALSE)</f>
        <v>0.35</v>
      </c>
      <c r="J654">
        <f>VLOOKUP(B654,home!$B$2:$E$405,4,FALSE)</f>
        <v>1</v>
      </c>
      <c r="K654" s="3">
        <f t="shared" si="840"/>
        <v>2.117350000000005</v>
      </c>
      <c r="L654" s="3">
        <f t="shared" si="841"/>
        <v>0.35</v>
      </c>
      <c r="M654" s="5">
        <f t="shared" si="842"/>
        <v>8.4809306139027249E-2</v>
      </c>
      <c r="N654" s="5">
        <f t="shared" si="843"/>
        <v>0.17957098435346974</v>
      </c>
      <c r="O654" s="5">
        <f t="shared" si="844"/>
        <v>2.968325714865953E-2</v>
      </c>
      <c r="P654" s="5">
        <f t="shared" si="845"/>
        <v>6.2849844523714393E-2</v>
      </c>
      <c r="Q654" s="5">
        <f t="shared" si="846"/>
        <v>0.19010731186041008</v>
      </c>
      <c r="R654" s="5">
        <f t="shared" si="847"/>
        <v>5.1945700010154168E-3</v>
      </c>
      <c r="S654" s="5">
        <f t="shared" si="848"/>
        <v>1.1644072851450112E-2</v>
      </c>
      <c r="T654" s="5">
        <f t="shared" si="849"/>
        <v>6.653755915114351E-2</v>
      </c>
      <c r="U654" s="5">
        <f t="shared" si="850"/>
        <v>1.0998722791650017E-2</v>
      </c>
      <c r="V654" s="5">
        <f t="shared" si="851"/>
        <v>9.5878913091180921E-4</v>
      </c>
      <c r="W654" s="5">
        <f t="shared" si="852"/>
        <v>0.13417457225588006</v>
      </c>
      <c r="X654" s="5">
        <f t="shared" si="853"/>
        <v>4.6961100289558008E-2</v>
      </c>
      <c r="Y654" s="5">
        <f t="shared" si="854"/>
        <v>8.2181925506726507E-3</v>
      </c>
      <c r="Z654" s="5">
        <f t="shared" si="855"/>
        <v>6.06033166785132E-4</v>
      </c>
      <c r="AA654" s="5">
        <f t="shared" si="856"/>
        <v>1.283184325692502E-3</v>
      </c>
      <c r="AB654" s="5">
        <f t="shared" si="857"/>
        <v>1.358475166002513E-3</v>
      </c>
      <c r="AC654" s="5">
        <f t="shared" si="858"/>
        <v>4.4408266138602691E-5</v>
      </c>
      <c r="AD654" s="5">
        <f t="shared" si="859"/>
        <v>7.1023632641497067E-2</v>
      </c>
      <c r="AE654" s="5">
        <f t="shared" si="860"/>
        <v>2.4858271424523966E-2</v>
      </c>
      <c r="AF654" s="5">
        <f t="shared" si="861"/>
        <v>4.3501974992916932E-3</v>
      </c>
      <c r="AG654" s="5">
        <f t="shared" si="862"/>
        <v>5.0752304158403088E-4</v>
      </c>
      <c r="AH654" s="5">
        <f t="shared" si="863"/>
        <v>5.3027902093699028E-5</v>
      </c>
      <c r="AI654" s="5">
        <f t="shared" si="864"/>
        <v>1.1227862849809389E-4</v>
      </c>
      <c r="AJ654" s="5">
        <f t="shared" si="865"/>
        <v>1.1886657702521985E-4</v>
      </c>
      <c r="AK654" s="5">
        <f t="shared" si="866"/>
        <v>8.3894048954783281E-5</v>
      </c>
      <c r="AL654" s="5">
        <f t="shared" si="867"/>
        <v>1.3163897923199885E-6</v>
      </c>
      <c r="AM654" s="5">
        <f t="shared" si="868"/>
        <v>3.0076377714694829E-2</v>
      </c>
      <c r="AN654" s="5">
        <f t="shared" si="869"/>
        <v>1.0526732200143187E-2</v>
      </c>
      <c r="AO654" s="5">
        <f t="shared" si="870"/>
        <v>1.8421781350250574E-3</v>
      </c>
      <c r="AP654" s="5">
        <f t="shared" si="871"/>
        <v>2.1492078241959004E-4</v>
      </c>
      <c r="AQ654" s="5">
        <f t="shared" si="872"/>
        <v>1.8805568461714123E-5</v>
      </c>
      <c r="AR654" s="5">
        <f t="shared" si="873"/>
        <v>3.7119531465589323E-6</v>
      </c>
      <c r="AS654" s="5">
        <f t="shared" si="874"/>
        <v>7.8595039948665729E-6</v>
      </c>
      <c r="AT654" s="5">
        <f t="shared" si="875"/>
        <v>8.3206603917653898E-6</v>
      </c>
      <c r="AU654" s="5">
        <f t="shared" si="876"/>
        <v>5.8725834268348299E-6</v>
      </c>
      <c r="AV654" s="5">
        <f t="shared" si="877"/>
        <v>3.1085786297021883E-6</v>
      </c>
      <c r="AW654" s="5">
        <f t="shared" si="878"/>
        <v>2.7098340954696011E-8</v>
      </c>
      <c r="AX654" s="5">
        <f t="shared" si="879"/>
        <v>1.0613703059034871E-2</v>
      </c>
      <c r="AY654" s="5">
        <f t="shared" si="880"/>
        <v>3.7147960706622042E-3</v>
      </c>
      <c r="AZ654" s="5">
        <f t="shared" si="881"/>
        <v>6.5008931236588562E-4</v>
      </c>
      <c r="BA654" s="5">
        <f t="shared" si="882"/>
        <v>7.5843753109353321E-5</v>
      </c>
      <c r="BB654" s="5">
        <f t="shared" si="883"/>
        <v>6.636328397068413E-6</v>
      </c>
      <c r="BC654" s="5">
        <f t="shared" si="884"/>
        <v>4.6454298779478895E-7</v>
      </c>
      <c r="BD654" s="5">
        <f t="shared" si="885"/>
        <v>2.1653060021593763E-7</v>
      </c>
      <c r="BE654" s="5">
        <f t="shared" si="886"/>
        <v>4.5847106636721653E-7</v>
      </c>
      <c r="BF654" s="5">
        <f t="shared" si="887"/>
        <v>4.8537185618631423E-7</v>
      </c>
      <c r="BG654" s="5">
        <f t="shared" si="888"/>
        <v>3.425673665653649E-7</v>
      </c>
      <c r="BH654" s="5">
        <f t="shared" si="889"/>
        <v>1.8133375339929425E-7</v>
      </c>
      <c r="BI654" s="5">
        <f t="shared" si="890"/>
        <v>7.6789404551999298E-8</v>
      </c>
      <c r="BJ654" s="8">
        <f t="shared" si="891"/>
        <v>0.7840498925353323</v>
      </c>
      <c r="BK654" s="8">
        <f t="shared" si="892"/>
        <v>0.16402253337169667</v>
      </c>
      <c r="BL654" s="8">
        <f t="shared" si="893"/>
        <v>4.8916910933228794E-2</v>
      </c>
      <c r="BM654" s="8">
        <f t="shared" si="894"/>
        <v>0.44166532700842553</v>
      </c>
      <c r="BN654" s="8">
        <f t="shared" si="895"/>
        <v>0.55221527402629644</v>
      </c>
    </row>
    <row r="655" spans="1:66" x14ac:dyDescent="0.25">
      <c r="A655" t="s">
        <v>28</v>
      </c>
      <c r="B655" t="s">
        <v>30</v>
      </c>
      <c r="C655" t="s">
        <v>463</v>
      </c>
      <c r="D655" s="10"/>
      <c r="E655">
        <f>VLOOKUP(A655,home!$A$2:$E$405,3,FALSE)</f>
        <v>1.4166666666666701</v>
      </c>
      <c r="F655">
        <f>VLOOKUP(B655,home!$B$2:$E$405,3,FALSE)</f>
        <v>1.76</v>
      </c>
      <c r="G655">
        <f>VLOOKUP(C655,away!$B$2:$E$405,4,FALSE)</f>
        <v>1.76</v>
      </c>
      <c r="H655">
        <f>VLOOKUP(A655,away!$A$2:$E$405,3,FALSE)</f>
        <v>1</v>
      </c>
      <c r="I655">
        <f>VLOOKUP(C655,away!$B$2:$E$405,3,FALSE)</f>
        <v>0</v>
      </c>
      <c r="J655">
        <f>VLOOKUP(B655,home!$B$2:$E$405,4,FALSE)</f>
        <v>0</v>
      </c>
      <c r="K655" s="3">
        <f t="shared" si="840"/>
        <v>4.3882666666666772</v>
      </c>
      <c r="L655" s="3">
        <f t="shared" si="841"/>
        <v>0</v>
      </c>
      <c r="M655" s="5">
        <f t="shared" si="842"/>
        <v>1.24222424571776E-2</v>
      </c>
      <c r="N655" s="5">
        <f t="shared" si="843"/>
        <v>5.4512112500084017E-2</v>
      </c>
      <c r="O655" s="5">
        <f t="shared" si="844"/>
        <v>0</v>
      </c>
      <c r="P655" s="5">
        <f t="shared" si="845"/>
        <v>0</v>
      </c>
      <c r="Q655" s="5">
        <f t="shared" si="846"/>
        <v>0.11960684310685131</v>
      </c>
      <c r="R655" s="5">
        <f t="shared" si="847"/>
        <v>0</v>
      </c>
      <c r="S655" s="5">
        <f t="shared" si="848"/>
        <v>0</v>
      </c>
      <c r="T655" s="5">
        <f t="shared" si="849"/>
        <v>0</v>
      </c>
      <c r="U655" s="5">
        <f t="shared" si="850"/>
        <v>0</v>
      </c>
      <c r="V655" s="5">
        <f t="shared" si="851"/>
        <v>0</v>
      </c>
      <c r="W655" s="5">
        <f t="shared" si="852"/>
        <v>0.17495557423700889</v>
      </c>
      <c r="X655" s="5">
        <f t="shared" si="853"/>
        <v>0</v>
      </c>
      <c r="Y655" s="5">
        <f t="shared" si="854"/>
        <v>0</v>
      </c>
      <c r="Z655" s="5">
        <f t="shared" si="855"/>
        <v>0</v>
      </c>
      <c r="AA655" s="5">
        <f t="shared" si="856"/>
        <v>0</v>
      </c>
      <c r="AB655" s="5">
        <f t="shared" si="857"/>
        <v>0</v>
      </c>
      <c r="AC655" s="5">
        <f t="shared" si="858"/>
        <v>0</v>
      </c>
      <c r="AD655" s="5">
        <f t="shared" si="859"/>
        <v>0.19193792864294837</v>
      </c>
      <c r="AE655" s="5">
        <f t="shared" si="860"/>
        <v>0</v>
      </c>
      <c r="AF655" s="5">
        <f t="shared" si="861"/>
        <v>0</v>
      </c>
      <c r="AG655" s="5">
        <f t="shared" si="862"/>
        <v>0</v>
      </c>
      <c r="AH655" s="5">
        <f t="shared" si="863"/>
        <v>0</v>
      </c>
      <c r="AI655" s="5">
        <f t="shared" si="864"/>
        <v>0</v>
      </c>
      <c r="AJ655" s="5">
        <f t="shared" si="865"/>
        <v>0</v>
      </c>
      <c r="AK655" s="5">
        <f t="shared" si="866"/>
        <v>0</v>
      </c>
      <c r="AL655" s="5">
        <f t="shared" si="867"/>
        <v>0</v>
      </c>
      <c r="AM655" s="5">
        <f t="shared" si="868"/>
        <v>0.16845496286657949</v>
      </c>
      <c r="AN655" s="5">
        <f t="shared" si="869"/>
        <v>0</v>
      </c>
      <c r="AO655" s="5">
        <f t="shared" si="870"/>
        <v>0</v>
      </c>
      <c r="AP655" s="5">
        <f t="shared" si="871"/>
        <v>0</v>
      </c>
      <c r="AQ655" s="5">
        <f t="shared" si="872"/>
        <v>0</v>
      </c>
      <c r="AR655" s="5">
        <f t="shared" si="873"/>
        <v>0</v>
      </c>
      <c r="AS655" s="5">
        <f t="shared" si="874"/>
        <v>0</v>
      </c>
      <c r="AT655" s="5">
        <f t="shared" si="875"/>
        <v>0</v>
      </c>
      <c r="AU655" s="5">
        <f t="shared" si="876"/>
        <v>0</v>
      </c>
      <c r="AV655" s="5">
        <f t="shared" si="877"/>
        <v>0</v>
      </c>
      <c r="AW655" s="5">
        <f t="shared" si="878"/>
        <v>0</v>
      </c>
      <c r="AX655" s="5">
        <f t="shared" si="879"/>
        <v>0.12320421639699729</v>
      </c>
      <c r="AY655" s="5">
        <f t="shared" si="880"/>
        <v>0</v>
      </c>
      <c r="AZ655" s="5">
        <f t="shared" si="881"/>
        <v>0</v>
      </c>
      <c r="BA655" s="5">
        <f t="shared" si="882"/>
        <v>0</v>
      </c>
      <c r="BB655" s="5">
        <f t="shared" si="883"/>
        <v>0</v>
      </c>
      <c r="BC655" s="5">
        <f t="shared" si="884"/>
        <v>0</v>
      </c>
      <c r="BD655" s="5">
        <f t="shared" si="885"/>
        <v>0</v>
      </c>
      <c r="BE655" s="5">
        <f t="shared" si="886"/>
        <v>0</v>
      </c>
      <c r="BF655" s="5">
        <f t="shared" si="887"/>
        <v>0</v>
      </c>
      <c r="BG655" s="5">
        <f t="shared" si="888"/>
        <v>0</v>
      </c>
      <c r="BH655" s="5">
        <f t="shared" si="889"/>
        <v>0</v>
      </c>
      <c r="BI655" s="5">
        <f t="shared" si="890"/>
        <v>0</v>
      </c>
      <c r="BJ655" s="8">
        <f t="shared" si="891"/>
        <v>0.83267163775046937</v>
      </c>
      <c r="BK655" s="8">
        <f t="shared" si="892"/>
        <v>1.24222424571776E-2</v>
      </c>
      <c r="BL655" s="8">
        <f t="shared" si="893"/>
        <v>0</v>
      </c>
      <c r="BM655" s="8">
        <f t="shared" si="894"/>
        <v>0.65855268214353402</v>
      </c>
      <c r="BN655" s="8">
        <f t="shared" si="895"/>
        <v>0.18654119806411293</v>
      </c>
    </row>
    <row r="656" spans="1:66" x14ac:dyDescent="0.25">
      <c r="A656" t="s">
        <v>28</v>
      </c>
      <c r="B656" t="s">
        <v>277</v>
      </c>
      <c r="C656" t="s">
        <v>29</v>
      </c>
      <c r="D656" s="10"/>
      <c r="E656">
        <f>VLOOKUP(A656,home!$A$2:$E$405,3,FALSE)</f>
        <v>1.4166666666666701</v>
      </c>
      <c r="F656">
        <f>VLOOKUP(B656,home!$B$2:$E$405,3,FALSE)</f>
        <v>0.71</v>
      </c>
      <c r="G656">
        <f>VLOOKUP(C656,away!$B$2:$E$405,4,FALSE)</f>
        <v>0.71</v>
      </c>
      <c r="H656">
        <f>VLOOKUP(A656,away!$A$2:$E$405,3,FALSE)</f>
        <v>1</v>
      </c>
      <c r="I656">
        <f>VLOOKUP(C656,away!$B$2:$E$405,3,FALSE)</f>
        <v>1.06</v>
      </c>
      <c r="J656">
        <f>VLOOKUP(B656,home!$B$2:$E$405,4,FALSE)</f>
        <v>1.5</v>
      </c>
      <c r="K656" s="3">
        <f t="shared" si="840"/>
        <v>0.71414166666666834</v>
      </c>
      <c r="L656" s="3">
        <f t="shared" si="841"/>
        <v>1.59</v>
      </c>
      <c r="M656" s="5">
        <f t="shared" si="842"/>
        <v>9.9844463715984488E-2</v>
      </c>
      <c r="N656" s="5">
        <f t="shared" si="843"/>
        <v>7.1303091725572865E-2</v>
      </c>
      <c r="O656" s="5">
        <f t="shared" si="844"/>
        <v>0.15875269730841537</v>
      </c>
      <c r="P656" s="5">
        <f t="shared" si="845"/>
        <v>0.11337191584366085</v>
      </c>
      <c r="Q656" s="5">
        <f t="shared" si="846"/>
        <v>2.5460254381693463E-2</v>
      </c>
      <c r="R656" s="5">
        <f t="shared" si="847"/>
        <v>0.12620839436019024</v>
      </c>
      <c r="S656" s="5">
        <f t="shared" si="848"/>
        <v>3.2183034551179629E-2</v>
      </c>
      <c r="T656" s="5">
        <f t="shared" si="849"/>
        <v>4.0481804466892611E-2</v>
      </c>
      <c r="U656" s="5">
        <f t="shared" si="850"/>
        <v>9.0130673095710392E-2</v>
      </c>
      <c r="V656" s="5">
        <f t="shared" si="851"/>
        <v>4.0603734481227715E-3</v>
      </c>
      <c r="W656" s="5">
        <f t="shared" si="852"/>
        <v>6.0607428326333061E-3</v>
      </c>
      <c r="X656" s="5">
        <f t="shared" si="853"/>
        <v>9.6365811038869563E-3</v>
      </c>
      <c r="Y656" s="5">
        <f t="shared" si="854"/>
        <v>7.6610819775901322E-3</v>
      </c>
      <c r="Z656" s="5">
        <f t="shared" si="855"/>
        <v>6.6890449010900854E-2</v>
      </c>
      <c r="AA656" s="5">
        <f t="shared" si="856"/>
        <v>4.7769256740726525E-2</v>
      </c>
      <c r="AB656" s="5">
        <f t="shared" si="857"/>
        <v>1.705700831212521E-2</v>
      </c>
      <c r="AC656" s="5">
        <f t="shared" si="858"/>
        <v>2.8815588498969108E-4</v>
      </c>
      <c r="AD656" s="5">
        <f t="shared" si="859"/>
        <v>1.0820572469337031E-3</v>
      </c>
      <c r="AE656" s="5">
        <f t="shared" si="860"/>
        <v>1.7204710226245881E-3</v>
      </c>
      <c r="AF656" s="5">
        <f t="shared" si="861"/>
        <v>1.3677744629865477E-3</v>
      </c>
      <c r="AG656" s="5">
        <f t="shared" si="862"/>
        <v>7.2492046538287058E-4</v>
      </c>
      <c r="AH656" s="5">
        <f t="shared" si="863"/>
        <v>2.6588953481833089E-2</v>
      </c>
      <c r="AI656" s="5">
        <f t="shared" si="864"/>
        <v>1.8988279554438797E-2</v>
      </c>
      <c r="AJ656" s="5">
        <f t="shared" si="865"/>
        <v>6.7801608040697721E-3</v>
      </c>
      <c r="AK656" s="5">
        <f t="shared" si="866"/>
        <v>1.6139984456288018E-3</v>
      </c>
      <c r="AL656" s="5">
        <f t="shared" si="867"/>
        <v>1.3087870284259663E-5</v>
      </c>
      <c r="AM656" s="5">
        <f t="shared" si="868"/>
        <v>1.5454843315079633E-4</v>
      </c>
      <c r="AN656" s="5">
        <f t="shared" si="869"/>
        <v>2.4573200870976622E-4</v>
      </c>
      <c r="AO656" s="5">
        <f t="shared" si="870"/>
        <v>1.9535694692426417E-4</v>
      </c>
      <c r="AP656" s="5">
        <f t="shared" si="871"/>
        <v>1.0353918186986005E-4</v>
      </c>
      <c r="AQ656" s="5">
        <f t="shared" si="872"/>
        <v>4.1156824793269372E-5</v>
      </c>
      <c r="AR656" s="5">
        <f t="shared" si="873"/>
        <v>8.4552872072229251E-3</v>
      </c>
      <c r="AS656" s="5">
        <f t="shared" si="874"/>
        <v>6.0382728983115388E-3</v>
      </c>
      <c r="AT656" s="5">
        <f t="shared" si="875"/>
        <v>2.1560911356941878E-3</v>
      </c>
      <c r="AU656" s="5">
        <f t="shared" si="876"/>
        <v>5.1325150570995909E-4</v>
      </c>
      <c r="AV656" s="5">
        <f t="shared" si="877"/>
        <v>9.1633571426721786E-5</v>
      </c>
      <c r="AW656" s="5">
        <f t="shared" si="878"/>
        <v>4.1280787949139387E-7</v>
      </c>
      <c r="AX656" s="5">
        <f t="shared" si="879"/>
        <v>1.8394912605171975E-5</v>
      </c>
      <c r="AY656" s="5">
        <f t="shared" si="880"/>
        <v>2.9247911042223442E-5</v>
      </c>
      <c r="AZ656" s="5">
        <f t="shared" si="881"/>
        <v>2.3252089278567639E-5</v>
      </c>
      <c r="BA656" s="5">
        <f t="shared" si="882"/>
        <v>1.2323607317640854E-5</v>
      </c>
      <c r="BB656" s="5">
        <f t="shared" si="883"/>
        <v>4.8986339087622396E-6</v>
      </c>
      <c r="BC656" s="5">
        <f t="shared" si="884"/>
        <v>1.5577655829863925E-6</v>
      </c>
      <c r="BD656" s="5">
        <f t="shared" si="885"/>
        <v>2.2406511099140741E-3</v>
      </c>
      <c r="BE656" s="5">
        <f t="shared" si="886"/>
        <v>1.6001423180525571E-3</v>
      </c>
      <c r="BF656" s="5">
        <f t="shared" si="887"/>
        <v>5.7136415095895962E-4</v>
      </c>
      <c r="BG656" s="5">
        <f t="shared" si="888"/>
        <v>1.3601164901313911E-4</v>
      </c>
      <c r="BH656" s="5">
        <f t="shared" si="889"/>
        <v>2.4282896428081263E-5</v>
      </c>
      <c r="BI656" s="5">
        <f t="shared" si="890"/>
        <v>3.4682856253288095E-6</v>
      </c>
      <c r="BJ656" s="8">
        <f t="shared" si="891"/>
        <v>0.16632878800138037</v>
      </c>
      <c r="BK656" s="8">
        <f t="shared" si="892"/>
        <v>0.24979027922526392</v>
      </c>
      <c r="BL656" s="8">
        <f t="shared" si="893"/>
        <v>0.51571987883149562</v>
      </c>
      <c r="BM656" s="8">
        <f t="shared" si="894"/>
        <v>0.40375974263036069</v>
      </c>
      <c r="BN656" s="8">
        <f t="shared" si="895"/>
        <v>0.59494081733551729</v>
      </c>
    </row>
    <row r="657" spans="1:66" s="15" customFormat="1" x14ac:dyDescent="0.25">
      <c r="A657" t="s">
        <v>192</v>
      </c>
      <c r="B657" t="s">
        <v>196</v>
      </c>
      <c r="C657" t="s">
        <v>204</v>
      </c>
      <c r="D657" s="10"/>
      <c r="E657">
        <f>VLOOKUP(A657,home!$A$2:$E$405,3,FALSE)</f>
        <v>1.7083333333333299</v>
      </c>
      <c r="F657">
        <f>VLOOKUP(B657,home!$B$2:$E$405,3,FALSE)</f>
        <v>0.28999999999999998</v>
      </c>
      <c r="G657">
        <f>VLOOKUP(C657,away!$B$2:$E$405,4,FALSE)</f>
        <v>0.28999999999999998</v>
      </c>
      <c r="H657">
        <f>VLOOKUP(A657,away!$A$2:$E$405,3,FALSE)</f>
        <v>1</v>
      </c>
      <c r="I657">
        <f>VLOOKUP(C657,away!$B$2:$E$405,3,FALSE)</f>
        <v>1.17</v>
      </c>
      <c r="J657">
        <f>VLOOKUP(B657,home!$B$2:$E$405,4,FALSE)</f>
        <v>1</v>
      </c>
      <c r="K657" s="3">
        <f t="shared" si="840"/>
        <v>0.14367083333333303</v>
      </c>
      <c r="L657" s="3">
        <f t="shared" si="841"/>
        <v>1.17</v>
      </c>
      <c r="M657" s="5">
        <f t="shared" si="842"/>
        <v>0.26883140762029917</v>
      </c>
      <c r="N657" s="5">
        <f t="shared" si="843"/>
        <v>3.8623232358981317E-2</v>
      </c>
      <c r="O657" s="5">
        <f t="shared" si="844"/>
        <v>0.31453274691575001</v>
      </c>
      <c r="P657" s="5">
        <f t="shared" si="845"/>
        <v>4.5189181860008143E-2</v>
      </c>
      <c r="Q657" s="5">
        <f t="shared" si="846"/>
        <v>2.7745159895208996E-3</v>
      </c>
      <c r="R657" s="5">
        <f t="shared" si="847"/>
        <v>0.18400165694571377</v>
      </c>
      <c r="S657" s="5">
        <f t="shared" si="848"/>
        <v>1.8990174690275798E-3</v>
      </c>
      <c r="T657" s="5">
        <f t="shared" si="849"/>
        <v>3.2461837077394527E-3</v>
      </c>
      <c r="U657" s="5">
        <f t="shared" si="850"/>
        <v>2.6435671388104761E-2</v>
      </c>
      <c r="V657" s="5">
        <f t="shared" si="851"/>
        <v>3.5468344897667399E-5</v>
      </c>
      <c r="W657" s="5">
        <f t="shared" si="852"/>
        <v>1.3287234143704156E-4</v>
      </c>
      <c r="X657" s="5">
        <f t="shared" si="853"/>
        <v>1.5546063948133863E-4</v>
      </c>
      <c r="Y657" s="5">
        <f t="shared" si="854"/>
        <v>9.0944474096583093E-5</v>
      </c>
      <c r="Z657" s="5">
        <f t="shared" si="855"/>
        <v>7.1760646208828355E-2</v>
      </c>
      <c r="AA657" s="5">
        <f t="shared" si="856"/>
        <v>1.0309911841360856E-2</v>
      </c>
      <c r="AB657" s="5">
        <f t="shared" si="857"/>
        <v>7.4061681292075592E-4</v>
      </c>
      <c r="AC657" s="5">
        <f t="shared" si="858"/>
        <v>3.7262793762689242E-7</v>
      </c>
      <c r="AD657" s="5">
        <f t="shared" si="859"/>
        <v>4.7724700053027287E-6</v>
      </c>
      <c r="AE657" s="5">
        <f t="shared" si="860"/>
        <v>5.5837899062041928E-6</v>
      </c>
      <c r="AF657" s="5">
        <f t="shared" si="861"/>
        <v>3.2665170951294527E-6</v>
      </c>
      <c r="AG657" s="5">
        <f t="shared" si="862"/>
        <v>1.2739416671004863E-6</v>
      </c>
      <c r="AH657" s="5">
        <f t="shared" si="863"/>
        <v>2.0989989016082306E-2</v>
      </c>
      <c r="AI657" s="5">
        <f t="shared" si="864"/>
        <v>3.0156492135980516E-3</v>
      </c>
      <c r="AJ657" s="5">
        <f t="shared" si="865"/>
        <v>2.1663041777932122E-4</v>
      </c>
      <c r="AK657" s="5">
        <f t="shared" si="866"/>
        <v>1.0374490882567721E-5</v>
      </c>
      <c r="AL657" s="5">
        <f t="shared" si="867"/>
        <v>2.5054738638760061E-9</v>
      </c>
      <c r="AM657" s="5">
        <f t="shared" si="868"/>
        <v>1.3713294854403583E-7</v>
      </c>
      <c r="AN657" s="5">
        <f t="shared" si="869"/>
        <v>1.6044554979652192E-7</v>
      </c>
      <c r="AO657" s="5">
        <f t="shared" si="870"/>
        <v>9.386064663096532E-8</v>
      </c>
      <c r="AP657" s="5">
        <f t="shared" si="871"/>
        <v>3.6605652186076468E-8</v>
      </c>
      <c r="AQ657" s="5">
        <f t="shared" si="872"/>
        <v>1.0707153264427373E-8</v>
      </c>
      <c r="AR657" s="5">
        <f t="shared" si="873"/>
        <v>4.9116574297632613E-3</v>
      </c>
      <c r="AS657" s="5">
        <f t="shared" si="874"/>
        <v>7.0566191598194438E-4</v>
      </c>
      <c r="AT657" s="5">
        <f t="shared" si="875"/>
        <v>5.0691517760361182E-5</v>
      </c>
      <c r="AU657" s="5">
        <f t="shared" si="876"/>
        <v>2.4276308665208476E-6</v>
      </c>
      <c r="AV657" s="5">
        <f t="shared" si="877"/>
        <v>8.7194937404692864E-8</v>
      </c>
      <c r="AW657" s="5">
        <f t="shared" si="878"/>
        <v>1.1698814332333406E-11</v>
      </c>
      <c r="AX657" s="5">
        <f t="shared" si="879"/>
        <v>3.283667499129783E-9</v>
      </c>
      <c r="AY657" s="5">
        <f t="shared" si="880"/>
        <v>3.8418909739818459E-9</v>
      </c>
      <c r="AZ657" s="5">
        <f t="shared" si="881"/>
        <v>2.2475062197793801E-9</v>
      </c>
      <c r="BA657" s="5">
        <f t="shared" si="882"/>
        <v>8.7652742571395807E-10</v>
      </c>
      <c r="BB657" s="5">
        <f t="shared" si="883"/>
        <v>2.5638427202133287E-10</v>
      </c>
      <c r="BC657" s="5">
        <f t="shared" si="884"/>
        <v>5.9993919652991909E-11</v>
      </c>
      <c r="BD657" s="5">
        <f t="shared" si="885"/>
        <v>9.5777319880383459E-4</v>
      </c>
      <c r="BE657" s="5">
        <f t="shared" si="886"/>
        <v>1.3760407361647895E-4</v>
      </c>
      <c r="BF657" s="5">
        <f t="shared" si="887"/>
        <v>9.8848459632704167E-6</v>
      </c>
      <c r="BG657" s="5">
        <f t="shared" si="888"/>
        <v>4.7338801897156457E-7</v>
      </c>
      <c r="BH657" s="5">
        <f t="shared" si="889"/>
        <v>1.7003012793915085E-8</v>
      </c>
      <c r="BI657" s="5">
        <f t="shared" si="890"/>
        <v>4.8856740345582049E-10</v>
      </c>
      <c r="BJ657" s="8">
        <f t="shared" si="891"/>
        <v>4.5038555547851113E-2</v>
      </c>
      <c r="BK657" s="8">
        <f t="shared" si="892"/>
        <v>0.31595545426953503</v>
      </c>
      <c r="BL657" s="8">
        <f t="shared" si="893"/>
        <v>0.56702952572948484</v>
      </c>
      <c r="BM657" s="8">
        <f t="shared" si="894"/>
        <v>0.14583143623523373</v>
      </c>
      <c r="BN657" s="8">
        <f t="shared" si="895"/>
        <v>0.85395274169027335</v>
      </c>
    </row>
    <row r="658" spans="1:66" x14ac:dyDescent="0.25">
      <c r="A658" t="s">
        <v>192</v>
      </c>
      <c r="B658" t="s">
        <v>197</v>
      </c>
      <c r="C658" t="s">
        <v>194</v>
      </c>
      <c r="D658" s="16"/>
      <c r="E658">
        <f>VLOOKUP(A658,home!$A$2:$E$405,3,FALSE)</f>
        <v>1.7083333333333299</v>
      </c>
      <c r="F658">
        <f>VLOOKUP(B658,home!$B$2:$E$405,3,FALSE)</f>
        <v>1.46</v>
      </c>
      <c r="G658">
        <f>VLOOKUP(C658,away!$B$2:$E$405,4,FALSE)</f>
        <v>1.46</v>
      </c>
      <c r="H658">
        <f>VLOOKUP(A658,away!$A$2:$E$405,3,FALSE)</f>
        <v>1</v>
      </c>
      <c r="I658">
        <f>VLOOKUP(C658,away!$B$2:$E$405,3,FALSE)</f>
        <v>0</v>
      </c>
      <c r="J658">
        <f>VLOOKUP(B658,home!$B$2:$E$405,4,FALSE)</f>
        <v>0</v>
      </c>
      <c r="K658" s="3">
        <f t="shared" si="840"/>
        <v>3.6414833333333263</v>
      </c>
      <c r="L658" s="3">
        <f t="shared" si="841"/>
        <v>0</v>
      </c>
      <c r="M658" s="5">
        <f t="shared" si="842"/>
        <v>2.6213431855755365E-2</v>
      </c>
      <c r="N658" s="5">
        <f t="shared" si="843"/>
        <v>9.5455775212202054E-2</v>
      </c>
      <c r="O658" s="5">
        <f t="shared" si="844"/>
        <v>0</v>
      </c>
      <c r="P658" s="5">
        <f t="shared" si="845"/>
        <v>0</v>
      </c>
      <c r="Q658" s="5">
        <f t="shared" si="846"/>
        <v>0.17380030725282317</v>
      </c>
      <c r="R658" s="5">
        <f t="shared" si="847"/>
        <v>0</v>
      </c>
      <c r="S658" s="5">
        <f t="shared" si="848"/>
        <v>0</v>
      </c>
      <c r="T658" s="5">
        <f t="shared" si="849"/>
        <v>0</v>
      </c>
      <c r="U658" s="5">
        <f t="shared" si="850"/>
        <v>0</v>
      </c>
      <c r="V658" s="5">
        <f t="shared" si="851"/>
        <v>0</v>
      </c>
      <c r="W658" s="5">
        <f t="shared" si="852"/>
        <v>0.2109636407297889</v>
      </c>
      <c r="X658" s="5">
        <f t="shared" si="853"/>
        <v>0</v>
      </c>
      <c r="Y658" s="5">
        <f t="shared" si="854"/>
        <v>0</v>
      </c>
      <c r="Z658" s="5">
        <f t="shared" si="855"/>
        <v>0</v>
      </c>
      <c r="AA658" s="5">
        <f t="shared" si="856"/>
        <v>0</v>
      </c>
      <c r="AB658" s="5">
        <f t="shared" si="857"/>
        <v>0</v>
      </c>
      <c r="AC658" s="5">
        <f t="shared" si="858"/>
        <v>0</v>
      </c>
      <c r="AD658" s="5">
        <f t="shared" si="859"/>
        <v>0.19205514541421148</v>
      </c>
      <c r="AE658" s="5">
        <f t="shared" si="860"/>
        <v>0</v>
      </c>
      <c r="AF658" s="5">
        <f t="shared" si="861"/>
        <v>0</v>
      </c>
      <c r="AG658" s="5">
        <f t="shared" si="862"/>
        <v>0</v>
      </c>
      <c r="AH658" s="5">
        <f t="shared" si="863"/>
        <v>0</v>
      </c>
      <c r="AI658" s="5">
        <f t="shared" si="864"/>
        <v>0</v>
      </c>
      <c r="AJ658" s="5">
        <f t="shared" si="865"/>
        <v>0</v>
      </c>
      <c r="AK658" s="5">
        <f t="shared" si="866"/>
        <v>0</v>
      </c>
      <c r="AL658" s="5">
        <f t="shared" si="867"/>
        <v>0</v>
      </c>
      <c r="AM658" s="5">
        <f t="shared" si="868"/>
        <v>0.13987312222135187</v>
      </c>
      <c r="AN658" s="5">
        <f t="shared" si="869"/>
        <v>0</v>
      </c>
      <c r="AO658" s="5">
        <f t="shared" si="870"/>
        <v>0</v>
      </c>
      <c r="AP658" s="5">
        <f t="shared" si="871"/>
        <v>0</v>
      </c>
      <c r="AQ658" s="5">
        <f t="shared" si="872"/>
        <v>0</v>
      </c>
      <c r="AR658" s="5">
        <f t="shared" si="873"/>
        <v>0</v>
      </c>
      <c r="AS658" s="5">
        <f t="shared" si="874"/>
        <v>0</v>
      </c>
      <c r="AT658" s="5">
        <f t="shared" si="875"/>
        <v>0</v>
      </c>
      <c r="AU658" s="5">
        <f t="shared" si="876"/>
        <v>0</v>
      </c>
      <c r="AV658" s="5">
        <f t="shared" si="877"/>
        <v>0</v>
      </c>
      <c r="AW658" s="5">
        <f t="shared" si="878"/>
        <v>0</v>
      </c>
      <c r="AX658" s="5">
        <f t="shared" si="879"/>
        <v>8.4890940558391331E-2</v>
      </c>
      <c r="AY658" s="5">
        <f t="shared" si="880"/>
        <v>0</v>
      </c>
      <c r="AZ658" s="5">
        <f t="shared" si="881"/>
        <v>0</v>
      </c>
      <c r="BA658" s="5">
        <f t="shared" si="882"/>
        <v>0</v>
      </c>
      <c r="BB658" s="5">
        <f t="shared" si="883"/>
        <v>0</v>
      </c>
      <c r="BC658" s="5">
        <f t="shared" si="884"/>
        <v>0</v>
      </c>
      <c r="BD658" s="5">
        <f t="shared" si="885"/>
        <v>0</v>
      </c>
      <c r="BE658" s="5">
        <f t="shared" si="886"/>
        <v>0</v>
      </c>
      <c r="BF658" s="5">
        <f t="shared" si="887"/>
        <v>0</v>
      </c>
      <c r="BG658" s="5">
        <f t="shared" si="888"/>
        <v>0</v>
      </c>
      <c r="BH658" s="5">
        <f t="shared" si="889"/>
        <v>0</v>
      </c>
      <c r="BI658" s="5">
        <f t="shared" si="890"/>
        <v>0</v>
      </c>
      <c r="BJ658" s="8">
        <f t="shared" si="891"/>
        <v>0.89703893138876878</v>
      </c>
      <c r="BK658" s="8">
        <f t="shared" si="892"/>
        <v>2.6213431855755365E-2</v>
      </c>
      <c r="BL658" s="8">
        <f t="shared" si="893"/>
        <v>0</v>
      </c>
      <c r="BM658" s="8">
        <f t="shared" si="894"/>
        <v>0.62778284892374359</v>
      </c>
      <c r="BN658" s="8">
        <f t="shared" si="895"/>
        <v>0.29546951432078061</v>
      </c>
    </row>
    <row r="659" spans="1:66" x14ac:dyDescent="0.25">
      <c r="A659" t="s">
        <v>192</v>
      </c>
      <c r="B659" t="s">
        <v>280</v>
      </c>
      <c r="C659" t="s">
        <v>205</v>
      </c>
      <c r="D659" s="16"/>
      <c r="E659">
        <f>VLOOKUP(A659,home!$A$2:$E$405,3,FALSE)</f>
        <v>1.7083333333333299</v>
      </c>
      <c r="F659">
        <f>VLOOKUP(B659,home!$B$2:$E$405,3,FALSE)</f>
        <v>0.88</v>
      </c>
      <c r="G659">
        <f>VLOOKUP(C659,away!$B$2:$E$405,4,FALSE)</f>
        <v>2.0499999999999998</v>
      </c>
      <c r="H659">
        <f>VLOOKUP(A659,away!$A$2:$E$405,3,FALSE)</f>
        <v>1</v>
      </c>
      <c r="I659">
        <f>VLOOKUP(C659,away!$B$2:$E$405,3,FALSE)</f>
        <v>0</v>
      </c>
      <c r="J659">
        <f>VLOOKUP(B659,home!$B$2:$E$405,4,FALSE)</f>
        <v>1.5</v>
      </c>
      <c r="K659" s="3">
        <f t="shared" si="840"/>
        <v>3.0818333333333268</v>
      </c>
      <c r="L659" s="3">
        <f t="shared" si="841"/>
        <v>0</v>
      </c>
      <c r="M659" s="5">
        <f t="shared" si="842"/>
        <v>4.5875075201759874E-2</v>
      </c>
      <c r="N659" s="5">
        <f t="shared" si="843"/>
        <v>0.14137933592595667</v>
      </c>
      <c r="O659" s="5">
        <f t="shared" si="844"/>
        <v>0</v>
      </c>
      <c r="P659" s="5">
        <f t="shared" si="845"/>
        <v>0</v>
      </c>
      <c r="Q659" s="5">
        <f t="shared" si="846"/>
        <v>0.21785377505057163</v>
      </c>
      <c r="R659" s="5">
        <f t="shared" si="847"/>
        <v>0</v>
      </c>
      <c r="S659" s="5">
        <f t="shared" si="848"/>
        <v>0</v>
      </c>
      <c r="T659" s="5">
        <f t="shared" si="849"/>
        <v>0</v>
      </c>
      <c r="U659" s="5">
        <f t="shared" si="850"/>
        <v>0</v>
      </c>
      <c r="V659" s="5">
        <f t="shared" si="851"/>
        <v>0</v>
      </c>
      <c r="W659" s="5">
        <f t="shared" si="852"/>
        <v>0.22379634191445061</v>
      </c>
      <c r="X659" s="5">
        <f t="shared" si="853"/>
        <v>0</v>
      </c>
      <c r="Y659" s="5">
        <f t="shared" si="854"/>
        <v>0</v>
      </c>
      <c r="Z659" s="5">
        <f t="shared" si="855"/>
        <v>0</v>
      </c>
      <c r="AA659" s="5">
        <f t="shared" si="856"/>
        <v>0</v>
      </c>
      <c r="AB659" s="5">
        <f t="shared" si="857"/>
        <v>0</v>
      </c>
      <c r="AC659" s="5">
        <f t="shared" si="858"/>
        <v>0</v>
      </c>
      <c r="AD659" s="5">
        <f t="shared" si="859"/>
        <v>0.17242575659750412</v>
      </c>
      <c r="AE659" s="5">
        <f t="shared" si="860"/>
        <v>0</v>
      </c>
      <c r="AF659" s="5">
        <f t="shared" si="861"/>
        <v>0</v>
      </c>
      <c r="AG659" s="5">
        <f t="shared" si="862"/>
        <v>0</v>
      </c>
      <c r="AH659" s="5">
        <f t="shared" si="863"/>
        <v>0</v>
      </c>
      <c r="AI659" s="5">
        <f t="shared" si="864"/>
        <v>0</v>
      </c>
      <c r="AJ659" s="5">
        <f t="shared" si="865"/>
        <v>0</v>
      </c>
      <c r="AK659" s="5">
        <f t="shared" si="866"/>
        <v>0</v>
      </c>
      <c r="AL659" s="5">
        <f t="shared" si="867"/>
        <v>0</v>
      </c>
      <c r="AM659" s="5">
        <f t="shared" si="868"/>
        <v>0.10627748884148133</v>
      </c>
      <c r="AN659" s="5">
        <f t="shared" si="869"/>
        <v>0</v>
      </c>
      <c r="AO659" s="5">
        <f t="shared" si="870"/>
        <v>0</v>
      </c>
      <c r="AP659" s="5">
        <f t="shared" si="871"/>
        <v>0</v>
      </c>
      <c r="AQ659" s="5">
        <f t="shared" si="872"/>
        <v>0</v>
      </c>
      <c r="AR659" s="5">
        <f t="shared" si="873"/>
        <v>0</v>
      </c>
      <c r="AS659" s="5">
        <f t="shared" si="874"/>
        <v>0</v>
      </c>
      <c r="AT659" s="5">
        <f t="shared" si="875"/>
        <v>0</v>
      </c>
      <c r="AU659" s="5">
        <f t="shared" si="876"/>
        <v>0</v>
      </c>
      <c r="AV659" s="5">
        <f t="shared" si="877"/>
        <v>0</v>
      </c>
      <c r="AW659" s="5">
        <f t="shared" si="878"/>
        <v>0</v>
      </c>
      <c r="AX659" s="5">
        <f t="shared" si="879"/>
        <v>5.4588251282439652E-2</v>
      </c>
      <c r="AY659" s="5">
        <f t="shared" si="880"/>
        <v>0</v>
      </c>
      <c r="AZ659" s="5">
        <f t="shared" si="881"/>
        <v>0</v>
      </c>
      <c r="BA659" s="5">
        <f t="shared" si="882"/>
        <v>0</v>
      </c>
      <c r="BB659" s="5">
        <f t="shared" si="883"/>
        <v>0</v>
      </c>
      <c r="BC659" s="5">
        <f t="shared" si="884"/>
        <v>0</v>
      </c>
      <c r="BD659" s="5">
        <f t="shared" si="885"/>
        <v>0</v>
      </c>
      <c r="BE659" s="5">
        <f t="shared" si="886"/>
        <v>0</v>
      </c>
      <c r="BF659" s="5">
        <f t="shared" si="887"/>
        <v>0</v>
      </c>
      <c r="BG659" s="5">
        <f t="shared" si="888"/>
        <v>0</v>
      </c>
      <c r="BH659" s="5">
        <f t="shared" si="889"/>
        <v>0</v>
      </c>
      <c r="BI659" s="5">
        <f t="shared" si="890"/>
        <v>0</v>
      </c>
      <c r="BJ659" s="8">
        <f t="shared" si="891"/>
        <v>0.91632094961240407</v>
      </c>
      <c r="BK659" s="8">
        <f t="shared" si="892"/>
        <v>4.5875075201759874E-2</v>
      </c>
      <c r="BL659" s="8">
        <f t="shared" si="893"/>
        <v>0</v>
      </c>
      <c r="BM659" s="8">
        <f t="shared" si="894"/>
        <v>0.55708783863587563</v>
      </c>
      <c r="BN659" s="8">
        <f t="shared" si="895"/>
        <v>0.40510818617828814</v>
      </c>
    </row>
    <row r="660" spans="1:66" x14ac:dyDescent="0.25">
      <c r="A660" t="s">
        <v>32</v>
      </c>
      <c r="B660" t="s">
        <v>34</v>
      </c>
      <c r="C660" t="s">
        <v>208</v>
      </c>
      <c r="D660" s="16"/>
      <c r="E660">
        <f>VLOOKUP(A660,home!$A$2:$E$405,3,FALSE)</f>
        <v>1.3333333333333299</v>
      </c>
      <c r="F660">
        <f>VLOOKUP(B660,home!$B$2:$E$405,3,FALSE)</f>
        <v>0</v>
      </c>
      <c r="G660">
        <f>VLOOKUP(C660,away!$B$2:$E$405,4,FALSE)</f>
        <v>0.75</v>
      </c>
      <c r="H660">
        <f>VLOOKUP(A660,away!$A$2:$E$405,3,FALSE)</f>
        <v>1.55555555555556</v>
      </c>
      <c r="I660">
        <f>VLOOKUP(C660,away!$B$2:$E$405,3,FALSE)</f>
        <v>1.88</v>
      </c>
      <c r="J660">
        <f>VLOOKUP(B660,home!$B$2:$E$405,4,FALSE)</f>
        <v>1.93</v>
      </c>
      <c r="K660" s="3">
        <f t="shared" si="840"/>
        <v>0</v>
      </c>
      <c r="L660" s="3">
        <f t="shared" si="841"/>
        <v>5.6441777777777933</v>
      </c>
      <c r="M660" s="5">
        <f t="shared" si="842"/>
        <v>3.5380562739888931E-3</v>
      </c>
      <c r="N660" s="5">
        <f t="shared" si="843"/>
        <v>0</v>
      </c>
      <c r="O660" s="5">
        <f t="shared" si="844"/>
        <v>1.9969418598175411E-2</v>
      </c>
      <c r="P660" s="5">
        <f t="shared" si="845"/>
        <v>0</v>
      </c>
      <c r="Q660" s="5">
        <f t="shared" si="846"/>
        <v>0</v>
      </c>
      <c r="R660" s="5">
        <f t="shared" si="847"/>
        <v>5.6355474343482113E-2</v>
      </c>
      <c r="S660" s="5">
        <f t="shared" si="848"/>
        <v>0</v>
      </c>
      <c r="T660" s="5">
        <f t="shared" si="849"/>
        <v>0</v>
      </c>
      <c r="U660" s="5">
        <f t="shared" si="850"/>
        <v>0</v>
      </c>
      <c r="V660" s="5">
        <f t="shared" si="851"/>
        <v>0</v>
      </c>
      <c r="W660" s="5">
        <f t="shared" si="852"/>
        <v>0</v>
      </c>
      <c r="X660" s="5">
        <f t="shared" si="853"/>
        <v>0</v>
      </c>
      <c r="Y660" s="5">
        <f t="shared" si="854"/>
        <v>0</v>
      </c>
      <c r="Z660" s="5">
        <f t="shared" si="855"/>
        <v>0.10602677198186945</v>
      </c>
      <c r="AA660" s="5">
        <f t="shared" si="856"/>
        <v>0</v>
      </c>
      <c r="AB660" s="5">
        <f t="shared" si="857"/>
        <v>0</v>
      </c>
      <c r="AC660" s="5">
        <f t="shared" si="858"/>
        <v>0</v>
      </c>
      <c r="AD660" s="5">
        <f t="shared" si="859"/>
        <v>0</v>
      </c>
      <c r="AE660" s="5">
        <f t="shared" si="860"/>
        <v>0</v>
      </c>
      <c r="AF660" s="5">
        <f t="shared" si="861"/>
        <v>0</v>
      </c>
      <c r="AG660" s="5">
        <f t="shared" si="862"/>
        <v>0</v>
      </c>
      <c r="AH660" s="5">
        <f t="shared" si="863"/>
        <v>0.14960848756739517</v>
      </c>
      <c r="AI660" s="5">
        <f t="shared" si="864"/>
        <v>0</v>
      </c>
      <c r="AJ660" s="5">
        <f t="shared" si="865"/>
        <v>0</v>
      </c>
      <c r="AK660" s="5">
        <f t="shared" si="866"/>
        <v>0</v>
      </c>
      <c r="AL660" s="5">
        <f t="shared" si="867"/>
        <v>0</v>
      </c>
      <c r="AM660" s="5">
        <f t="shared" si="868"/>
        <v>0</v>
      </c>
      <c r="AN660" s="5">
        <f t="shared" si="869"/>
        <v>0</v>
      </c>
      <c r="AO660" s="5">
        <f t="shared" si="870"/>
        <v>0</v>
      </c>
      <c r="AP660" s="5">
        <f t="shared" si="871"/>
        <v>0</v>
      </c>
      <c r="AQ660" s="5">
        <f t="shared" si="872"/>
        <v>0</v>
      </c>
      <c r="AR660" s="5">
        <f t="shared" si="873"/>
        <v>0.1688833801789674</v>
      </c>
      <c r="AS660" s="5">
        <f t="shared" si="874"/>
        <v>0</v>
      </c>
      <c r="AT660" s="5">
        <f t="shared" si="875"/>
        <v>0</v>
      </c>
      <c r="AU660" s="5">
        <f t="shared" si="876"/>
        <v>0</v>
      </c>
      <c r="AV660" s="5">
        <f t="shared" si="877"/>
        <v>0</v>
      </c>
      <c r="AW660" s="5">
        <f t="shared" si="878"/>
        <v>0</v>
      </c>
      <c r="AX660" s="5">
        <f t="shared" si="879"/>
        <v>0</v>
      </c>
      <c r="AY660" s="5">
        <f t="shared" si="880"/>
        <v>0</v>
      </c>
      <c r="AZ660" s="5">
        <f t="shared" si="881"/>
        <v>0</v>
      </c>
      <c r="BA660" s="5">
        <f t="shared" si="882"/>
        <v>0</v>
      </c>
      <c r="BB660" s="5">
        <f t="shared" si="883"/>
        <v>0</v>
      </c>
      <c r="BC660" s="5">
        <f t="shared" si="884"/>
        <v>0</v>
      </c>
      <c r="BD660" s="5">
        <f t="shared" si="885"/>
        <v>0.15886797024035443</v>
      </c>
      <c r="BE660" s="5">
        <f t="shared" si="886"/>
        <v>0</v>
      </c>
      <c r="BF660" s="5">
        <f t="shared" si="887"/>
        <v>0</v>
      </c>
      <c r="BG660" s="5">
        <f t="shared" si="888"/>
        <v>0</v>
      </c>
      <c r="BH660" s="5">
        <f t="shared" si="889"/>
        <v>0</v>
      </c>
      <c r="BI660" s="5">
        <f t="shared" si="890"/>
        <v>0</v>
      </c>
      <c r="BJ660" s="8">
        <f t="shared" si="891"/>
        <v>0</v>
      </c>
      <c r="BK660" s="8">
        <f t="shared" si="892"/>
        <v>3.5380562739888931E-3</v>
      </c>
      <c r="BL660" s="8">
        <f t="shared" si="893"/>
        <v>0.55368473092837456</v>
      </c>
      <c r="BM660" s="8">
        <f t="shared" si="894"/>
        <v>0.58338660996858649</v>
      </c>
      <c r="BN660" s="8">
        <f t="shared" si="895"/>
        <v>7.986294921564642E-2</v>
      </c>
    </row>
    <row r="661" spans="1:66" x14ac:dyDescent="0.25">
      <c r="A661" t="s">
        <v>32</v>
      </c>
      <c r="B661" t="s">
        <v>198</v>
      </c>
      <c r="C661" t="s">
        <v>210</v>
      </c>
      <c r="D661" s="16"/>
      <c r="E661">
        <f>VLOOKUP(A661,home!$A$2:$E$405,3,FALSE)</f>
        <v>1.3333333333333299</v>
      </c>
      <c r="F661">
        <f>VLOOKUP(B661,home!$B$2:$E$405,3,FALSE)</f>
        <v>0.75</v>
      </c>
      <c r="G661">
        <f>VLOOKUP(C661,away!$B$2:$E$405,4,FALSE)</f>
        <v>0</v>
      </c>
      <c r="H661">
        <f>VLOOKUP(A661,away!$A$2:$E$405,3,FALSE)</f>
        <v>1.55555555555556</v>
      </c>
      <c r="I661">
        <f>VLOOKUP(C661,away!$B$2:$E$405,3,FALSE)</f>
        <v>0.75</v>
      </c>
      <c r="J661">
        <f>VLOOKUP(B661,home!$B$2:$E$405,4,FALSE)</f>
        <v>0.32</v>
      </c>
      <c r="K661" s="3">
        <f t="shared" si="840"/>
        <v>0</v>
      </c>
      <c r="L661" s="3">
        <f t="shared" si="841"/>
        <v>0.37333333333333441</v>
      </c>
      <c r="M661" s="5">
        <f t="shared" si="842"/>
        <v>0.68843571602126941</v>
      </c>
      <c r="N661" s="5">
        <f t="shared" si="843"/>
        <v>0</v>
      </c>
      <c r="O661" s="5">
        <f t="shared" si="844"/>
        <v>0.25701600064794128</v>
      </c>
      <c r="P661" s="5">
        <f t="shared" si="845"/>
        <v>0</v>
      </c>
      <c r="Q661" s="5">
        <f t="shared" si="846"/>
        <v>0</v>
      </c>
      <c r="R661" s="5">
        <f t="shared" si="847"/>
        <v>4.7976320120949177E-2</v>
      </c>
      <c r="S661" s="5">
        <f t="shared" si="848"/>
        <v>0</v>
      </c>
      <c r="T661" s="5">
        <f t="shared" si="849"/>
        <v>0</v>
      </c>
      <c r="U661" s="5">
        <f t="shared" si="850"/>
        <v>0</v>
      </c>
      <c r="V661" s="5">
        <f t="shared" si="851"/>
        <v>0</v>
      </c>
      <c r="W661" s="5">
        <f t="shared" si="852"/>
        <v>0</v>
      </c>
      <c r="X661" s="5">
        <f t="shared" si="853"/>
        <v>0</v>
      </c>
      <c r="Y661" s="5">
        <f t="shared" si="854"/>
        <v>0</v>
      </c>
      <c r="Z661" s="5">
        <f t="shared" si="855"/>
        <v>5.9703865039403593E-3</v>
      </c>
      <c r="AA661" s="5">
        <f t="shared" si="856"/>
        <v>0</v>
      </c>
      <c r="AB661" s="5">
        <f t="shared" si="857"/>
        <v>0</v>
      </c>
      <c r="AC661" s="5">
        <f t="shared" si="858"/>
        <v>0</v>
      </c>
      <c r="AD661" s="5">
        <f t="shared" si="859"/>
        <v>0</v>
      </c>
      <c r="AE661" s="5">
        <f t="shared" si="860"/>
        <v>0</v>
      </c>
      <c r="AF661" s="5">
        <f t="shared" si="861"/>
        <v>0</v>
      </c>
      <c r="AG661" s="5">
        <f t="shared" si="862"/>
        <v>0</v>
      </c>
      <c r="AH661" s="5">
        <f t="shared" si="863"/>
        <v>5.5723607370110177E-4</v>
      </c>
      <c r="AI661" s="5">
        <f t="shared" si="864"/>
        <v>0</v>
      </c>
      <c r="AJ661" s="5">
        <f t="shared" si="865"/>
        <v>0</v>
      </c>
      <c r="AK661" s="5">
        <f t="shared" si="866"/>
        <v>0</v>
      </c>
      <c r="AL661" s="5">
        <f t="shared" si="867"/>
        <v>0</v>
      </c>
      <c r="AM661" s="5">
        <f t="shared" si="868"/>
        <v>0</v>
      </c>
      <c r="AN661" s="5">
        <f t="shared" si="869"/>
        <v>0</v>
      </c>
      <c r="AO661" s="5">
        <f t="shared" si="870"/>
        <v>0</v>
      </c>
      <c r="AP661" s="5">
        <f t="shared" si="871"/>
        <v>0</v>
      </c>
      <c r="AQ661" s="5">
        <f t="shared" si="872"/>
        <v>0</v>
      </c>
      <c r="AR661" s="5">
        <f t="shared" si="873"/>
        <v>4.1606960169682377E-5</v>
      </c>
      <c r="AS661" s="5">
        <f t="shared" si="874"/>
        <v>0</v>
      </c>
      <c r="AT661" s="5">
        <f t="shared" si="875"/>
        <v>0</v>
      </c>
      <c r="AU661" s="5">
        <f t="shared" si="876"/>
        <v>0</v>
      </c>
      <c r="AV661" s="5">
        <f t="shared" si="877"/>
        <v>0</v>
      </c>
      <c r="AW661" s="5">
        <f t="shared" si="878"/>
        <v>0</v>
      </c>
      <c r="AX661" s="5">
        <f t="shared" si="879"/>
        <v>0</v>
      </c>
      <c r="AY661" s="5">
        <f t="shared" si="880"/>
        <v>0</v>
      </c>
      <c r="AZ661" s="5">
        <f t="shared" si="881"/>
        <v>0</v>
      </c>
      <c r="BA661" s="5">
        <f t="shared" si="882"/>
        <v>0</v>
      </c>
      <c r="BB661" s="5">
        <f t="shared" si="883"/>
        <v>0</v>
      </c>
      <c r="BC661" s="5">
        <f t="shared" si="884"/>
        <v>0</v>
      </c>
      <c r="BD661" s="5">
        <f t="shared" si="885"/>
        <v>2.5888775216691331E-6</v>
      </c>
      <c r="BE661" s="5">
        <f t="shared" si="886"/>
        <v>0</v>
      </c>
      <c r="BF661" s="5">
        <f t="shared" si="887"/>
        <v>0</v>
      </c>
      <c r="BG661" s="5">
        <f t="shared" si="888"/>
        <v>0</v>
      </c>
      <c r="BH661" s="5">
        <f t="shared" si="889"/>
        <v>0</v>
      </c>
      <c r="BI661" s="5">
        <f t="shared" si="890"/>
        <v>0</v>
      </c>
      <c r="BJ661" s="8">
        <f t="shared" si="891"/>
        <v>0</v>
      </c>
      <c r="BK661" s="8">
        <f t="shared" si="892"/>
        <v>0.68843571602126941</v>
      </c>
      <c r="BL661" s="8">
        <f t="shared" si="893"/>
        <v>0.30559375268028294</v>
      </c>
      <c r="BM661" s="8">
        <f t="shared" si="894"/>
        <v>6.5718184153328125E-3</v>
      </c>
      <c r="BN661" s="8">
        <f t="shared" si="895"/>
        <v>0.9934280367901599</v>
      </c>
    </row>
    <row r="662" spans="1:66" x14ac:dyDescent="0.25">
      <c r="A662" t="s">
        <v>32</v>
      </c>
      <c r="B662" t="s">
        <v>362</v>
      </c>
      <c r="C662" t="s">
        <v>33</v>
      </c>
      <c r="D662" s="16"/>
      <c r="E662">
        <f>VLOOKUP(A662,home!$A$2:$E$405,3,FALSE)</f>
        <v>1.3333333333333299</v>
      </c>
      <c r="F662">
        <f>VLOOKUP(B662,home!$B$2:$E$405,3,FALSE)</f>
        <v>2.25</v>
      </c>
      <c r="G662">
        <f>VLOOKUP(C662,away!$B$2:$E$405,4,FALSE)</f>
        <v>1.1299999999999999</v>
      </c>
      <c r="H662">
        <f>VLOOKUP(A662,away!$A$2:$E$405,3,FALSE)</f>
        <v>1.55555555555556</v>
      </c>
      <c r="I662">
        <f>VLOOKUP(C662,away!$B$2:$E$405,3,FALSE)</f>
        <v>0.38</v>
      </c>
      <c r="J662">
        <f>VLOOKUP(B662,home!$B$2:$E$405,4,FALSE)</f>
        <v>0.64</v>
      </c>
      <c r="K662" s="3">
        <f t="shared" si="840"/>
        <v>3.3899999999999912</v>
      </c>
      <c r="L662" s="3">
        <f t="shared" si="841"/>
        <v>0.37831111111111221</v>
      </c>
      <c r="M662" s="5">
        <f t="shared" si="842"/>
        <v>2.309102855551998E-2</v>
      </c>
      <c r="N662" s="5">
        <f t="shared" si="843"/>
        <v>7.8278586803212521E-2</v>
      </c>
      <c r="O662" s="5">
        <f t="shared" si="844"/>
        <v>8.7355926695371847E-3</v>
      </c>
      <c r="P662" s="5">
        <f t="shared" si="845"/>
        <v>2.9613659149730978E-2</v>
      </c>
      <c r="Q662" s="5">
        <f t="shared" si="846"/>
        <v>0.13268220463144489</v>
      </c>
      <c r="R662" s="5">
        <f t="shared" si="847"/>
        <v>1.6523858845133496E-3</v>
      </c>
      <c r="S662" s="5">
        <f t="shared" si="848"/>
        <v>9.4946919117078823E-3</v>
      </c>
      <c r="T662" s="5">
        <f t="shared" si="849"/>
        <v>5.0195152258793882E-2</v>
      </c>
      <c r="U662" s="5">
        <f t="shared" si="850"/>
        <v>5.6015881485002401E-3</v>
      </c>
      <c r="V662" s="5">
        <f t="shared" si="851"/>
        <v>1.3529668716189191E-3</v>
      </c>
      <c r="W662" s="5">
        <f t="shared" si="852"/>
        <v>0.14993089123353234</v>
      </c>
      <c r="X662" s="5">
        <f t="shared" si="853"/>
        <v>5.6720522052436939E-2</v>
      </c>
      <c r="Y662" s="5">
        <f t="shared" si="854"/>
        <v>1.0729001860229881E-2</v>
      </c>
      <c r="Z662" s="5">
        <f t="shared" si="855"/>
        <v>2.0837197998485447E-4</v>
      </c>
      <c r="AA662" s="5">
        <f t="shared" si="856"/>
        <v>7.0638101214865476E-4</v>
      </c>
      <c r="AB662" s="5">
        <f t="shared" si="857"/>
        <v>1.1973158155919668E-3</v>
      </c>
      <c r="AC662" s="5">
        <f t="shared" si="858"/>
        <v>1.0844660860565724E-4</v>
      </c>
      <c r="AD662" s="5">
        <f t="shared" si="859"/>
        <v>0.12706643032041834</v>
      </c>
      <c r="AE662" s="5">
        <f t="shared" si="860"/>
        <v>4.8070642439440182E-2</v>
      </c>
      <c r="AF662" s="5">
        <f t="shared" si="861"/>
        <v>9.0928290765448002E-3</v>
      </c>
      <c r="AG662" s="5">
        <f t="shared" si="862"/>
        <v>1.1466394236970309E-3</v>
      </c>
      <c r="AH662" s="5">
        <f t="shared" si="863"/>
        <v>1.9707358818123173E-5</v>
      </c>
      <c r="AI662" s="5">
        <f t="shared" si="864"/>
        <v>6.6807946393437385E-5</v>
      </c>
      <c r="AJ662" s="5">
        <f t="shared" si="865"/>
        <v>1.1323946913687608E-4</v>
      </c>
      <c r="AK662" s="5">
        <f t="shared" si="866"/>
        <v>1.2796060012466965E-4</v>
      </c>
      <c r="AL662" s="5">
        <f t="shared" si="867"/>
        <v>5.5632011289068312E-6</v>
      </c>
      <c r="AM662" s="5">
        <f t="shared" si="868"/>
        <v>8.6151039757243406E-2</v>
      </c>
      <c r="AN662" s="5">
        <f t="shared" si="869"/>
        <v>3.2591895573940363E-2</v>
      </c>
      <c r="AO662" s="5">
        <f t="shared" si="870"/>
        <v>6.1649381138973586E-3</v>
      </c>
      <c r="AP662" s="5">
        <f t="shared" si="871"/>
        <v>7.7742152926658502E-4</v>
      </c>
      <c r="AQ662" s="5">
        <f t="shared" si="872"/>
        <v>7.3526800634635426E-5</v>
      </c>
      <c r="AR662" s="5">
        <f t="shared" si="873"/>
        <v>1.4911025623099107E-6</v>
      </c>
      <c r="AS662" s="5">
        <f t="shared" si="874"/>
        <v>5.0548376862305835E-6</v>
      </c>
      <c r="AT662" s="5">
        <f t="shared" si="875"/>
        <v>8.5679498781608173E-6</v>
      </c>
      <c r="AU662" s="5">
        <f t="shared" si="876"/>
        <v>9.6817833623216987E-6</v>
      </c>
      <c r="AV662" s="5">
        <f t="shared" si="877"/>
        <v>8.2053113995676192E-6</v>
      </c>
      <c r="AW662" s="5">
        <f t="shared" si="878"/>
        <v>1.9818512537206708E-7</v>
      </c>
      <c r="AX662" s="5">
        <f t="shared" si="879"/>
        <v>4.8675337462842382E-2</v>
      </c>
      <c r="AY662" s="5">
        <f t="shared" si="880"/>
        <v>1.8414420999276249E-2</v>
      </c>
      <c r="AZ662" s="5">
        <f t="shared" si="881"/>
        <v>3.4831900343519975E-3</v>
      </c>
      <c r="BA662" s="5">
        <f t="shared" si="882"/>
        <v>4.392431640356192E-4</v>
      </c>
      <c r="BB662" s="5">
        <f t="shared" si="883"/>
        <v>4.1542642358568887E-5</v>
      </c>
      <c r="BC662" s="5">
        <f t="shared" si="884"/>
        <v>3.1432086378323506E-6</v>
      </c>
      <c r="BD662" s="5">
        <f t="shared" si="885"/>
        <v>9.4016777854681482E-8</v>
      </c>
      <c r="BE662" s="5">
        <f t="shared" si="886"/>
        <v>3.187168769273694E-7</v>
      </c>
      <c r="BF662" s="5">
        <f t="shared" si="887"/>
        <v>5.4022510639188979E-7</v>
      </c>
      <c r="BG662" s="5">
        <f t="shared" si="888"/>
        <v>6.1045437022283392E-7</v>
      </c>
      <c r="BH662" s="5">
        <f t="shared" si="889"/>
        <v>5.1736007876385033E-7</v>
      </c>
      <c r="BI662" s="5">
        <f t="shared" si="890"/>
        <v>3.5077013340188967E-7</v>
      </c>
      <c r="BJ662" s="8">
        <f t="shared" si="891"/>
        <v>0.86072859938623603</v>
      </c>
      <c r="BK662" s="8">
        <f t="shared" si="892"/>
        <v>8.2080777297588572E-2</v>
      </c>
      <c r="BL662" s="8">
        <f t="shared" si="893"/>
        <v>1.8256411432996653E-2</v>
      </c>
      <c r="BM662" s="8">
        <f t="shared" si="894"/>
        <v>0.66880647958869621</v>
      </c>
      <c r="BN662" s="8">
        <f t="shared" si="895"/>
        <v>0.27405345769395889</v>
      </c>
    </row>
    <row r="663" spans="1:66" x14ac:dyDescent="0.25">
      <c r="A663" t="s">
        <v>32</v>
      </c>
      <c r="B663" t="s">
        <v>207</v>
      </c>
      <c r="C663" t="s">
        <v>195</v>
      </c>
      <c r="D663" s="16"/>
      <c r="E663">
        <f>VLOOKUP(A663,home!$A$2:$E$405,3,FALSE)</f>
        <v>1.3333333333333299</v>
      </c>
      <c r="F663">
        <f>VLOOKUP(B663,home!$B$2:$E$405,3,FALSE)</f>
        <v>0.38</v>
      </c>
      <c r="G663">
        <f>VLOOKUP(C663,away!$B$2:$E$405,4,FALSE)</f>
        <v>1.88</v>
      </c>
      <c r="H663">
        <f>VLOOKUP(A663,away!$A$2:$E$405,3,FALSE)</f>
        <v>1.55555555555556</v>
      </c>
      <c r="I663">
        <f>VLOOKUP(C663,away!$B$2:$E$405,3,FALSE)</f>
        <v>2.25</v>
      </c>
      <c r="J663">
        <f>VLOOKUP(B663,home!$B$2:$E$405,4,FALSE)</f>
        <v>0.96</v>
      </c>
      <c r="K663" s="3">
        <f t="shared" si="840"/>
        <v>0.9525333333333309</v>
      </c>
      <c r="L663" s="3">
        <f t="shared" si="841"/>
        <v>3.3600000000000096</v>
      </c>
      <c r="M663" s="5">
        <f t="shared" si="842"/>
        <v>1.3399561005662928E-2</v>
      </c>
      <c r="N663" s="5">
        <f t="shared" si="843"/>
        <v>1.2763528509927426E-2</v>
      </c>
      <c r="O663" s="5">
        <f t="shared" si="844"/>
        <v>4.5022524979027562E-2</v>
      </c>
      <c r="P663" s="5">
        <f t="shared" si="845"/>
        <v>4.2885455793356272E-2</v>
      </c>
      <c r="Q663" s="5">
        <f t="shared" si="846"/>
        <v>6.0788431783280854E-3</v>
      </c>
      <c r="R663" s="5">
        <f t="shared" si="847"/>
        <v>7.5637841964766542E-2</v>
      </c>
      <c r="S663" s="5">
        <f t="shared" si="848"/>
        <v>3.4313853973026581E-2</v>
      </c>
      <c r="T663" s="5">
        <f t="shared" si="849"/>
        <v>2.0424913079182427E-2</v>
      </c>
      <c r="U663" s="5">
        <f t="shared" si="850"/>
        <v>7.2047565732838756E-2</v>
      </c>
      <c r="V663" s="5">
        <f t="shared" si="851"/>
        <v>1.2202433489657702E-2</v>
      </c>
      <c r="W663" s="5">
        <f t="shared" si="852"/>
        <v>1.9301002518211444E-3</v>
      </c>
      <c r="X663" s="5">
        <f t="shared" si="853"/>
        <v>6.4851368461190636E-3</v>
      </c>
      <c r="Y663" s="5">
        <f t="shared" si="854"/>
        <v>1.0895029901480061E-2</v>
      </c>
      <c r="Z663" s="5">
        <f t="shared" si="855"/>
        <v>8.4714383000538768E-2</v>
      </c>
      <c r="AA663" s="5">
        <f t="shared" si="856"/>
        <v>8.0693273620779632E-2</v>
      </c>
      <c r="AB663" s="5">
        <f t="shared" si="857"/>
        <v>3.8431516449789878E-2</v>
      </c>
      <c r="AC663" s="5">
        <f t="shared" si="858"/>
        <v>2.4408771758032098E-3</v>
      </c>
      <c r="AD663" s="5">
        <f t="shared" si="859"/>
        <v>4.5962120663367383E-4</v>
      </c>
      <c r="AE663" s="5">
        <f t="shared" si="860"/>
        <v>1.5443272542891486E-3</v>
      </c>
      <c r="AF663" s="5">
        <f t="shared" si="861"/>
        <v>2.5944697872057774E-3</v>
      </c>
      <c r="AG663" s="5">
        <f t="shared" si="862"/>
        <v>2.905806161670479E-3</v>
      </c>
      <c r="AH663" s="5">
        <f t="shared" si="863"/>
        <v>7.1160081720452781E-2</v>
      </c>
      <c r="AI663" s="5">
        <f t="shared" si="864"/>
        <v>6.7782349841455106E-2</v>
      </c>
      <c r="AJ663" s="5">
        <f t="shared" si="865"/>
        <v>3.22824738178236E-2</v>
      </c>
      <c r="AK663" s="5">
        <f t="shared" si="866"/>
        <v>1.0250044131312501E-2</v>
      </c>
      <c r="AL663" s="5">
        <f t="shared" si="867"/>
        <v>3.1248226766737144E-4</v>
      </c>
      <c r="AM663" s="5">
        <f t="shared" si="868"/>
        <v>8.7560904005092228E-5</v>
      </c>
      <c r="AN663" s="5">
        <f t="shared" si="869"/>
        <v>2.9420463745711076E-4</v>
      </c>
      <c r="AO663" s="5">
        <f t="shared" si="870"/>
        <v>4.9426379092794759E-4</v>
      </c>
      <c r="AP663" s="5">
        <f t="shared" si="871"/>
        <v>5.5357544583930281E-4</v>
      </c>
      <c r="AQ663" s="5">
        <f t="shared" si="872"/>
        <v>4.6500337450501578E-4</v>
      </c>
      <c r="AR663" s="5">
        <f t="shared" si="873"/>
        <v>4.7819574916144393E-2</v>
      </c>
      <c r="AS663" s="5">
        <f t="shared" si="874"/>
        <v>4.5549739093457949E-2</v>
      </c>
      <c r="AT663" s="5">
        <f t="shared" si="875"/>
        <v>2.1693822405577514E-2</v>
      </c>
      <c r="AU663" s="5">
        <f t="shared" si="876"/>
        <v>6.8880296562420194E-3</v>
      </c>
      <c r="AV663" s="5">
        <f t="shared" si="877"/>
        <v>1.6402694621397613E-3</v>
      </c>
      <c r="AW663" s="5">
        <f t="shared" si="878"/>
        <v>2.7780645762684294E-5</v>
      </c>
      <c r="AX663" s="5">
        <f t="shared" si="879"/>
        <v>1.3900779960275044E-5</v>
      </c>
      <c r="AY663" s="5">
        <f t="shared" si="880"/>
        <v>4.6706620666524282E-5</v>
      </c>
      <c r="AZ663" s="5">
        <f t="shared" si="881"/>
        <v>7.8467122719761036E-5</v>
      </c>
      <c r="BA663" s="5">
        <f t="shared" si="882"/>
        <v>8.7883177446132602E-5</v>
      </c>
      <c r="BB663" s="5">
        <f t="shared" si="883"/>
        <v>7.3821869054751621E-5</v>
      </c>
      <c r="BC663" s="5">
        <f t="shared" si="884"/>
        <v>4.9608296004793217E-5</v>
      </c>
      <c r="BD663" s="5">
        <f t="shared" si="885"/>
        <v>2.6778961953040949E-2</v>
      </c>
      <c r="BE663" s="5">
        <f t="shared" si="886"/>
        <v>2.5507853892336535E-2</v>
      </c>
      <c r="BF663" s="5">
        <f t="shared" si="887"/>
        <v>1.2148540547123448E-2</v>
      </c>
      <c r="BG663" s="5">
        <f t="shared" si="888"/>
        <v>3.8572966074955435E-3</v>
      </c>
      <c r="BH663" s="5">
        <f t="shared" si="889"/>
        <v>9.1855089879826939E-4</v>
      </c>
      <c r="BI663" s="5">
        <f t="shared" si="890"/>
        <v>1.7499006989372858E-4</v>
      </c>
      <c r="BJ663" s="8">
        <f t="shared" si="891"/>
        <v>6.8326772195243995E-2</v>
      </c>
      <c r="BK663" s="8">
        <f t="shared" si="892"/>
        <v>0.1056013703258406</v>
      </c>
      <c r="BL663" s="8">
        <f t="shared" si="893"/>
        <v>0.68628530176049651</v>
      </c>
      <c r="BM663" s="8">
        <f t="shared" si="894"/>
        <v>0.74912114587614731</v>
      </c>
      <c r="BN663" s="8">
        <f t="shared" si="895"/>
        <v>0.1957877554310688</v>
      </c>
    </row>
    <row r="664" spans="1:66" x14ac:dyDescent="0.25">
      <c r="A664" t="s">
        <v>298</v>
      </c>
      <c r="B664" t="s">
        <v>324</v>
      </c>
      <c r="C664" t="s">
        <v>325</v>
      </c>
      <c r="D664" s="16"/>
      <c r="E664">
        <f>VLOOKUP(A664,home!$A$2:$E$405,3,FALSE)</f>
        <v>1.6666666666666701</v>
      </c>
      <c r="F664">
        <f>VLOOKUP(B664,home!$B$2:$E$405,3,FALSE)</f>
        <v>0.8</v>
      </c>
      <c r="G664">
        <f>VLOOKUP(C664,away!$B$2:$E$405,4,FALSE)</f>
        <v>1</v>
      </c>
      <c r="H664">
        <f>VLOOKUP(A664,away!$A$2:$E$405,3,FALSE)</f>
        <v>1.3333333333333299</v>
      </c>
      <c r="I664">
        <f>VLOOKUP(C664,away!$B$2:$E$405,3,FALSE)</f>
        <v>0.8</v>
      </c>
      <c r="J664">
        <f>VLOOKUP(B664,home!$B$2:$E$405,4,FALSE)</f>
        <v>1.25</v>
      </c>
      <c r="K664" s="3">
        <f t="shared" si="840"/>
        <v>1.3333333333333361</v>
      </c>
      <c r="L664" s="3">
        <f t="shared" si="841"/>
        <v>1.3333333333333299</v>
      </c>
      <c r="M664" s="5">
        <f t="shared" si="842"/>
        <v>6.9483451222801584E-2</v>
      </c>
      <c r="N664" s="5">
        <f t="shared" si="843"/>
        <v>9.2644601630402293E-2</v>
      </c>
      <c r="O664" s="5">
        <f t="shared" si="844"/>
        <v>9.2644601630401877E-2</v>
      </c>
      <c r="P664" s="5">
        <f t="shared" si="845"/>
        <v>0.12352613550720276</v>
      </c>
      <c r="Q664" s="5">
        <f t="shared" si="846"/>
        <v>6.1763067753601672E-2</v>
      </c>
      <c r="R664" s="5">
        <f t="shared" si="847"/>
        <v>6.176306775360111E-2</v>
      </c>
      <c r="S664" s="5">
        <f t="shared" si="848"/>
        <v>5.4900504669867886E-2</v>
      </c>
      <c r="T664" s="5">
        <f t="shared" si="849"/>
        <v>8.2350757004802017E-2</v>
      </c>
      <c r="U664" s="5">
        <f t="shared" si="850"/>
        <v>8.2350757004801642E-2</v>
      </c>
      <c r="V664" s="5">
        <f t="shared" si="851"/>
        <v>1.0844544132319582E-2</v>
      </c>
      <c r="W664" s="5">
        <f t="shared" si="852"/>
        <v>2.7450252334934141E-2</v>
      </c>
      <c r="X664" s="5">
        <f t="shared" si="853"/>
        <v>3.6600336446578764E-2</v>
      </c>
      <c r="Y664" s="5">
        <f t="shared" si="854"/>
        <v>2.4400224297719122E-2</v>
      </c>
      <c r="Z664" s="5">
        <f t="shared" si="855"/>
        <v>2.7450252334933756E-2</v>
      </c>
      <c r="AA664" s="5">
        <f t="shared" si="856"/>
        <v>3.6600336446578417E-2</v>
      </c>
      <c r="AB664" s="5">
        <f t="shared" si="857"/>
        <v>2.4400224297718997E-2</v>
      </c>
      <c r="AC664" s="5">
        <f t="shared" si="858"/>
        <v>1.2049493480355085E-3</v>
      </c>
      <c r="AD664" s="5">
        <f t="shared" si="859"/>
        <v>9.1500841116447327E-3</v>
      </c>
      <c r="AE664" s="5">
        <f t="shared" si="860"/>
        <v>1.2200112148859613E-2</v>
      </c>
      <c r="AF664" s="5">
        <f t="shared" si="861"/>
        <v>8.133408099239724E-3</v>
      </c>
      <c r="AG664" s="5">
        <f t="shared" si="862"/>
        <v>3.6148480441065343E-3</v>
      </c>
      <c r="AH664" s="5">
        <f t="shared" si="863"/>
        <v>9.150084111644561E-3</v>
      </c>
      <c r="AI664" s="5">
        <f t="shared" si="864"/>
        <v>1.2200112148859441E-2</v>
      </c>
      <c r="AJ664" s="5">
        <f t="shared" si="865"/>
        <v>8.133408099239646E-3</v>
      </c>
      <c r="AK664" s="5">
        <f t="shared" si="866"/>
        <v>3.6148480441065178E-3</v>
      </c>
      <c r="AL664" s="5">
        <f t="shared" si="867"/>
        <v>8.5685286971413772E-5</v>
      </c>
      <c r="AM664" s="5">
        <f t="shared" si="868"/>
        <v>2.4400224297719338E-3</v>
      </c>
      <c r="AN664" s="5">
        <f t="shared" si="869"/>
        <v>3.2533632396959038E-3</v>
      </c>
      <c r="AO664" s="5">
        <f t="shared" si="870"/>
        <v>2.1689088264639309E-3</v>
      </c>
      <c r="AP664" s="5">
        <f t="shared" si="871"/>
        <v>9.6395947842841116E-4</v>
      </c>
      <c r="AQ664" s="5">
        <f t="shared" si="872"/>
        <v>3.2131982614280291E-4</v>
      </c>
      <c r="AR664" s="5">
        <f t="shared" si="873"/>
        <v>2.4400224297718735E-3</v>
      </c>
      <c r="AS664" s="5">
        <f t="shared" si="874"/>
        <v>3.2533632396958383E-3</v>
      </c>
      <c r="AT664" s="5">
        <f t="shared" si="875"/>
        <v>2.1689088264638971E-3</v>
      </c>
      <c r="AU664" s="5">
        <f t="shared" si="876"/>
        <v>9.6395947842840097E-4</v>
      </c>
      <c r="AV664" s="5">
        <f t="shared" si="877"/>
        <v>3.2131982614280101E-4</v>
      </c>
      <c r="AW664" s="5">
        <f t="shared" si="878"/>
        <v>4.2313721961191964E-6</v>
      </c>
      <c r="AX664" s="5">
        <f t="shared" si="879"/>
        <v>5.4222720661598642E-4</v>
      </c>
      <c r="AY664" s="5">
        <f t="shared" si="880"/>
        <v>7.2296960882131341E-4</v>
      </c>
      <c r="AZ664" s="5">
        <f t="shared" si="881"/>
        <v>4.819797392142078E-4</v>
      </c>
      <c r="BA664" s="5">
        <f t="shared" si="882"/>
        <v>2.1421321742853624E-4</v>
      </c>
      <c r="BB664" s="5">
        <f t="shared" si="883"/>
        <v>7.1404405809511899E-5</v>
      </c>
      <c r="BC664" s="5">
        <f t="shared" si="884"/>
        <v>1.9041174882536434E-5</v>
      </c>
      <c r="BD664" s="5">
        <f t="shared" si="885"/>
        <v>5.4222720661597048E-4</v>
      </c>
      <c r="BE664" s="5">
        <f t="shared" si="886"/>
        <v>7.2296960882129542E-4</v>
      </c>
      <c r="BF664" s="5">
        <f t="shared" si="887"/>
        <v>4.8197973921419805E-4</v>
      </c>
      <c r="BG664" s="5">
        <f t="shared" si="888"/>
        <v>2.1421321742853299E-4</v>
      </c>
      <c r="BH664" s="5">
        <f t="shared" si="889"/>
        <v>7.140440580951114E-5</v>
      </c>
      <c r="BI664" s="5">
        <f t="shared" si="890"/>
        <v>1.9041174882536346E-5</v>
      </c>
      <c r="BJ664" s="8">
        <f t="shared" si="891"/>
        <v>0.36950710102516371</v>
      </c>
      <c r="BK664" s="8">
        <f t="shared" si="892"/>
        <v>0.26076823977601998</v>
      </c>
      <c r="BL664" s="8">
        <f t="shared" si="893"/>
        <v>0.34205684869022707</v>
      </c>
      <c r="BM664" s="8">
        <f t="shared" si="894"/>
        <v>0.49723877809170808</v>
      </c>
      <c r="BN664" s="8">
        <f t="shared" si="895"/>
        <v>0.50182492549801128</v>
      </c>
    </row>
    <row r="665" spans="1:66" x14ac:dyDescent="0.25">
      <c r="A665" t="s">
        <v>298</v>
      </c>
      <c r="B665" t="s">
        <v>331</v>
      </c>
      <c r="C665" t="s">
        <v>363</v>
      </c>
      <c r="D665" s="16"/>
      <c r="E665">
        <f>VLOOKUP(A665,home!$A$2:$E$405,3,FALSE)</f>
        <v>1.6666666666666701</v>
      </c>
      <c r="F665">
        <f>VLOOKUP(B665,home!$B$2:$E$405,3,FALSE)</f>
        <v>0.8</v>
      </c>
      <c r="G665">
        <f>VLOOKUP(C665,away!$B$2:$E$405,4,FALSE)</f>
        <v>1.2</v>
      </c>
      <c r="H665">
        <f>VLOOKUP(A665,away!$A$2:$E$405,3,FALSE)</f>
        <v>1.3333333333333299</v>
      </c>
      <c r="I665">
        <f>VLOOKUP(C665,away!$B$2:$E$405,3,FALSE)</f>
        <v>0.2</v>
      </c>
      <c r="J665">
        <f>VLOOKUP(B665,home!$B$2:$E$405,4,FALSE)</f>
        <v>0.75</v>
      </c>
      <c r="K665" s="3">
        <f t="shared" si="840"/>
        <v>1.6000000000000034</v>
      </c>
      <c r="L665" s="3">
        <f t="shared" si="841"/>
        <v>0.19999999999999951</v>
      </c>
      <c r="M665" s="5">
        <f t="shared" si="842"/>
        <v>0.16529888822158606</v>
      </c>
      <c r="N665" s="5">
        <f t="shared" si="843"/>
        <v>0.26447822115453823</v>
      </c>
      <c r="O665" s="5">
        <f t="shared" si="844"/>
        <v>3.3059777644317133E-2</v>
      </c>
      <c r="P665" s="5">
        <f t="shared" si="845"/>
        <v>5.2895644230907521E-2</v>
      </c>
      <c r="Q665" s="5">
        <f t="shared" si="846"/>
        <v>0.21158257692363108</v>
      </c>
      <c r="R665" s="5">
        <f t="shared" si="847"/>
        <v>3.3059777644317057E-3</v>
      </c>
      <c r="S665" s="5">
        <f t="shared" si="848"/>
        <v>4.2316515384726019E-3</v>
      </c>
      <c r="T665" s="5">
        <f t="shared" si="849"/>
        <v>4.2316515384726111E-2</v>
      </c>
      <c r="U665" s="5">
        <f t="shared" si="850"/>
        <v>5.2895644230907405E-3</v>
      </c>
      <c r="V665" s="5">
        <f t="shared" si="851"/>
        <v>1.504587213679148E-4</v>
      </c>
      <c r="W665" s="5">
        <f t="shared" si="852"/>
        <v>0.11284404102593683</v>
      </c>
      <c r="X665" s="5">
        <f t="shared" si="853"/>
        <v>2.2568808205187311E-2</v>
      </c>
      <c r="Y665" s="5">
        <f t="shared" si="854"/>
        <v>2.2568808205187261E-3</v>
      </c>
      <c r="Z665" s="5">
        <f t="shared" si="855"/>
        <v>2.2039851762877999E-4</v>
      </c>
      <c r="AA665" s="5">
        <f t="shared" si="856"/>
        <v>3.526376282060487E-4</v>
      </c>
      <c r="AB665" s="5">
        <f t="shared" si="857"/>
        <v>2.8211010256483962E-4</v>
      </c>
      <c r="AC665" s="5">
        <f t="shared" si="858"/>
        <v>3.0091744273582945E-6</v>
      </c>
      <c r="AD665" s="5">
        <f t="shared" si="859"/>
        <v>4.5137616410374851E-2</v>
      </c>
      <c r="AE665" s="5">
        <f t="shared" si="860"/>
        <v>9.0275232820749476E-3</v>
      </c>
      <c r="AF665" s="5">
        <f t="shared" si="861"/>
        <v>9.027523282074927E-4</v>
      </c>
      <c r="AG665" s="5">
        <f t="shared" si="862"/>
        <v>6.0183488547166077E-5</v>
      </c>
      <c r="AH665" s="5">
        <f t="shared" si="863"/>
        <v>1.1019925881438964E-5</v>
      </c>
      <c r="AI665" s="5">
        <f t="shared" si="864"/>
        <v>1.7631881410302381E-5</v>
      </c>
      <c r="AJ665" s="5">
        <f t="shared" si="865"/>
        <v>1.4105505128241938E-5</v>
      </c>
      <c r="AK665" s="5">
        <f t="shared" si="866"/>
        <v>7.5229360683957164E-6</v>
      </c>
      <c r="AL665" s="5">
        <f t="shared" si="867"/>
        <v>3.8517432670186138E-8</v>
      </c>
      <c r="AM665" s="5">
        <f t="shared" si="868"/>
        <v>1.4444037251319975E-2</v>
      </c>
      <c r="AN665" s="5">
        <f t="shared" si="869"/>
        <v>2.8888074502639882E-3</v>
      </c>
      <c r="AO665" s="5">
        <f t="shared" si="870"/>
        <v>2.8888074502639814E-4</v>
      </c>
      <c r="AP665" s="5">
        <f t="shared" si="871"/>
        <v>1.9258716335093176E-5</v>
      </c>
      <c r="AQ665" s="5">
        <f t="shared" si="872"/>
        <v>9.6293581675465578E-7</v>
      </c>
      <c r="AR665" s="5">
        <f t="shared" si="873"/>
        <v>4.4079703525755754E-7</v>
      </c>
      <c r="AS665" s="5">
        <f t="shared" si="874"/>
        <v>7.0527525641209357E-7</v>
      </c>
      <c r="AT665" s="5">
        <f t="shared" si="875"/>
        <v>5.6422020512967615E-7</v>
      </c>
      <c r="AU665" s="5">
        <f t="shared" si="876"/>
        <v>3.0091744273582796E-7</v>
      </c>
      <c r="AV665" s="5">
        <f t="shared" si="877"/>
        <v>1.203669770943315E-7</v>
      </c>
      <c r="AW665" s="5">
        <f t="shared" si="878"/>
        <v>3.4237717929054364E-10</v>
      </c>
      <c r="AX665" s="5">
        <f t="shared" si="879"/>
        <v>3.8517432670186679E-3</v>
      </c>
      <c r="AY665" s="5">
        <f t="shared" si="880"/>
        <v>7.7034865340373164E-4</v>
      </c>
      <c r="AZ665" s="5">
        <f t="shared" si="881"/>
        <v>7.7034865340373001E-5</v>
      </c>
      <c r="BA665" s="5">
        <f t="shared" si="882"/>
        <v>5.1356576893581907E-6</v>
      </c>
      <c r="BB665" s="5">
        <f t="shared" si="883"/>
        <v>2.5678288446790871E-7</v>
      </c>
      <c r="BC665" s="5">
        <f t="shared" si="884"/>
        <v>1.0271315378716325E-8</v>
      </c>
      <c r="BD665" s="5">
        <f t="shared" si="885"/>
        <v>1.4693234508585228E-8</v>
      </c>
      <c r="BE665" s="5">
        <f t="shared" si="886"/>
        <v>2.3509175213736415E-8</v>
      </c>
      <c r="BF665" s="5">
        <f t="shared" si="887"/>
        <v>1.8807340170989175E-8</v>
      </c>
      <c r="BG665" s="5">
        <f t="shared" si="888"/>
        <v>1.0030581424527582E-8</v>
      </c>
      <c r="BH665" s="5">
        <f t="shared" si="889"/>
        <v>4.0122325698110438E-9</v>
      </c>
      <c r="BI665" s="5">
        <f t="shared" si="890"/>
        <v>1.283914422339536E-9</v>
      </c>
      <c r="BJ665" s="8">
        <f t="shared" si="891"/>
        <v>0.73352159562015695</v>
      </c>
      <c r="BK665" s="8">
        <f t="shared" si="892"/>
        <v>0.22335003905759784</v>
      </c>
      <c r="BL665" s="8">
        <f t="shared" si="893"/>
        <v>4.2342551724493777E-2</v>
      </c>
      <c r="BM665" s="8">
        <f t="shared" si="894"/>
        <v>0.26804315066943901</v>
      </c>
      <c r="BN665" s="8">
        <f t="shared" si="895"/>
        <v>0.73062108593941177</v>
      </c>
    </row>
    <row r="666" spans="1:66" x14ac:dyDescent="0.25">
      <c r="A666" t="s">
        <v>298</v>
      </c>
      <c r="B666" t="s">
        <v>338</v>
      </c>
      <c r="C666" t="s">
        <v>366</v>
      </c>
      <c r="D666" s="16"/>
      <c r="E666">
        <f>VLOOKUP(A666,home!$A$2:$E$405,3,FALSE)</f>
        <v>1.6666666666666701</v>
      </c>
      <c r="F666">
        <f>VLOOKUP(B666,home!$B$2:$E$405,3,FALSE)</f>
        <v>1</v>
      </c>
      <c r="G666">
        <f>VLOOKUP(C666,away!$B$2:$E$405,4,FALSE)</f>
        <v>0.4</v>
      </c>
      <c r="H666">
        <f>VLOOKUP(A666,away!$A$2:$E$405,3,FALSE)</f>
        <v>1.3333333333333299</v>
      </c>
      <c r="I666">
        <f>VLOOKUP(C666,away!$B$2:$E$405,3,FALSE)</f>
        <v>0.6</v>
      </c>
      <c r="J666">
        <f>VLOOKUP(B666,home!$B$2:$E$405,4,FALSE)</f>
        <v>0.5</v>
      </c>
      <c r="K666" s="3">
        <f t="shared" si="840"/>
        <v>0.66666666666666807</v>
      </c>
      <c r="L666" s="3">
        <f t="shared" si="841"/>
        <v>0.39999999999999897</v>
      </c>
      <c r="M666" s="5">
        <f t="shared" si="842"/>
        <v>0.34415378686541231</v>
      </c>
      <c r="N666" s="5">
        <f t="shared" si="843"/>
        <v>0.22943585791027529</v>
      </c>
      <c r="O666" s="5">
        <f t="shared" si="844"/>
        <v>0.13766151474616456</v>
      </c>
      <c r="P666" s="5">
        <f t="shared" si="845"/>
        <v>9.1774343164109887E-2</v>
      </c>
      <c r="Q666" s="5">
        <f t="shared" si="846"/>
        <v>7.6478619303425269E-2</v>
      </c>
      <c r="R666" s="5">
        <f t="shared" si="847"/>
        <v>2.7532302949232833E-2</v>
      </c>
      <c r="S666" s="5">
        <f t="shared" si="848"/>
        <v>6.1182895442739877E-3</v>
      </c>
      <c r="T666" s="5">
        <f t="shared" si="849"/>
        <v>3.059144772137003E-2</v>
      </c>
      <c r="U666" s="5">
        <f t="shared" si="850"/>
        <v>1.8354868632821923E-2</v>
      </c>
      <c r="V666" s="5">
        <f t="shared" si="851"/>
        <v>1.8128265316367373E-4</v>
      </c>
      <c r="W666" s="5">
        <f t="shared" si="852"/>
        <v>1.6995248734094543E-2</v>
      </c>
      <c r="X666" s="5">
        <f t="shared" si="853"/>
        <v>6.7980994936378001E-3</v>
      </c>
      <c r="Y666" s="5">
        <f t="shared" si="854"/>
        <v>1.359619898727556E-3</v>
      </c>
      <c r="Z666" s="5">
        <f t="shared" si="855"/>
        <v>3.6709737265643696E-3</v>
      </c>
      <c r="AA666" s="5">
        <f t="shared" si="856"/>
        <v>2.4473158177095843E-3</v>
      </c>
      <c r="AB666" s="5">
        <f t="shared" si="857"/>
        <v>8.1577193923652988E-4</v>
      </c>
      <c r="AC666" s="5">
        <f t="shared" si="858"/>
        <v>3.0213775527278921E-6</v>
      </c>
      <c r="AD666" s="5">
        <f t="shared" si="859"/>
        <v>2.8325414556824289E-3</v>
      </c>
      <c r="AE666" s="5">
        <f t="shared" si="860"/>
        <v>1.1330165822729687E-3</v>
      </c>
      <c r="AF666" s="5">
        <f t="shared" si="861"/>
        <v>2.2660331645459308E-4</v>
      </c>
      <c r="AG666" s="5">
        <f t="shared" si="862"/>
        <v>3.0213775527279009E-5</v>
      </c>
      <c r="AH666" s="5">
        <f t="shared" si="863"/>
        <v>3.6709737265643591E-4</v>
      </c>
      <c r="AI666" s="5">
        <f t="shared" si="864"/>
        <v>2.4473158177095773E-4</v>
      </c>
      <c r="AJ666" s="5">
        <f t="shared" si="865"/>
        <v>8.1577193923652752E-5</v>
      </c>
      <c r="AK666" s="5">
        <f t="shared" si="866"/>
        <v>1.8128265316367322E-5</v>
      </c>
      <c r="AL666" s="5">
        <f t="shared" si="867"/>
        <v>3.2228027229097532E-8</v>
      </c>
      <c r="AM666" s="5">
        <f t="shared" si="868"/>
        <v>3.7767219409099145E-4</v>
      </c>
      <c r="AN666" s="5">
        <f t="shared" si="869"/>
        <v>1.510688776363962E-4</v>
      </c>
      <c r="AO666" s="5">
        <f t="shared" si="870"/>
        <v>3.0213775527279152E-5</v>
      </c>
      <c r="AP666" s="5">
        <f t="shared" si="871"/>
        <v>4.0285034036372113E-6</v>
      </c>
      <c r="AQ666" s="5">
        <f t="shared" si="872"/>
        <v>4.0285034036371997E-7</v>
      </c>
      <c r="AR666" s="5">
        <f t="shared" si="873"/>
        <v>2.9367789812514813E-5</v>
      </c>
      <c r="AS666" s="5">
        <f t="shared" si="874"/>
        <v>1.9578526541676581E-5</v>
      </c>
      <c r="AT666" s="5">
        <f t="shared" si="875"/>
        <v>6.5261755138922076E-6</v>
      </c>
      <c r="AU666" s="5">
        <f t="shared" si="876"/>
        <v>1.4502612253093828E-6</v>
      </c>
      <c r="AV666" s="5">
        <f t="shared" si="877"/>
        <v>2.417102042182309E-7</v>
      </c>
      <c r="AW666" s="5">
        <f t="shared" si="878"/>
        <v>2.387261276229444E-10</v>
      </c>
      <c r="AX666" s="5">
        <f t="shared" si="879"/>
        <v>4.1963577121221355E-5</v>
      </c>
      <c r="AY666" s="5">
        <f t="shared" si="880"/>
        <v>1.6785430848488498E-5</v>
      </c>
      <c r="AZ666" s="5">
        <f t="shared" si="881"/>
        <v>3.3570861696976897E-6</v>
      </c>
      <c r="BA666" s="5">
        <f t="shared" si="882"/>
        <v>4.476114892930243E-7</v>
      </c>
      <c r="BB666" s="5">
        <f t="shared" si="883"/>
        <v>4.4761148929302306E-8</v>
      </c>
      <c r="BC666" s="5">
        <f t="shared" si="884"/>
        <v>3.5808919143441769E-9</v>
      </c>
      <c r="BD666" s="5">
        <f t="shared" si="885"/>
        <v>1.9578526541676481E-6</v>
      </c>
      <c r="BE666" s="5">
        <f t="shared" si="886"/>
        <v>1.3052351027784346E-6</v>
      </c>
      <c r="BF666" s="5">
        <f t="shared" si="887"/>
        <v>4.3507836759281248E-7</v>
      </c>
      <c r="BG666" s="5">
        <f t="shared" si="888"/>
        <v>9.6684081687291887E-8</v>
      </c>
      <c r="BH666" s="5">
        <f t="shared" si="889"/>
        <v>1.6114013614548677E-8</v>
      </c>
      <c r="BI666" s="5">
        <f t="shared" si="890"/>
        <v>2.1485351486064954E-9</v>
      </c>
      <c r="BJ666" s="8">
        <f t="shared" si="891"/>
        <v>0.36650725644013599</v>
      </c>
      <c r="BK666" s="8">
        <f t="shared" si="892"/>
        <v>0.44224754126338833</v>
      </c>
      <c r="BL666" s="8">
        <f t="shared" si="893"/>
        <v>0.18758428607488545</v>
      </c>
      <c r="BM666" s="8">
        <f t="shared" si="894"/>
        <v>9.2956847374231572E-2</v>
      </c>
      <c r="BN666" s="8">
        <f t="shared" si="895"/>
        <v>0.90703642493862024</v>
      </c>
    </row>
    <row r="667" spans="1:66" x14ac:dyDescent="0.25">
      <c r="A667" t="s">
        <v>298</v>
      </c>
      <c r="B667" t="s">
        <v>358</v>
      </c>
      <c r="C667" t="s">
        <v>330</v>
      </c>
      <c r="D667" s="16"/>
      <c r="E667">
        <f>VLOOKUP(A667,home!$A$2:$E$405,3,FALSE)</f>
        <v>1.6666666666666701</v>
      </c>
      <c r="F667">
        <f>VLOOKUP(B667,home!$B$2:$E$405,3,FALSE)</f>
        <v>0.8</v>
      </c>
      <c r="G667">
        <f>VLOOKUP(C667,away!$B$2:$E$405,4,FALSE)</f>
        <v>0.8</v>
      </c>
      <c r="H667">
        <f>VLOOKUP(A667,away!$A$2:$E$405,3,FALSE)</f>
        <v>1.3333333333333299</v>
      </c>
      <c r="I667">
        <f>VLOOKUP(C667,away!$B$2:$E$405,3,FALSE)</f>
        <v>1</v>
      </c>
      <c r="J667">
        <f>VLOOKUP(B667,home!$B$2:$E$405,4,FALSE)</f>
        <v>1</v>
      </c>
      <c r="K667" s="3">
        <f t="shared" si="840"/>
        <v>1.0666666666666689</v>
      </c>
      <c r="L667" s="3">
        <f t="shared" si="841"/>
        <v>1.3333333333333299</v>
      </c>
      <c r="M667" s="5">
        <f t="shared" si="842"/>
        <v>9.0717953289412609E-2</v>
      </c>
      <c r="N667" s="5">
        <f t="shared" si="843"/>
        <v>9.6765816842040331E-2</v>
      </c>
      <c r="O667" s="5">
        <f t="shared" si="844"/>
        <v>0.12095727105254986</v>
      </c>
      <c r="P667" s="5">
        <f t="shared" si="845"/>
        <v>0.12902108912272012</v>
      </c>
      <c r="Q667" s="5">
        <f t="shared" si="846"/>
        <v>5.1608435649088263E-2</v>
      </c>
      <c r="R667" s="5">
        <f t="shared" si="847"/>
        <v>8.0638180701699716E-2</v>
      </c>
      <c r="S667" s="5">
        <f t="shared" si="848"/>
        <v>4.5874165021411568E-2</v>
      </c>
      <c r="T667" s="5">
        <f t="shared" si="849"/>
        <v>6.8811247532117509E-2</v>
      </c>
      <c r="U667" s="5">
        <f t="shared" si="850"/>
        <v>8.6014059415146546E-2</v>
      </c>
      <c r="V667" s="5">
        <f t="shared" si="851"/>
        <v>7.249250768815654E-3</v>
      </c>
      <c r="W667" s="5">
        <f t="shared" si="852"/>
        <v>1.8349666008564761E-2</v>
      </c>
      <c r="X667" s="5">
        <f t="shared" si="853"/>
        <v>2.4466221344752952E-2</v>
      </c>
      <c r="Y667" s="5">
        <f t="shared" si="854"/>
        <v>1.6310814229835265E-2</v>
      </c>
      <c r="Z667" s="5">
        <f t="shared" si="855"/>
        <v>3.5839191422977555E-2</v>
      </c>
      <c r="AA667" s="5">
        <f t="shared" si="856"/>
        <v>3.8228470851176144E-2</v>
      </c>
      <c r="AB667" s="5">
        <f t="shared" si="857"/>
        <v>2.0388517787293978E-2</v>
      </c>
      <c r="AC667" s="5">
        <f t="shared" si="858"/>
        <v>6.4437784611694659E-4</v>
      </c>
      <c r="AD667" s="5">
        <f t="shared" si="859"/>
        <v>4.8932442689506115E-3</v>
      </c>
      <c r="AE667" s="5">
        <f t="shared" si="860"/>
        <v>6.5243256919341325E-3</v>
      </c>
      <c r="AF667" s="5">
        <f t="shared" si="861"/>
        <v>4.3495504612894118E-3</v>
      </c>
      <c r="AG667" s="5">
        <f t="shared" si="862"/>
        <v>1.9331335383508447E-3</v>
      </c>
      <c r="AH667" s="5">
        <f t="shared" si="863"/>
        <v>1.1946397140992489E-2</v>
      </c>
      <c r="AI667" s="5">
        <f t="shared" si="864"/>
        <v>1.2742823617058682E-2</v>
      </c>
      <c r="AJ667" s="5">
        <f t="shared" si="865"/>
        <v>6.7961725957646421E-3</v>
      </c>
      <c r="AK667" s="5">
        <f t="shared" si="866"/>
        <v>2.4164169229385453E-3</v>
      </c>
      <c r="AL667" s="5">
        <f t="shared" si="867"/>
        <v>3.6657939690208463E-5</v>
      </c>
      <c r="AM667" s="5">
        <f t="shared" si="868"/>
        <v>1.0438921107094664E-3</v>
      </c>
      <c r="AN667" s="5">
        <f t="shared" si="869"/>
        <v>1.3918561476126182E-3</v>
      </c>
      <c r="AO667" s="5">
        <f t="shared" si="870"/>
        <v>9.2790409840841001E-4</v>
      </c>
      <c r="AP667" s="5">
        <f t="shared" si="871"/>
        <v>4.1240182151484786E-4</v>
      </c>
      <c r="AQ667" s="5">
        <f t="shared" si="872"/>
        <v>1.3746727383828227E-4</v>
      </c>
      <c r="AR667" s="5">
        <f t="shared" si="873"/>
        <v>3.1857059042646515E-3</v>
      </c>
      <c r="AS667" s="5">
        <f t="shared" si="874"/>
        <v>3.398086297882302E-3</v>
      </c>
      <c r="AT667" s="5">
        <f t="shared" si="875"/>
        <v>1.8123126922038977E-3</v>
      </c>
      <c r="AU667" s="5">
        <f t="shared" si="876"/>
        <v>6.4437784611694291E-4</v>
      </c>
      <c r="AV667" s="5">
        <f t="shared" si="877"/>
        <v>1.7183409229785176E-4</v>
      </c>
      <c r="AW667" s="5">
        <f t="shared" si="878"/>
        <v>1.4482149013415674E-6</v>
      </c>
      <c r="AX667" s="5">
        <f t="shared" si="879"/>
        <v>1.855808196816832E-4</v>
      </c>
      <c r="AY667" s="5">
        <f t="shared" si="880"/>
        <v>2.4744109290891032E-4</v>
      </c>
      <c r="AZ667" s="5">
        <f t="shared" si="881"/>
        <v>1.6496072860593984E-4</v>
      </c>
      <c r="BA667" s="5">
        <f t="shared" si="882"/>
        <v>7.3315879380417523E-5</v>
      </c>
      <c r="BB667" s="5">
        <f t="shared" si="883"/>
        <v>2.443862646013911E-5</v>
      </c>
      <c r="BC667" s="5">
        <f t="shared" si="884"/>
        <v>6.5169670560370708E-6</v>
      </c>
      <c r="BD667" s="5">
        <f t="shared" si="885"/>
        <v>7.0793464539214285E-4</v>
      </c>
      <c r="BE667" s="5">
        <f t="shared" si="886"/>
        <v>7.5513028841828732E-4</v>
      </c>
      <c r="BF667" s="5">
        <f t="shared" si="887"/>
        <v>4.027361538230873E-4</v>
      </c>
      <c r="BG667" s="5">
        <f t="shared" si="888"/>
        <v>1.4319507691487582E-4</v>
      </c>
      <c r="BH667" s="5">
        <f t="shared" si="889"/>
        <v>3.8185353843966952E-5</v>
      </c>
      <c r="BI667" s="5">
        <f t="shared" si="890"/>
        <v>8.1462088200463033E-6</v>
      </c>
      <c r="BJ667" s="8">
        <f t="shared" si="891"/>
        <v>0.29862823113310089</v>
      </c>
      <c r="BK667" s="8">
        <f t="shared" si="892"/>
        <v>0.27379093508107599</v>
      </c>
      <c r="BL667" s="8">
        <f t="shared" si="893"/>
        <v>0.3913959546445987</v>
      </c>
      <c r="BM667" s="8">
        <f t="shared" si="894"/>
        <v>0.4296995727462346</v>
      </c>
      <c r="BN667" s="8">
        <f t="shared" si="895"/>
        <v>0.56970874665751092</v>
      </c>
    </row>
    <row r="668" spans="1:66" x14ac:dyDescent="0.25">
      <c r="A668" t="s">
        <v>304</v>
      </c>
      <c r="B668" t="s">
        <v>327</v>
      </c>
      <c r="C668" t="s">
        <v>310</v>
      </c>
      <c r="D668" s="16"/>
      <c r="E668">
        <f>VLOOKUP(A668,home!$A$2:$E$405,3,FALSE)</f>
        <v>1.32</v>
      </c>
      <c r="F668">
        <f>VLOOKUP(B668,home!$B$2:$E$405,3,FALSE)</f>
        <v>1.26</v>
      </c>
      <c r="G668">
        <f>VLOOKUP(C668,away!$B$2:$E$405,4,FALSE)</f>
        <v>0.25</v>
      </c>
      <c r="H668">
        <f>VLOOKUP(A668,away!$A$2:$E$405,3,FALSE)</f>
        <v>1.32</v>
      </c>
      <c r="I668">
        <f>VLOOKUP(C668,away!$B$2:$E$405,3,FALSE)</f>
        <v>1.77</v>
      </c>
      <c r="J668">
        <f>VLOOKUP(B668,home!$B$2:$E$405,4,FALSE)</f>
        <v>1.52</v>
      </c>
      <c r="K668" s="3">
        <f t="shared" si="840"/>
        <v>0.4158</v>
      </c>
      <c r="L668" s="3">
        <f t="shared" si="841"/>
        <v>3.5513280000000003</v>
      </c>
      <c r="M668" s="5">
        <f t="shared" si="842"/>
        <v>1.892771554734771E-2</v>
      </c>
      <c r="N668" s="5">
        <f t="shared" si="843"/>
        <v>7.8701441245871782E-3</v>
      </c>
      <c r="O668" s="5">
        <f t="shared" si="844"/>
        <v>6.721852619933126E-2</v>
      </c>
      <c r="P668" s="5">
        <f t="shared" si="845"/>
        <v>2.7949463193681939E-2</v>
      </c>
      <c r="Q668" s="5">
        <f t="shared" si="846"/>
        <v>1.6362029635016743E-3</v>
      </c>
      <c r="R668" s="5">
        <f t="shared" si="847"/>
        <v>0.11935751710520932</v>
      </c>
      <c r="S668" s="5">
        <f t="shared" si="848"/>
        <v>1.0317839081806741E-2</v>
      </c>
      <c r="T668" s="5">
        <f t="shared" si="849"/>
        <v>5.8106933979664745E-3</v>
      </c>
      <c r="U668" s="5">
        <f t="shared" si="850"/>
        <v>4.9628855612346041E-2</v>
      </c>
      <c r="V668" s="5">
        <f t="shared" si="851"/>
        <v>1.692861824379014E-3</v>
      </c>
      <c r="W668" s="5">
        <f t="shared" si="852"/>
        <v>2.2677773074133208E-4</v>
      </c>
      <c r="X668" s="5">
        <f t="shared" si="853"/>
        <v>8.053621049581535E-4</v>
      </c>
      <c r="Y668" s="5">
        <f t="shared" si="854"/>
        <v>1.4300524967384145E-3</v>
      </c>
      <c r="Z668" s="5">
        <f t="shared" si="855"/>
        <v>0.14129256416873634</v>
      </c>
      <c r="AA668" s="5">
        <f t="shared" si="856"/>
        <v>5.8749448181360568E-2</v>
      </c>
      <c r="AB668" s="5">
        <f t="shared" si="857"/>
        <v>1.2214010276904861E-2</v>
      </c>
      <c r="AC668" s="5">
        <f t="shared" si="858"/>
        <v>1.5623444867829202E-4</v>
      </c>
      <c r="AD668" s="5">
        <f t="shared" si="859"/>
        <v>2.3573545110561463E-5</v>
      </c>
      <c r="AE668" s="5">
        <f t="shared" si="860"/>
        <v>8.3717390810400018E-5</v>
      </c>
      <c r="AF668" s="5">
        <f t="shared" si="861"/>
        <v>1.4865395703595813E-4</v>
      </c>
      <c r="AG668" s="5">
        <f t="shared" si="862"/>
        <v>1.7597298664419843E-4</v>
      </c>
      <c r="AH668" s="5">
        <f t="shared" si="863"/>
        <v>0.12544405983105753</v>
      </c>
      <c r="AI668" s="5">
        <f t="shared" si="864"/>
        <v>5.2159640077753727E-2</v>
      </c>
      <c r="AJ668" s="5">
        <f t="shared" si="865"/>
        <v>1.0843989172164998E-2</v>
      </c>
      <c r="AK668" s="5">
        <f t="shared" si="866"/>
        <v>1.5029768992620689E-3</v>
      </c>
      <c r="AL668" s="5">
        <f t="shared" si="867"/>
        <v>9.2280950904949539E-6</v>
      </c>
      <c r="AM668" s="5">
        <f t="shared" si="868"/>
        <v>1.9603760113942911E-6</v>
      </c>
      <c r="AN668" s="5">
        <f t="shared" si="869"/>
        <v>6.9619382197928652E-6</v>
      </c>
      <c r="AO668" s="5">
        <f t="shared" si="870"/>
        <v>1.2362063067110278E-5</v>
      </c>
      <c r="AP668" s="5">
        <f t="shared" si="871"/>
        <v>1.4633913569331542E-5</v>
      </c>
      <c r="AQ668" s="5">
        <f t="shared" si="872"/>
        <v>1.2992456752086764E-5</v>
      </c>
      <c r="AR668" s="5">
        <f t="shared" si="873"/>
        <v>8.9098600422341953E-2</v>
      </c>
      <c r="AS668" s="5">
        <f t="shared" si="874"/>
        <v>3.7047198055609784E-2</v>
      </c>
      <c r="AT668" s="5">
        <f t="shared" si="875"/>
        <v>7.7021124757612738E-3</v>
      </c>
      <c r="AU668" s="5">
        <f t="shared" si="876"/>
        <v>1.0675127891405128E-3</v>
      </c>
      <c r="AV668" s="5">
        <f t="shared" si="877"/>
        <v>1.1096795443115626E-4</v>
      </c>
      <c r="AW668" s="5">
        <f t="shared" si="878"/>
        <v>3.7851651316175564E-7</v>
      </c>
      <c r="AX668" s="5">
        <f t="shared" si="879"/>
        <v>1.3585405758962436E-7</v>
      </c>
      <c r="AY668" s="5">
        <f t="shared" si="880"/>
        <v>4.8246231863164553E-7</v>
      </c>
      <c r="AZ668" s="5">
        <f t="shared" si="881"/>
        <v>8.5669097055074215E-7</v>
      </c>
      <c r="BA668" s="5">
        <f t="shared" si="882"/>
        <v>1.0141302103546758E-6</v>
      </c>
      <c r="BB668" s="5">
        <f t="shared" si="883"/>
        <v>9.0037725291961261E-7</v>
      </c>
      <c r="BC668" s="5">
        <f t="shared" si="884"/>
        <v>6.3950698977130028E-7</v>
      </c>
      <c r="BD668" s="5">
        <f t="shared" si="885"/>
        <v>5.2736392406779173E-2</v>
      </c>
      <c r="BE668" s="5">
        <f t="shared" si="886"/>
        <v>2.192779196273878E-2</v>
      </c>
      <c r="BF668" s="5">
        <f t="shared" si="887"/>
        <v>4.5587879490533913E-3</v>
      </c>
      <c r="BG668" s="5">
        <f t="shared" si="888"/>
        <v>6.3184800973880022E-4</v>
      </c>
      <c r="BH668" s="5">
        <f t="shared" si="889"/>
        <v>6.5680600612348262E-5</v>
      </c>
      <c r="BI668" s="5">
        <f t="shared" si="890"/>
        <v>5.4619987469228812E-6</v>
      </c>
      <c r="BJ668" s="8">
        <f t="shared" si="891"/>
        <v>1.8264090467513872E-2</v>
      </c>
      <c r="BK668" s="8">
        <f t="shared" si="892"/>
        <v>5.9053824653302819E-2</v>
      </c>
      <c r="BL668" s="8">
        <f t="shared" si="893"/>
        <v>0.71207137798034437</v>
      </c>
      <c r="BM668" s="8">
        <f t="shared" si="894"/>
        <v>0.68772218419043274</v>
      </c>
      <c r="BN668" s="8">
        <f t="shared" si="895"/>
        <v>0.24295956913365907</v>
      </c>
    </row>
    <row r="669" spans="1:66" x14ac:dyDescent="0.25">
      <c r="A669" t="s">
        <v>304</v>
      </c>
      <c r="B669" t="s">
        <v>339</v>
      </c>
      <c r="C669" t="s">
        <v>378</v>
      </c>
      <c r="D669" s="16"/>
      <c r="E669">
        <f>VLOOKUP(A669,home!$A$2:$E$405,3,FALSE)</f>
        <v>1.32</v>
      </c>
      <c r="F669">
        <f>VLOOKUP(B669,home!$B$2:$E$405,3,FALSE)</f>
        <v>1.26</v>
      </c>
      <c r="G669">
        <f>VLOOKUP(C669,away!$B$2:$E$405,4,FALSE)</f>
        <v>0.76</v>
      </c>
      <c r="H669">
        <f>VLOOKUP(A669,away!$A$2:$E$405,3,FALSE)</f>
        <v>1.32</v>
      </c>
      <c r="I669">
        <f>VLOOKUP(C669,away!$B$2:$E$405,3,FALSE)</f>
        <v>1.01</v>
      </c>
      <c r="J669">
        <f>VLOOKUP(B669,home!$B$2:$E$405,4,FALSE)</f>
        <v>0.76</v>
      </c>
      <c r="K669" s="3">
        <f t="shared" si="840"/>
        <v>1.264032</v>
      </c>
      <c r="L669" s="3">
        <f t="shared" si="841"/>
        <v>1.0132320000000001</v>
      </c>
      <c r="M669" s="5">
        <f t="shared" si="842"/>
        <v>0.10256443948873345</v>
      </c>
      <c r="N669" s="5">
        <f t="shared" si="843"/>
        <v>0.12964473357582273</v>
      </c>
      <c r="O669" s="5">
        <f t="shared" si="844"/>
        <v>0.10392157215204839</v>
      </c>
      <c r="P669" s="5">
        <f t="shared" si="845"/>
        <v>0.13136019269049803</v>
      </c>
      <c r="Q669" s="5">
        <f t="shared" si="846"/>
        <v>8.1937545935657177E-2</v>
      </c>
      <c r="R669" s="5">
        <f t="shared" si="847"/>
        <v>5.2648331197382145E-2</v>
      </c>
      <c r="S669" s="5">
        <f t="shared" si="848"/>
        <v>4.2060143627022553E-2</v>
      </c>
      <c r="T669" s="5">
        <f t="shared" si="849"/>
        <v>8.3021743543477813E-2</v>
      </c>
      <c r="U669" s="5">
        <f t="shared" si="850"/>
        <v>6.6549175380089351E-2</v>
      </c>
      <c r="V669" s="5">
        <f t="shared" si="851"/>
        <v>5.9854279568338246E-3</v>
      </c>
      <c r="W669" s="5">
        <f t="shared" si="852"/>
        <v>3.4523893354713543E-2</v>
      </c>
      <c r="X669" s="5">
        <f t="shared" si="853"/>
        <v>3.4980713511583113E-2</v>
      </c>
      <c r="Y669" s="5">
        <f t="shared" si="854"/>
        <v>1.7721789156384192E-2</v>
      </c>
      <c r="Z669" s="5">
        <f t="shared" si="855"/>
        <v>1.7781657971928641E-2</v>
      </c>
      <c r="AA669" s="5">
        <f t="shared" si="856"/>
        <v>2.2476584689572907E-2</v>
      </c>
      <c r="AB669" s="5">
        <f t="shared" si="857"/>
        <v>1.4205561149165111E-2</v>
      </c>
      <c r="AC669" s="5">
        <f t="shared" si="858"/>
        <v>4.791176732794123E-4</v>
      </c>
      <c r="AD669" s="5">
        <f t="shared" si="859"/>
        <v>1.0909826491236315E-2</v>
      </c>
      <c r="AE669" s="5">
        <f t="shared" si="860"/>
        <v>1.1054185315368356E-2</v>
      </c>
      <c r="AF669" s="5">
        <f t="shared" si="861"/>
        <v>5.6002271477306543E-3</v>
      </c>
      <c r="AG669" s="5">
        <f t="shared" si="862"/>
        <v>1.8914431177831429E-3</v>
      </c>
      <c r="AH669" s="5">
        <f t="shared" si="863"/>
        <v>4.5042362175533E-3</v>
      </c>
      <c r="AI669" s="5">
        <f t="shared" si="864"/>
        <v>5.6934987145463335E-3</v>
      </c>
      <c r="AJ669" s="5">
        <f t="shared" si="865"/>
        <v>3.5983822835727155E-3</v>
      </c>
      <c r="AK669" s="5">
        <f t="shared" si="866"/>
        <v>1.5161567848896622E-3</v>
      </c>
      <c r="AL669" s="5">
        <f t="shared" si="867"/>
        <v>2.4545345422697007E-5</v>
      </c>
      <c r="AM669" s="5">
        <f t="shared" si="868"/>
        <v>2.7580739598740836E-3</v>
      </c>
      <c r="AN669" s="5">
        <f t="shared" si="869"/>
        <v>2.7945687945111382E-3</v>
      </c>
      <c r="AO669" s="5">
        <f t="shared" si="870"/>
        <v>1.4157732644000547E-3</v>
      </c>
      <c r="AP669" s="5">
        <f t="shared" si="871"/>
        <v>4.7816892541153224E-4</v>
      </c>
      <c r="AQ669" s="5">
        <f t="shared" si="872"/>
        <v>1.211240141581444E-4</v>
      </c>
      <c r="AR669" s="5">
        <f t="shared" si="873"/>
        <v>9.1276725423679349E-4</v>
      </c>
      <c r="AS669" s="5">
        <f t="shared" si="874"/>
        <v>1.1537670179074427E-3</v>
      </c>
      <c r="AT669" s="5">
        <f t="shared" si="875"/>
        <v>7.2919921558979031E-4</v>
      </c>
      <c r="AU669" s="5">
        <f t="shared" si="876"/>
        <v>3.0724371429346461E-4</v>
      </c>
      <c r="AV669" s="5">
        <f t="shared" si="877"/>
        <v>9.7091471666449153E-5</v>
      </c>
      <c r="AW669" s="5">
        <f t="shared" si="878"/>
        <v>8.7323998466308741E-7</v>
      </c>
      <c r="AX669" s="5">
        <f t="shared" si="879"/>
        <v>5.8104895727459295E-4</v>
      </c>
      <c r="AY669" s="5">
        <f t="shared" si="880"/>
        <v>5.887373970772504E-4</v>
      </c>
      <c r="AZ669" s="5">
        <f t="shared" si="881"/>
        <v>2.9826378515768827E-4</v>
      </c>
      <c r="BA669" s="5">
        <f t="shared" si="882"/>
        <v>1.0073680385429832E-4</v>
      </c>
      <c r="BB669" s="5">
        <f t="shared" si="883"/>
        <v>2.5517438310724595E-5</v>
      </c>
      <c r="BC669" s="5">
        <f t="shared" si="884"/>
        <v>5.1710170108904228E-6</v>
      </c>
      <c r="BD669" s="5">
        <f t="shared" si="885"/>
        <v>1.5414083175747576E-4</v>
      </c>
      <c r="BE669" s="5">
        <f t="shared" si="886"/>
        <v>1.9483894384806562E-4</v>
      </c>
      <c r="BF669" s="5">
        <f t="shared" si="887"/>
        <v>1.2314132993507905E-4</v>
      </c>
      <c r="BG669" s="5">
        <f t="shared" si="888"/>
        <v>5.1884860520165947E-5</v>
      </c>
      <c r="BH669" s="5">
        <f t="shared" si="889"/>
        <v>1.6396031003256596E-5</v>
      </c>
      <c r="BI669" s="5">
        <f t="shared" si="890"/>
        <v>4.145021572221688E-6</v>
      </c>
      <c r="BJ669" s="8">
        <f t="shared" si="891"/>
        <v>0.42045328550679745</v>
      </c>
      <c r="BK669" s="8">
        <f t="shared" si="892"/>
        <v>0.28306260417886719</v>
      </c>
      <c r="BL669" s="8">
        <f t="shared" si="893"/>
        <v>0.27885811426115004</v>
      </c>
      <c r="BM669" s="8">
        <f t="shared" si="894"/>
        <v>0.39749098272150879</v>
      </c>
      <c r="BN669" s="8">
        <f t="shared" si="895"/>
        <v>0.60207681504014188</v>
      </c>
    </row>
    <row r="670" spans="1:66" x14ac:dyDescent="0.25">
      <c r="A670" t="s">
        <v>304</v>
      </c>
      <c r="B670" t="s">
        <v>375</v>
      </c>
      <c r="C670" t="s">
        <v>459</v>
      </c>
      <c r="D670" s="16"/>
      <c r="E670">
        <f>VLOOKUP(A670,home!$A$2:$E$405,3,FALSE)</f>
        <v>1.32</v>
      </c>
      <c r="F670">
        <f>VLOOKUP(B670,home!$B$2:$E$405,3,FALSE)</f>
        <v>0.51</v>
      </c>
      <c r="G670">
        <f>VLOOKUP(C670,away!$B$2:$E$405,4,FALSE)</f>
        <v>1.01</v>
      </c>
      <c r="H670">
        <f>VLOOKUP(A670,away!$A$2:$E$405,3,FALSE)</f>
        <v>1.32</v>
      </c>
      <c r="I670">
        <f>VLOOKUP(C670,away!$B$2:$E$405,3,FALSE)</f>
        <v>2.27</v>
      </c>
      <c r="J670">
        <f>VLOOKUP(B670,home!$B$2:$E$405,4,FALSE)</f>
        <v>1.52</v>
      </c>
      <c r="K670" s="3">
        <f t="shared" si="840"/>
        <v>0.67993199999999998</v>
      </c>
      <c r="L670" s="3">
        <f t="shared" si="841"/>
        <v>4.5545280000000004</v>
      </c>
      <c r="M670" s="5">
        <f t="shared" si="842"/>
        <v>5.329701745832474E-3</v>
      </c>
      <c r="N670" s="5">
        <f t="shared" si="843"/>
        <v>3.6238347674473655E-3</v>
      </c>
      <c r="O670" s="5">
        <f t="shared" si="844"/>
        <v>2.427427583304289E-2</v>
      </c>
      <c r="P670" s="5">
        <f t="shared" si="845"/>
        <v>1.6504856915712515E-2</v>
      </c>
      <c r="Q670" s="5">
        <f t="shared" si="846"/>
        <v>1.2319806105500109E-3</v>
      </c>
      <c r="R670" s="5">
        <f t="shared" si="847"/>
        <v>5.5278934480658584E-2</v>
      </c>
      <c r="S670" s="5">
        <f t="shared" si="848"/>
        <v>1.2777933681802772E-2</v>
      </c>
      <c r="T670" s="5">
        <f t="shared" si="849"/>
        <v>5.61109018620712E-3</v>
      </c>
      <c r="U670" s="5">
        <f t="shared" si="850"/>
        <v>3.758591647930315E-2</v>
      </c>
      <c r="V670" s="5">
        <f t="shared" si="851"/>
        <v>4.3967014614848185E-3</v>
      </c>
      <c r="W670" s="5">
        <f t="shared" si="852"/>
        <v>2.792210134974967E-4</v>
      </c>
      <c r="X670" s="5">
        <f t="shared" si="853"/>
        <v>1.2717199241627267E-3</v>
      </c>
      <c r="Y670" s="5">
        <f t="shared" si="854"/>
        <v>2.8960420013785081E-3</v>
      </c>
      <c r="Z670" s="5">
        <f t="shared" si="855"/>
        <v>8.3923151634108351E-2</v>
      </c>
      <c r="AA670" s="5">
        <f t="shared" si="856"/>
        <v>5.7062036336882553E-2</v>
      </c>
      <c r="AB670" s="5">
        <f t="shared" si="857"/>
        <v>1.9399152245304609E-2</v>
      </c>
      <c r="AC670" s="5">
        <f t="shared" si="858"/>
        <v>8.5097314051924054E-4</v>
      </c>
      <c r="AD670" s="5">
        <f t="shared" si="859"/>
        <v>4.7462825537344973E-5</v>
      </c>
      <c r="AE670" s="5">
        <f t="shared" si="860"/>
        <v>2.1617076786895273E-4</v>
      </c>
      <c r="AF670" s="5">
        <f t="shared" si="861"/>
        <v>4.9227790752032284E-4</v>
      </c>
      <c r="AG670" s="5">
        <f t="shared" si="862"/>
        <v>7.4736450452757384E-4</v>
      </c>
      <c r="AH670" s="5">
        <f t="shared" si="863"/>
        <v>9.5557585991448063E-2</v>
      </c>
      <c r="AI670" s="5">
        <f t="shared" si="864"/>
        <v>6.4972660558337267E-2</v>
      </c>
      <c r="AJ670" s="5">
        <f t="shared" si="865"/>
        <v>2.2088495519375681E-2</v>
      </c>
      <c r="AK670" s="5">
        <f t="shared" si="866"/>
        <v>5.0062249784933828E-3</v>
      </c>
      <c r="AL670" s="5">
        <f t="shared" si="867"/>
        <v>1.0541070095989619E-4</v>
      </c>
      <c r="AM670" s="5">
        <f t="shared" si="868"/>
        <v>6.4542987786516104E-6</v>
      </c>
      <c r="AN670" s="5">
        <f t="shared" si="869"/>
        <v>2.9396284507734562E-5</v>
      </c>
      <c r="AO670" s="5">
        <f t="shared" si="870"/>
        <v>6.6943100443221651E-5</v>
      </c>
      <c r="AP670" s="5">
        <f t="shared" si="871"/>
        <v>1.0163140845848848E-4</v>
      </c>
      <c r="AQ670" s="5">
        <f t="shared" si="872"/>
        <v>1.1572077387590568E-4</v>
      </c>
      <c r="AR670" s="5">
        <f t="shared" si="873"/>
        <v>8.7043940202091594E-2</v>
      </c>
      <c r="AS670" s="5">
        <f t="shared" si="874"/>
        <v>5.9183960349488536E-2</v>
      </c>
      <c r="AT670" s="5">
        <f t="shared" si="875"/>
        <v>2.0120534264174216E-2</v>
      </c>
      <c r="AU670" s="5">
        <f t="shared" si="876"/>
        <v>4.560198367769502E-3</v>
      </c>
      <c r="AV670" s="5">
        <f t="shared" si="877"/>
        <v>7.7515619914856314E-4</v>
      </c>
      <c r="AW670" s="5">
        <f t="shared" si="878"/>
        <v>9.0675729446485811E-6</v>
      </c>
      <c r="AX670" s="5">
        <f t="shared" si="879"/>
        <v>7.3141404619435766E-7</v>
      </c>
      <c r="AY670" s="5">
        <f t="shared" si="880"/>
        <v>3.3312457529854956E-6</v>
      </c>
      <c r="AZ670" s="5">
        <f t="shared" si="881"/>
        <v>7.5861260284267624E-6</v>
      </c>
      <c r="BA670" s="5">
        <f t="shared" si="882"/>
        <v>1.151707446933283E-5</v>
      </c>
      <c r="BB670" s="5">
        <f t="shared" si="883"/>
        <v>1.3113709537165382E-5</v>
      </c>
      <c r="BC670" s="5">
        <f t="shared" si="884"/>
        <v>1.1945351454177354E-5</v>
      </c>
      <c r="BD670" s="5">
        <f t="shared" si="885"/>
        <v>6.6074010480125317E-2</v>
      </c>
      <c r="BE670" s="5">
        <f t="shared" si="886"/>
        <v>4.4925834093772564E-2</v>
      </c>
      <c r="BF670" s="5">
        <f t="shared" si="887"/>
        <v>1.5273256113523479E-2</v>
      </c>
      <c r="BG670" s="5">
        <f t="shared" si="888"/>
        <v>3.4615918585934164E-3</v>
      </c>
      <c r="BH670" s="5">
        <f t="shared" si="889"/>
        <v>5.8841176889928458E-4</v>
      </c>
      <c r="BI670" s="5">
        <f t="shared" si="890"/>
        <v>8.001599817024569E-5</v>
      </c>
      <c r="BJ670" s="8">
        <f t="shared" si="891"/>
        <v>1.6785535296049699E-2</v>
      </c>
      <c r="BK670" s="8">
        <f t="shared" si="892"/>
        <v>3.9968908892064697E-2</v>
      </c>
      <c r="BL670" s="8">
        <f t="shared" si="893"/>
        <v>0.68331219211860306</v>
      </c>
      <c r="BM670" s="8">
        <f t="shared" si="894"/>
        <v>0.7177519399147736</v>
      </c>
      <c r="BN670" s="8">
        <f t="shared" si="895"/>
        <v>0.10624358435324385</v>
      </c>
    </row>
    <row r="671" spans="1:66" x14ac:dyDescent="0.25">
      <c r="A671" t="s">
        <v>304</v>
      </c>
      <c r="B671" t="s">
        <v>376</v>
      </c>
      <c r="C671" t="s">
        <v>305</v>
      </c>
      <c r="D671" s="16"/>
      <c r="E671">
        <f>VLOOKUP(A671,home!$A$2:$E$405,3,FALSE)</f>
        <v>1.32</v>
      </c>
      <c r="F671">
        <f>VLOOKUP(B671,home!$B$2:$E$405,3,FALSE)</f>
        <v>1.1399999999999999</v>
      </c>
      <c r="G671">
        <f>VLOOKUP(C671,away!$B$2:$E$405,4,FALSE)</f>
        <v>1.89</v>
      </c>
      <c r="H671">
        <f>VLOOKUP(A671,away!$A$2:$E$405,3,FALSE)</f>
        <v>1.32</v>
      </c>
      <c r="I671">
        <f>VLOOKUP(C671,away!$B$2:$E$405,3,FALSE)</f>
        <v>0.38</v>
      </c>
      <c r="J671">
        <f>VLOOKUP(B671,home!$B$2:$E$405,4,FALSE)</f>
        <v>1.52</v>
      </c>
      <c r="K671" s="3">
        <f t="shared" si="840"/>
        <v>2.8440719999999997</v>
      </c>
      <c r="L671" s="3">
        <f t="shared" si="841"/>
        <v>0.76243200000000011</v>
      </c>
      <c r="M671" s="5">
        <f t="shared" si="842"/>
        <v>2.7146585629862257E-2</v>
      </c>
      <c r="N671" s="5">
        <f t="shared" si="843"/>
        <v>7.7206844085493609E-2</v>
      </c>
      <c r="O671" s="5">
        <f t="shared" si="844"/>
        <v>2.0697425574947144E-2</v>
      </c>
      <c r="P671" s="5">
        <f t="shared" si="845"/>
        <v>5.886496854979107E-2</v>
      </c>
      <c r="Q671" s="5">
        <f t="shared" si="846"/>
        <v>0.10979091173595899</v>
      </c>
      <c r="R671" s="5">
        <f t="shared" si="847"/>
        <v>7.8901897879790506E-3</v>
      </c>
      <c r="S671" s="5">
        <f t="shared" si="848"/>
        <v>3.1910868733305536E-2</v>
      </c>
      <c r="T671" s="5">
        <f t="shared" si="849"/>
        <v>8.3708104416670703E-2</v>
      </c>
      <c r="U671" s="5">
        <f t="shared" si="850"/>
        <v>2.2440267850677154E-2</v>
      </c>
      <c r="V671" s="5">
        <f t="shared" si="851"/>
        <v>7.6884327594823896E-3</v>
      </c>
      <c r="W671" s="5">
        <f t="shared" si="852"/>
        <v>0.10408441930757077</v>
      </c>
      <c r="X671" s="5">
        <f t="shared" si="853"/>
        <v>7.9357291981509814E-2</v>
      </c>
      <c r="Y671" s="5">
        <f t="shared" si="854"/>
        <v>3.0252269420023247E-2</v>
      </c>
      <c r="Z671" s="5">
        <f t="shared" si="855"/>
        <v>2.0052443934761481E-3</v>
      </c>
      <c r="AA671" s="5">
        <f t="shared" si="856"/>
        <v>5.7030594326424955E-3</v>
      </c>
      <c r="AB671" s="5">
        <f t="shared" si="857"/>
        <v>8.1099558233572039E-3</v>
      </c>
      <c r="AC671" s="5">
        <f t="shared" si="858"/>
        <v>1.0419803772814529E-3</v>
      </c>
      <c r="AD671" s="5">
        <f t="shared" si="859"/>
        <v>7.4005895647230355E-2</v>
      </c>
      <c r="AE671" s="5">
        <f t="shared" si="860"/>
        <v>5.6424463030109145E-2</v>
      </c>
      <c r="AF671" s="5">
        <f t="shared" si="861"/>
        <v>2.1509908098486089E-2</v>
      </c>
      <c r="AG671" s="5">
        <f t="shared" si="862"/>
        <v>5.4666140837816499E-3</v>
      </c>
      <c r="AH671" s="5">
        <f t="shared" si="863"/>
        <v>3.8221562335170173E-4</v>
      </c>
      <c r="AI671" s="5">
        <f t="shared" si="864"/>
        <v>1.087048752337121E-3</v>
      </c>
      <c r="AJ671" s="5">
        <f t="shared" si="865"/>
        <v>1.5458224595784702E-3</v>
      </c>
      <c r="AK671" s="5">
        <f t="shared" si="866"/>
        <v>1.4654767914194194E-3</v>
      </c>
      <c r="AL671" s="5">
        <f t="shared" si="867"/>
        <v>9.0377689444229943E-5</v>
      </c>
      <c r="AM671" s="5">
        <f t="shared" si="868"/>
        <v>4.2095619129041938E-2</v>
      </c>
      <c r="AN671" s="5">
        <f t="shared" si="869"/>
        <v>3.209504708379371E-2</v>
      </c>
      <c r="AO671" s="5">
        <f t="shared" si="870"/>
        <v>1.2235145469095503E-2</v>
      </c>
      <c r="AP671" s="5">
        <f t="shared" si="871"/>
        <v>3.1094888100978084E-3</v>
      </c>
      <c r="AQ671" s="5">
        <f t="shared" si="872"/>
        <v>5.9269344311512308E-4</v>
      </c>
      <c r="AR671" s="5">
        <f t="shared" si="873"/>
        <v>5.8282684428656947E-5</v>
      </c>
      <c r="AS671" s="5">
        <f t="shared" si="874"/>
        <v>1.6576015086837922E-4</v>
      </c>
      <c r="AT671" s="5">
        <f t="shared" si="875"/>
        <v>2.3571690190026654E-4</v>
      </c>
      <c r="AU671" s="5">
        <f t="shared" si="876"/>
        <v>2.2346528020709825E-4</v>
      </c>
      <c r="AV671" s="5">
        <f t="shared" si="877"/>
        <v>1.5888783660229059E-4</v>
      </c>
      <c r="AW671" s="5">
        <f t="shared" si="878"/>
        <v>5.4437783726341407E-6</v>
      </c>
      <c r="AX671" s="5">
        <f t="shared" si="879"/>
        <v>1.9953828614595426E-2</v>
      </c>
      <c r="AY671" s="5">
        <f t="shared" si="880"/>
        <v>1.5213437458283222E-2</v>
      </c>
      <c r="AZ671" s="5">
        <f t="shared" si="881"/>
        <v>5.799605774096897E-3</v>
      </c>
      <c r="BA671" s="5">
        <f t="shared" si="882"/>
        <v>1.473935009852082E-3</v>
      </c>
      <c r="BB671" s="5">
        <f t="shared" si="883"/>
        <v>2.8094380435788571E-4</v>
      </c>
      <c r="BC671" s="5">
        <f t="shared" si="884"/>
        <v>4.2840109328838317E-5</v>
      </c>
      <c r="BD671" s="5">
        <f t="shared" si="885"/>
        <v>7.4060972757182929E-6</v>
      </c>
      <c r="BE671" s="5">
        <f t="shared" si="886"/>
        <v>2.1063473891146676E-5</v>
      </c>
      <c r="BF671" s="5">
        <f t="shared" si="887"/>
        <v>2.9953018158270659E-5</v>
      </c>
      <c r="BG671" s="5">
        <f t="shared" si="888"/>
        <v>2.8396180086476378E-5</v>
      </c>
      <c r="BH671" s="5">
        <f t="shared" si="889"/>
        <v>2.0190195172726262E-5</v>
      </c>
      <c r="BI671" s="5">
        <f t="shared" si="890"/>
        <v>1.1484473753057182E-5</v>
      </c>
      <c r="BJ671" s="8">
        <f t="shared" si="891"/>
        <v>0.77469930651249264</v>
      </c>
      <c r="BK671" s="8">
        <f t="shared" si="892"/>
        <v>0.14195665119745016</v>
      </c>
      <c r="BL671" s="8">
        <f t="shared" si="893"/>
        <v>7.0282068388633823E-2</v>
      </c>
      <c r="BM671" s="8">
        <f t="shared" si="894"/>
        <v>0.67213835144810996</v>
      </c>
      <c r="BN671" s="8">
        <f t="shared" si="895"/>
        <v>0.30159692536403215</v>
      </c>
    </row>
    <row r="672" spans="1:66" x14ac:dyDescent="0.25">
      <c r="A672" t="s">
        <v>301</v>
      </c>
      <c r="B672" t="s">
        <v>322</v>
      </c>
      <c r="C672" t="s">
        <v>312</v>
      </c>
      <c r="D672" s="16"/>
      <c r="E672">
        <f>VLOOKUP(A672,home!$A$2:$E$405,3,FALSE)</f>
        <v>1.2</v>
      </c>
      <c r="F672">
        <f>VLOOKUP(B672,home!$B$2:$E$405,3,FALSE)</f>
        <v>0.42</v>
      </c>
      <c r="G672">
        <f>VLOOKUP(C672,away!$B$2:$E$405,4,FALSE)</f>
        <v>0</v>
      </c>
      <c r="H672">
        <f>VLOOKUP(A672,away!$A$2:$E$405,3,FALSE)</f>
        <v>0.9</v>
      </c>
      <c r="I672">
        <f>VLOOKUP(C672,away!$B$2:$E$405,3,FALSE)</f>
        <v>0.42</v>
      </c>
      <c r="J672">
        <f>VLOOKUP(B672,home!$B$2:$E$405,4,FALSE)</f>
        <v>1.67</v>
      </c>
      <c r="K672" s="3">
        <f t="shared" si="840"/>
        <v>0</v>
      </c>
      <c r="L672" s="3">
        <f t="shared" si="841"/>
        <v>0.63125999999999993</v>
      </c>
      <c r="M672" s="5">
        <f t="shared" si="842"/>
        <v>0.53192115793149208</v>
      </c>
      <c r="N672" s="5">
        <f t="shared" si="843"/>
        <v>0</v>
      </c>
      <c r="O672" s="5">
        <f t="shared" si="844"/>
        <v>0.33578055015583363</v>
      </c>
      <c r="P672" s="5">
        <f t="shared" si="845"/>
        <v>0</v>
      </c>
      <c r="Q672" s="5">
        <f t="shared" si="846"/>
        <v>0</v>
      </c>
      <c r="R672" s="5">
        <f t="shared" si="847"/>
        <v>0.10598241504568576</v>
      </c>
      <c r="S672" s="5">
        <f t="shared" si="848"/>
        <v>0</v>
      </c>
      <c r="T672" s="5">
        <f t="shared" si="849"/>
        <v>0</v>
      </c>
      <c r="U672" s="5">
        <f t="shared" si="850"/>
        <v>0</v>
      </c>
      <c r="V672" s="5">
        <f t="shared" si="851"/>
        <v>0</v>
      </c>
      <c r="W672" s="5">
        <f t="shared" si="852"/>
        <v>0</v>
      </c>
      <c r="X672" s="5">
        <f t="shared" si="853"/>
        <v>0</v>
      </c>
      <c r="Y672" s="5">
        <f t="shared" si="854"/>
        <v>0</v>
      </c>
      <c r="Z672" s="5">
        <f t="shared" si="855"/>
        <v>2.2300819773913193E-2</v>
      </c>
      <c r="AA672" s="5">
        <f t="shared" si="856"/>
        <v>0</v>
      </c>
      <c r="AB672" s="5">
        <f t="shared" si="857"/>
        <v>0</v>
      </c>
      <c r="AC672" s="5">
        <f t="shared" si="858"/>
        <v>0</v>
      </c>
      <c r="AD672" s="5">
        <f t="shared" si="859"/>
        <v>0</v>
      </c>
      <c r="AE672" s="5">
        <f t="shared" si="860"/>
        <v>0</v>
      </c>
      <c r="AF672" s="5">
        <f t="shared" si="861"/>
        <v>0</v>
      </c>
      <c r="AG672" s="5">
        <f t="shared" si="862"/>
        <v>0</v>
      </c>
      <c r="AH672" s="5">
        <f t="shared" si="863"/>
        <v>3.5194038726201102E-3</v>
      </c>
      <c r="AI672" s="5">
        <f t="shared" si="864"/>
        <v>0</v>
      </c>
      <c r="AJ672" s="5">
        <f t="shared" si="865"/>
        <v>0</v>
      </c>
      <c r="AK672" s="5">
        <f t="shared" si="866"/>
        <v>0</v>
      </c>
      <c r="AL672" s="5">
        <f t="shared" si="867"/>
        <v>0</v>
      </c>
      <c r="AM672" s="5">
        <f t="shared" si="868"/>
        <v>0</v>
      </c>
      <c r="AN672" s="5">
        <f t="shared" si="869"/>
        <v>0</v>
      </c>
      <c r="AO672" s="5">
        <f t="shared" si="870"/>
        <v>0</v>
      </c>
      <c r="AP672" s="5">
        <f t="shared" si="871"/>
        <v>0</v>
      </c>
      <c r="AQ672" s="5">
        <f t="shared" si="872"/>
        <v>0</v>
      </c>
      <c r="AR672" s="5">
        <f t="shared" si="873"/>
        <v>4.443317777260343E-4</v>
      </c>
      <c r="AS672" s="5">
        <f t="shared" si="874"/>
        <v>0</v>
      </c>
      <c r="AT672" s="5">
        <f t="shared" si="875"/>
        <v>0</v>
      </c>
      <c r="AU672" s="5">
        <f t="shared" si="876"/>
        <v>0</v>
      </c>
      <c r="AV672" s="5">
        <f t="shared" si="877"/>
        <v>0</v>
      </c>
      <c r="AW672" s="5">
        <f t="shared" si="878"/>
        <v>0</v>
      </c>
      <c r="AX672" s="5">
        <f t="shared" si="879"/>
        <v>0</v>
      </c>
      <c r="AY672" s="5">
        <f t="shared" si="880"/>
        <v>0</v>
      </c>
      <c r="AZ672" s="5">
        <f t="shared" si="881"/>
        <v>0</v>
      </c>
      <c r="BA672" s="5">
        <f t="shared" si="882"/>
        <v>0</v>
      </c>
      <c r="BB672" s="5">
        <f t="shared" si="883"/>
        <v>0</v>
      </c>
      <c r="BC672" s="5">
        <f t="shared" si="884"/>
        <v>0</v>
      </c>
      <c r="BD672" s="5">
        <f t="shared" si="885"/>
        <v>4.6748146334556025E-5</v>
      </c>
      <c r="BE672" s="5">
        <f t="shared" si="886"/>
        <v>0</v>
      </c>
      <c r="BF672" s="5">
        <f t="shared" si="887"/>
        <v>0</v>
      </c>
      <c r="BG672" s="5">
        <f t="shared" si="888"/>
        <v>0</v>
      </c>
      <c r="BH672" s="5">
        <f t="shared" si="889"/>
        <v>0</v>
      </c>
      <c r="BI672" s="5">
        <f t="shared" si="890"/>
        <v>0</v>
      </c>
      <c r="BJ672" s="8">
        <f t="shared" si="891"/>
        <v>0</v>
      </c>
      <c r="BK672" s="8">
        <f t="shared" si="892"/>
        <v>0.53192115793149208</v>
      </c>
      <c r="BL672" s="8">
        <f t="shared" si="893"/>
        <v>0.44577344899820004</v>
      </c>
      <c r="BM672" s="8">
        <f t="shared" si="894"/>
        <v>2.6311303570593893E-2</v>
      </c>
      <c r="BN672" s="8">
        <f t="shared" si="895"/>
        <v>0.97368412313301145</v>
      </c>
    </row>
    <row r="673" spans="1:66" x14ac:dyDescent="0.25">
      <c r="A673" t="s">
        <v>301</v>
      </c>
      <c r="B673" t="s">
        <v>334</v>
      </c>
      <c r="C673" t="s">
        <v>369</v>
      </c>
      <c r="D673" s="16"/>
      <c r="E673">
        <f>VLOOKUP(A673,home!$A$2:$E$405,3,FALSE)</f>
        <v>1.2</v>
      </c>
      <c r="F673">
        <f>VLOOKUP(B673,home!$B$2:$E$405,3,FALSE)</f>
        <v>0.42</v>
      </c>
      <c r="G673">
        <f>VLOOKUP(C673,away!$B$2:$E$405,4,FALSE)</f>
        <v>0.42</v>
      </c>
      <c r="H673">
        <f>VLOOKUP(A673,away!$A$2:$E$405,3,FALSE)</f>
        <v>0.9</v>
      </c>
      <c r="I673">
        <f>VLOOKUP(C673,away!$B$2:$E$405,3,FALSE)</f>
        <v>0.83</v>
      </c>
      <c r="J673">
        <f>VLOOKUP(B673,home!$B$2:$E$405,4,FALSE)</f>
        <v>0.56000000000000005</v>
      </c>
      <c r="K673" s="3">
        <f t="shared" si="840"/>
        <v>0.21168000000000001</v>
      </c>
      <c r="L673" s="3">
        <f t="shared" si="841"/>
        <v>0.41832000000000003</v>
      </c>
      <c r="M673" s="5">
        <f t="shared" si="842"/>
        <v>0.53259180100689718</v>
      </c>
      <c r="N673" s="5">
        <f t="shared" si="843"/>
        <v>0.11273903243713999</v>
      </c>
      <c r="O673" s="5">
        <f t="shared" si="844"/>
        <v>0.22279380219720527</v>
      </c>
      <c r="P673" s="5">
        <f t="shared" si="845"/>
        <v>4.7160992049104407E-2</v>
      </c>
      <c r="Q673" s="5">
        <f t="shared" si="846"/>
        <v>1.1932299193146895E-2</v>
      </c>
      <c r="R673" s="5">
        <f t="shared" si="847"/>
        <v>4.6599551667567449E-2</v>
      </c>
      <c r="S673" s="5">
        <f t="shared" si="848"/>
        <v>1.0440261973854931E-3</v>
      </c>
      <c r="T673" s="5">
        <f t="shared" si="849"/>
        <v>4.9915193984772102E-3</v>
      </c>
      <c r="U673" s="5">
        <f t="shared" si="850"/>
        <v>9.8641930969906779E-3</v>
      </c>
      <c r="V673" s="5">
        <f t="shared" si="851"/>
        <v>1.0272055154699842E-5</v>
      </c>
      <c r="W673" s="5">
        <f t="shared" si="852"/>
        <v>8.4194303106844475E-4</v>
      </c>
      <c r="X673" s="5">
        <f t="shared" si="853"/>
        <v>3.5220160875655185E-4</v>
      </c>
      <c r="Y673" s="5">
        <f t="shared" si="854"/>
        <v>7.3666488487520381E-5</v>
      </c>
      <c r="Z673" s="5">
        <f t="shared" si="855"/>
        <v>6.4978414845256053E-3</v>
      </c>
      <c r="AA673" s="5">
        <f t="shared" si="856"/>
        <v>1.37546308544438E-3</v>
      </c>
      <c r="AB673" s="5">
        <f t="shared" si="857"/>
        <v>1.4557901296343315E-4</v>
      </c>
      <c r="AC673" s="5">
        <f t="shared" si="858"/>
        <v>5.6849390865914748E-8</v>
      </c>
      <c r="AD673" s="5">
        <f t="shared" si="859"/>
        <v>4.4555625204142109E-5</v>
      </c>
      <c r="AE673" s="5">
        <f t="shared" si="860"/>
        <v>1.8638509135396732E-5</v>
      </c>
      <c r="AF673" s="5">
        <f t="shared" si="861"/>
        <v>3.8984305707595797E-6</v>
      </c>
      <c r="AG673" s="5">
        <f t="shared" si="862"/>
        <v>5.4359715878671577E-7</v>
      </c>
      <c r="AH673" s="5">
        <f t="shared" si="863"/>
        <v>6.795442624516879E-4</v>
      </c>
      <c r="AI673" s="5">
        <f t="shared" si="864"/>
        <v>1.4384592947577329E-4</v>
      </c>
      <c r="AJ673" s="5">
        <f t="shared" si="865"/>
        <v>1.5224653175715843E-5</v>
      </c>
      <c r="AK673" s="5">
        <f t="shared" si="866"/>
        <v>1.0742515280785095E-6</v>
      </c>
      <c r="AL673" s="5">
        <f t="shared" si="867"/>
        <v>2.0136049151001612E-10</v>
      </c>
      <c r="AM673" s="5">
        <f t="shared" si="868"/>
        <v>1.886306948642562E-6</v>
      </c>
      <c r="AN673" s="5">
        <f t="shared" si="869"/>
        <v>7.8907992275615659E-7</v>
      </c>
      <c r="AO673" s="5">
        <f t="shared" si="870"/>
        <v>1.6504395664367773E-7</v>
      </c>
      <c r="AP673" s="5">
        <f t="shared" si="871"/>
        <v>2.301372931439442E-8</v>
      </c>
      <c r="AQ673" s="5">
        <f t="shared" si="872"/>
        <v>2.4067758116993689E-9</v>
      </c>
      <c r="AR673" s="5">
        <f t="shared" si="873"/>
        <v>5.6853391173758051E-5</v>
      </c>
      <c r="AS673" s="5">
        <f t="shared" si="874"/>
        <v>1.2034725843661104E-5</v>
      </c>
      <c r="AT673" s="5">
        <f t="shared" si="875"/>
        <v>1.273755383293091E-6</v>
      </c>
      <c r="AU673" s="5">
        <f t="shared" si="876"/>
        <v>8.9876179845160493E-8</v>
      </c>
      <c r="AV673" s="5">
        <f t="shared" si="877"/>
        <v>4.7562474374058948E-9</v>
      </c>
      <c r="AW673" s="5">
        <f t="shared" si="878"/>
        <v>4.952907503538019E-13</v>
      </c>
      <c r="AX673" s="5">
        <f t="shared" si="879"/>
        <v>6.6548909148109478E-8</v>
      </c>
      <c r="AY673" s="5">
        <f t="shared" si="880"/>
        <v>2.7838739674837163E-8</v>
      </c>
      <c r="AZ673" s="5">
        <f t="shared" si="881"/>
        <v>5.8227507903889407E-9</v>
      </c>
      <c r="BA673" s="5">
        <f t="shared" si="882"/>
        <v>8.1192437021183387E-10</v>
      </c>
      <c r="BB673" s="5">
        <f t="shared" si="883"/>
        <v>8.4911050636753599E-11</v>
      </c>
      <c r="BC673" s="5">
        <f t="shared" si="884"/>
        <v>7.1039981404733578E-12</v>
      </c>
      <c r="BD673" s="5">
        <f t="shared" si="885"/>
        <v>3.9638184326344065E-6</v>
      </c>
      <c r="BE673" s="5">
        <f t="shared" si="886"/>
        <v>8.3906108582005115E-7</v>
      </c>
      <c r="BF673" s="5">
        <f t="shared" si="887"/>
        <v>8.8806225323194212E-8</v>
      </c>
      <c r="BG673" s="5">
        <f t="shared" si="888"/>
        <v>6.2661672588045816E-9</v>
      </c>
      <c r="BH673" s="5">
        <f t="shared" si="889"/>
        <v>3.3160557133593859E-10</v>
      </c>
      <c r="BI673" s="5">
        <f t="shared" si="890"/>
        <v>1.4038853468078308E-11</v>
      </c>
      <c r="BJ673" s="8">
        <f t="shared" si="891"/>
        <v>0.13100126528481787</v>
      </c>
      <c r="BK673" s="8">
        <f t="shared" si="892"/>
        <v>0.58080717619803279</v>
      </c>
      <c r="BL673" s="8">
        <f t="shared" si="893"/>
        <v>0.28169343295918592</v>
      </c>
      <c r="BM673" s="8">
        <f t="shared" si="894"/>
        <v>2.6182209537256675E-2</v>
      </c>
      <c r="BN673" s="8">
        <f t="shared" si="895"/>
        <v>0.97381747855106116</v>
      </c>
    </row>
    <row r="674" spans="1:66" x14ac:dyDescent="0.25">
      <c r="A674" t="s">
        <v>301</v>
      </c>
      <c r="B674" t="s">
        <v>372</v>
      </c>
      <c r="C674" t="s">
        <v>350</v>
      </c>
      <c r="D674" s="16"/>
      <c r="E674">
        <f>VLOOKUP(A674,home!$A$2:$E$405,3,FALSE)</f>
        <v>1.2</v>
      </c>
      <c r="F674">
        <f>VLOOKUP(B674,home!$B$2:$E$405,3,FALSE)</f>
        <v>0.83</v>
      </c>
      <c r="G674">
        <f>VLOOKUP(C674,away!$B$2:$E$405,4,FALSE)</f>
        <v>0.83</v>
      </c>
      <c r="H674">
        <f>VLOOKUP(A674,away!$A$2:$E$405,3,FALSE)</f>
        <v>0.9</v>
      </c>
      <c r="I674">
        <f>VLOOKUP(C674,away!$B$2:$E$405,3,FALSE)</f>
        <v>0.42</v>
      </c>
      <c r="J674">
        <f>VLOOKUP(B674,home!$B$2:$E$405,4,FALSE)</f>
        <v>0</v>
      </c>
      <c r="K674" s="3">
        <f t="shared" ref="K674:K736" si="896">E674*F674*G674</f>
        <v>0.82667999999999986</v>
      </c>
      <c r="L674" s="3">
        <f t="shared" ref="L674:L736" si="897">H674*I674*J674</f>
        <v>0</v>
      </c>
      <c r="M674" s="5">
        <f t="shared" ref="M674:M736" si="898">_xlfn.POISSON.DIST(0,K674,FALSE) * _xlfn.POISSON.DIST(0,L674,FALSE)</f>
        <v>0.43749937576865011</v>
      </c>
      <c r="N674" s="5">
        <f t="shared" ref="N674:N736" si="899">_xlfn.POISSON.DIST(1,K674,FALSE) * _xlfn.POISSON.DIST(0,L674,FALSE)</f>
        <v>0.3616719839604276</v>
      </c>
      <c r="O674" s="5">
        <f t="shared" ref="O674:O736" si="900">_xlfn.POISSON.DIST(0,K674,FALSE) * _xlfn.POISSON.DIST(1,L674,FALSE)</f>
        <v>0</v>
      </c>
      <c r="P674" s="5">
        <f t="shared" ref="P674:P736" si="901">_xlfn.POISSON.DIST(1,K674,FALSE) * _xlfn.POISSON.DIST(1,L674,FALSE)</f>
        <v>0</v>
      </c>
      <c r="Q674" s="5">
        <f t="shared" ref="Q674:Q736" si="902">_xlfn.POISSON.DIST(2,K674,FALSE) * _xlfn.POISSON.DIST(0,L674,FALSE)</f>
        <v>0.14949349785020313</v>
      </c>
      <c r="R674" s="5">
        <f t="shared" ref="R674:R736" si="903">_xlfn.POISSON.DIST(0,K674,FALSE) * _xlfn.POISSON.DIST(2,L674,FALSE)</f>
        <v>0</v>
      </c>
      <c r="S674" s="5">
        <f t="shared" ref="S674:S736" si="904">_xlfn.POISSON.DIST(2,K674,FALSE) * _xlfn.POISSON.DIST(2,L674,FALSE)</f>
        <v>0</v>
      </c>
      <c r="T674" s="5">
        <f t="shared" ref="T674:T736" si="905">_xlfn.POISSON.DIST(2,K674,FALSE) * _xlfn.POISSON.DIST(1,L674,FALSE)</f>
        <v>0</v>
      </c>
      <c r="U674" s="5">
        <f t="shared" ref="U674:U736" si="906">_xlfn.POISSON.DIST(1,K674,FALSE) * _xlfn.POISSON.DIST(2,L674,FALSE)</f>
        <v>0</v>
      </c>
      <c r="V674" s="5">
        <f t="shared" ref="V674:V736" si="907">_xlfn.POISSON.DIST(3,K674,FALSE) * _xlfn.POISSON.DIST(3,L674,FALSE)</f>
        <v>0</v>
      </c>
      <c r="W674" s="5">
        <f t="shared" ref="W674:W736" si="908">_xlfn.POISSON.DIST(3,K674,FALSE) * _xlfn.POISSON.DIST(0,L674,FALSE)</f>
        <v>4.1194428267601967E-2</v>
      </c>
      <c r="X674" s="5">
        <f t="shared" ref="X674:X736" si="909">_xlfn.POISSON.DIST(3,K674,FALSE) * _xlfn.POISSON.DIST(1,L674,FALSE)</f>
        <v>0</v>
      </c>
      <c r="Y674" s="5">
        <f t="shared" ref="Y674:Y736" si="910">_xlfn.POISSON.DIST(3,K674,FALSE) * _xlfn.POISSON.DIST(2,L674,FALSE)</f>
        <v>0</v>
      </c>
      <c r="Z674" s="5">
        <f t="shared" ref="Z674:Z736" si="911">_xlfn.POISSON.DIST(0,K674,FALSE) * _xlfn.POISSON.DIST(3,L674,FALSE)</f>
        <v>0</v>
      </c>
      <c r="AA674" s="5">
        <f t="shared" ref="AA674:AA736" si="912">_xlfn.POISSON.DIST(1,K674,FALSE) * _xlfn.POISSON.DIST(3,L674,FALSE)</f>
        <v>0</v>
      </c>
      <c r="AB674" s="5">
        <f t="shared" ref="AB674:AB736" si="913">_xlfn.POISSON.DIST(2,K674,FALSE) * _xlfn.POISSON.DIST(3,L674,FALSE)</f>
        <v>0</v>
      </c>
      <c r="AC674" s="5">
        <f t="shared" ref="AC674:AC736" si="914">_xlfn.POISSON.DIST(4,K674,FALSE) * _xlfn.POISSON.DIST(4,L674,FALSE)</f>
        <v>0</v>
      </c>
      <c r="AD674" s="5">
        <f t="shared" ref="AD674:AD736" si="915">_xlfn.POISSON.DIST(4,K674,FALSE) * _xlfn.POISSON.DIST(0,L674,FALSE)</f>
        <v>8.5136524900652957E-3</v>
      </c>
      <c r="AE674" s="5">
        <f t="shared" ref="AE674:AE736" si="916">_xlfn.POISSON.DIST(4,K674,FALSE) * _xlfn.POISSON.DIST(1,L674,FALSE)</f>
        <v>0</v>
      </c>
      <c r="AF674" s="5">
        <f t="shared" ref="AF674:AF736" si="917">_xlfn.POISSON.DIST(4,K674,FALSE) * _xlfn.POISSON.DIST(2,L674,FALSE)</f>
        <v>0</v>
      </c>
      <c r="AG674" s="5">
        <f t="shared" ref="AG674:AG736" si="918">_xlfn.POISSON.DIST(4,K674,FALSE) * _xlfn.POISSON.DIST(3,L674,FALSE)</f>
        <v>0</v>
      </c>
      <c r="AH674" s="5">
        <f t="shared" ref="AH674:AH736" si="919">_xlfn.POISSON.DIST(0,K674,FALSE) * _xlfn.POISSON.DIST(4,L674,FALSE)</f>
        <v>0</v>
      </c>
      <c r="AI674" s="5">
        <f t="shared" ref="AI674:AI736" si="920">_xlfn.POISSON.DIST(1,K674,FALSE) * _xlfn.POISSON.DIST(4,L674,FALSE)</f>
        <v>0</v>
      </c>
      <c r="AJ674" s="5">
        <f t="shared" ref="AJ674:AJ736" si="921">_xlfn.POISSON.DIST(2,K674,FALSE) * _xlfn.POISSON.DIST(4,L674,FALSE)</f>
        <v>0</v>
      </c>
      <c r="AK674" s="5">
        <f t="shared" ref="AK674:AK736" si="922">_xlfn.POISSON.DIST(3,K674,FALSE) * _xlfn.POISSON.DIST(4,L674,FALSE)</f>
        <v>0</v>
      </c>
      <c r="AL674" s="5">
        <f t="shared" ref="AL674:AL736" si="923">_xlfn.POISSON.DIST(5,K674,FALSE) * _xlfn.POISSON.DIST(5,L674,FALSE)</f>
        <v>0</v>
      </c>
      <c r="AM674" s="5">
        <f t="shared" ref="AM674:AM736" si="924">_xlfn.POISSON.DIST(5,K674,FALSE) * _xlfn.POISSON.DIST(0,L674,FALSE)</f>
        <v>1.4076132480974359E-3</v>
      </c>
      <c r="AN674" s="5">
        <f t="shared" ref="AN674:AN736" si="925">_xlfn.POISSON.DIST(5,K674,FALSE) * _xlfn.POISSON.DIST(1,L674,FALSE)</f>
        <v>0</v>
      </c>
      <c r="AO674" s="5">
        <f t="shared" ref="AO674:AO736" si="926">_xlfn.POISSON.DIST(5,K674,FALSE) * _xlfn.POISSON.DIST(2,L674,FALSE)</f>
        <v>0</v>
      </c>
      <c r="AP674" s="5">
        <f t="shared" ref="AP674:AP736" si="927">_xlfn.POISSON.DIST(5,K674,FALSE) * _xlfn.POISSON.DIST(3,L674,FALSE)</f>
        <v>0</v>
      </c>
      <c r="AQ674" s="5">
        <f t="shared" ref="AQ674:AQ736" si="928">_xlfn.POISSON.DIST(5,K674,FALSE) * _xlfn.POISSON.DIST(4,L674,FALSE)</f>
        <v>0</v>
      </c>
      <c r="AR674" s="5">
        <f t="shared" ref="AR674:AR736" si="929">_xlfn.POISSON.DIST(0,K674,FALSE) * _xlfn.POISSON.DIST(5,L674,FALSE)</f>
        <v>0</v>
      </c>
      <c r="AS674" s="5">
        <f t="shared" ref="AS674:AS736" si="930">_xlfn.POISSON.DIST(1,K674,FALSE) * _xlfn.POISSON.DIST(5,L674,FALSE)</f>
        <v>0</v>
      </c>
      <c r="AT674" s="5">
        <f t="shared" ref="AT674:AT736" si="931">_xlfn.POISSON.DIST(2,K674,FALSE) * _xlfn.POISSON.DIST(5,L674,FALSE)</f>
        <v>0</v>
      </c>
      <c r="AU674" s="5">
        <f t="shared" ref="AU674:AU736" si="932">_xlfn.POISSON.DIST(3,K674,FALSE) * _xlfn.POISSON.DIST(5,L674,FALSE)</f>
        <v>0</v>
      </c>
      <c r="AV674" s="5">
        <f t="shared" ref="AV674:AV736" si="933">_xlfn.POISSON.DIST(4,K674,FALSE) * _xlfn.POISSON.DIST(5,L674,FALSE)</f>
        <v>0</v>
      </c>
      <c r="AW674" s="5">
        <f t="shared" ref="AW674:AW736" si="934">_xlfn.POISSON.DIST(6,K674,FALSE) * _xlfn.POISSON.DIST(6,L674,FALSE)</f>
        <v>0</v>
      </c>
      <c r="AX674" s="5">
        <f t="shared" ref="AX674:AX736" si="935">_xlfn.POISSON.DIST(6,K674,FALSE) * _xlfn.POISSON.DIST(0,L674,FALSE)</f>
        <v>1.9394095332286461E-4</v>
      </c>
      <c r="AY674" s="5">
        <f t="shared" ref="AY674:AY736" si="936">_xlfn.POISSON.DIST(6,K674,FALSE) * _xlfn.POISSON.DIST(1,L674,FALSE)</f>
        <v>0</v>
      </c>
      <c r="AZ674" s="5">
        <f t="shared" ref="AZ674:AZ736" si="937">_xlfn.POISSON.DIST(6,K674,FALSE) * _xlfn.POISSON.DIST(2,L674,FALSE)</f>
        <v>0</v>
      </c>
      <c r="BA674" s="5">
        <f t="shared" ref="BA674:BA736" si="938">_xlfn.POISSON.DIST(6,K674,FALSE) * _xlfn.POISSON.DIST(3,L674,FALSE)</f>
        <v>0</v>
      </c>
      <c r="BB674" s="5">
        <f t="shared" ref="BB674:BB736" si="939">_xlfn.POISSON.DIST(6,K674,FALSE) * _xlfn.POISSON.DIST(4,L674,FALSE)</f>
        <v>0</v>
      </c>
      <c r="BC674" s="5">
        <f t="shared" ref="BC674:BC736" si="940">_xlfn.POISSON.DIST(6,K674,FALSE) * _xlfn.POISSON.DIST(5,L674,FALSE)</f>
        <v>0</v>
      </c>
      <c r="BD674" s="5">
        <f t="shared" ref="BD674:BD736" si="941">_xlfn.POISSON.DIST(0,K674,FALSE) * _xlfn.POISSON.DIST(6,L674,FALSE)</f>
        <v>0</v>
      </c>
      <c r="BE674" s="5">
        <f t="shared" ref="BE674:BE736" si="942">_xlfn.POISSON.DIST(1,K674,FALSE) * _xlfn.POISSON.DIST(6,L674,FALSE)</f>
        <v>0</v>
      </c>
      <c r="BF674" s="5">
        <f t="shared" ref="BF674:BF736" si="943">_xlfn.POISSON.DIST(2,K674,FALSE) * _xlfn.POISSON.DIST(6,L674,FALSE)</f>
        <v>0</v>
      </c>
      <c r="BG674" s="5">
        <f t="shared" ref="BG674:BG736" si="944">_xlfn.POISSON.DIST(3,K674,FALSE) * _xlfn.POISSON.DIST(6,L674,FALSE)</f>
        <v>0</v>
      </c>
      <c r="BH674" s="5">
        <f t="shared" ref="BH674:BH736" si="945">_xlfn.POISSON.DIST(4,K674,FALSE) * _xlfn.POISSON.DIST(6,L674,FALSE)</f>
        <v>0</v>
      </c>
      <c r="BI674" s="5">
        <f t="shared" ref="BI674:BI736" si="946">_xlfn.POISSON.DIST(5,K674,FALSE) * _xlfn.POISSON.DIST(6,L674,FALSE)</f>
        <v>0</v>
      </c>
      <c r="BJ674" s="8">
        <f t="shared" ref="BJ674:BJ736" si="947">SUM(N674,Q674,T674,W674,X674,Y674,AD674,AE674,AF674,AG674,AM674,AN674,AO674,AP674,AQ674,AX674,AY674,AZ674,BA674,BB674,BC674)</f>
        <v>0.56247511676971829</v>
      </c>
      <c r="BK674" s="8">
        <f t="shared" ref="BK674:BK736" si="948">SUM(M674,P674,S674,V674,AC674,AL674,AY674)</f>
        <v>0.43749937576865011</v>
      </c>
      <c r="BL674" s="8">
        <f t="shared" ref="BL674:BL736" si="949">SUM(O674,R674,U674,AA674,AB674,AH674,AI674,AJ674,AK674,AR674,AS674,AT674,AU674,AV674,BD674,BE674,BF674,BG674,BH674,BI674)</f>
        <v>0</v>
      </c>
      <c r="BM674" s="8">
        <f t="shared" ref="BM674:BM736" si="950">SUM(S674:BI674)</f>
        <v>5.1309634959087559E-2</v>
      </c>
      <c r="BN674" s="8">
        <f t="shared" ref="BN674:BN736" si="951">SUM(M674:R674)</f>
        <v>0.94866485757928087</v>
      </c>
    </row>
    <row r="675" spans="1:66" x14ac:dyDescent="0.25">
      <c r="A675" t="s">
        <v>301</v>
      </c>
      <c r="B675" t="s">
        <v>316</v>
      </c>
      <c r="C675" t="s">
        <v>368</v>
      </c>
      <c r="D675" s="16"/>
      <c r="E675">
        <f>VLOOKUP(A675,home!$A$2:$E$405,3,FALSE)</f>
        <v>1.2</v>
      </c>
      <c r="F675">
        <f>VLOOKUP(B675,home!$B$2:$E$405,3,FALSE)</f>
        <v>0.42</v>
      </c>
      <c r="G675">
        <f>VLOOKUP(C675,away!$B$2:$E$405,4,FALSE)</f>
        <v>0</v>
      </c>
      <c r="H675">
        <f>VLOOKUP(A675,away!$A$2:$E$405,3,FALSE)</f>
        <v>0.9</v>
      </c>
      <c r="I675">
        <f>VLOOKUP(C675,away!$B$2:$E$405,3,FALSE)</f>
        <v>0</v>
      </c>
      <c r="J675">
        <f>VLOOKUP(B675,home!$B$2:$E$405,4,FALSE)</f>
        <v>1.1100000000000001</v>
      </c>
      <c r="K675" s="3">
        <f t="shared" si="896"/>
        <v>0</v>
      </c>
      <c r="L675" s="3">
        <f t="shared" si="897"/>
        <v>0</v>
      </c>
      <c r="M675" s="5">
        <f t="shared" si="898"/>
        <v>1</v>
      </c>
      <c r="N675" s="5">
        <f t="shared" si="899"/>
        <v>0</v>
      </c>
      <c r="O675" s="5">
        <f t="shared" si="900"/>
        <v>0</v>
      </c>
      <c r="P675" s="5">
        <f t="shared" si="901"/>
        <v>0</v>
      </c>
      <c r="Q675" s="5">
        <f t="shared" si="902"/>
        <v>0</v>
      </c>
      <c r="R675" s="5">
        <f t="shared" si="903"/>
        <v>0</v>
      </c>
      <c r="S675" s="5">
        <f t="shared" si="904"/>
        <v>0</v>
      </c>
      <c r="T675" s="5">
        <f t="shared" si="905"/>
        <v>0</v>
      </c>
      <c r="U675" s="5">
        <f t="shared" si="906"/>
        <v>0</v>
      </c>
      <c r="V675" s="5">
        <f t="shared" si="907"/>
        <v>0</v>
      </c>
      <c r="W675" s="5">
        <f t="shared" si="908"/>
        <v>0</v>
      </c>
      <c r="X675" s="5">
        <f t="shared" si="909"/>
        <v>0</v>
      </c>
      <c r="Y675" s="5">
        <f t="shared" si="910"/>
        <v>0</v>
      </c>
      <c r="Z675" s="5">
        <f t="shared" si="911"/>
        <v>0</v>
      </c>
      <c r="AA675" s="5">
        <f t="shared" si="912"/>
        <v>0</v>
      </c>
      <c r="AB675" s="5">
        <f t="shared" si="913"/>
        <v>0</v>
      </c>
      <c r="AC675" s="5">
        <f t="shared" si="914"/>
        <v>0</v>
      </c>
      <c r="AD675" s="5">
        <f t="shared" si="915"/>
        <v>0</v>
      </c>
      <c r="AE675" s="5">
        <f t="shared" si="916"/>
        <v>0</v>
      </c>
      <c r="AF675" s="5">
        <f t="shared" si="917"/>
        <v>0</v>
      </c>
      <c r="AG675" s="5">
        <f t="shared" si="918"/>
        <v>0</v>
      </c>
      <c r="AH675" s="5">
        <f t="shared" si="919"/>
        <v>0</v>
      </c>
      <c r="AI675" s="5">
        <f t="shared" si="920"/>
        <v>0</v>
      </c>
      <c r="AJ675" s="5">
        <f t="shared" si="921"/>
        <v>0</v>
      </c>
      <c r="AK675" s="5">
        <f t="shared" si="922"/>
        <v>0</v>
      </c>
      <c r="AL675" s="5">
        <f t="shared" si="923"/>
        <v>0</v>
      </c>
      <c r="AM675" s="5">
        <f t="shared" si="924"/>
        <v>0</v>
      </c>
      <c r="AN675" s="5">
        <f t="shared" si="925"/>
        <v>0</v>
      </c>
      <c r="AO675" s="5">
        <f t="shared" si="926"/>
        <v>0</v>
      </c>
      <c r="AP675" s="5">
        <f t="shared" si="927"/>
        <v>0</v>
      </c>
      <c r="AQ675" s="5">
        <f t="shared" si="928"/>
        <v>0</v>
      </c>
      <c r="AR675" s="5">
        <f t="shared" si="929"/>
        <v>0</v>
      </c>
      <c r="AS675" s="5">
        <f t="shared" si="930"/>
        <v>0</v>
      </c>
      <c r="AT675" s="5">
        <f t="shared" si="931"/>
        <v>0</v>
      </c>
      <c r="AU675" s="5">
        <f t="shared" si="932"/>
        <v>0</v>
      </c>
      <c r="AV675" s="5">
        <f t="shared" si="933"/>
        <v>0</v>
      </c>
      <c r="AW675" s="5">
        <f t="shared" si="934"/>
        <v>0</v>
      </c>
      <c r="AX675" s="5">
        <f t="shared" si="935"/>
        <v>0</v>
      </c>
      <c r="AY675" s="5">
        <f t="shared" si="936"/>
        <v>0</v>
      </c>
      <c r="AZ675" s="5">
        <f t="shared" si="937"/>
        <v>0</v>
      </c>
      <c r="BA675" s="5">
        <f t="shared" si="938"/>
        <v>0</v>
      </c>
      <c r="BB675" s="5">
        <f t="shared" si="939"/>
        <v>0</v>
      </c>
      <c r="BC675" s="5">
        <f t="shared" si="940"/>
        <v>0</v>
      </c>
      <c r="BD675" s="5">
        <f t="shared" si="941"/>
        <v>0</v>
      </c>
      <c r="BE675" s="5">
        <f t="shared" si="942"/>
        <v>0</v>
      </c>
      <c r="BF675" s="5">
        <f t="shared" si="943"/>
        <v>0</v>
      </c>
      <c r="BG675" s="5">
        <f t="shared" si="944"/>
        <v>0</v>
      </c>
      <c r="BH675" s="5">
        <f t="shared" si="945"/>
        <v>0</v>
      </c>
      <c r="BI675" s="5">
        <f t="shared" si="946"/>
        <v>0</v>
      </c>
      <c r="BJ675" s="8">
        <f t="shared" si="947"/>
        <v>0</v>
      </c>
      <c r="BK675" s="8">
        <f t="shared" si="948"/>
        <v>1</v>
      </c>
      <c r="BL675" s="8">
        <f t="shared" si="949"/>
        <v>0</v>
      </c>
      <c r="BM675" s="8">
        <f t="shared" si="950"/>
        <v>0</v>
      </c>
      <c r="BN675" s="8">
        <f t="shared" si="951"/>
        <v>1</v>
      </c>
    </row>
    <row r="676" spans="1:66" x14ac:dyDescent="0.25">
      <c r="A676" t="s">
        <v>303</v>
      </c>
      <c r="B676" t="s">
        <v>374</v>
      </c>
      <c r="C676" t="s">
        <v>357</v>
      </c>
      <c r="D676" s="16"/>
      <c r="E676">
        <f>VLOOKUP(A676,home!$A$2:$E$405,3,FALSE)</f>
        <v>1.13636363636364</v>
      </c>
      <c r="F676">
        <f>VLOOKUP(B676,home!$B$2:$E$405,3,FALSE)</f>
        <v>1.32</v>
      </c>
      <c r="G676">
        <f>VLOOKUP(C676,away!$B$2:$E$405,4,FALSE)</f>
        <v>0.88</v>
      </c>
      <c r="H676">
        <f>VLOOKUP(A676,away!$A$2:$E$405,3,FALSE)</f>
        <v>0.79545454545454497</v>
      </c>
      <c r="I676">
        <f>VLOOKUP(C676,away!$B$2:$E$405,3,FALSE)</f>
        <v>0.44</v>
      </c>
      <c r="J676">
        <f>VLOOKUP(B676,home!$B$2:$E$405,4,FALSE)</f>
        <v>0.63</v>
      </c>
      <c r="K676" s="3">
        <f t="shared" si="896"/>
        <v>1.3200000000000043</v>
      </c>
      <c r="L676" s="3">
        <f t="shared" si="897"/>
        <v>0.22049999999999989</v>
      </c>
      <c r="M676" s="5">
        <f t="shared" si="898"/>
        <v>0.21427393766943553</v>
      </c>
      <c r="N676" s="5">
        <f t="shared" si="899"/>
        <v>0.2828415977236558</v>
      </c>
      <c r="O676" s="5">
        <f t="shared" si="900"/>
        <v>4.7247403256110515E-2</v>
      </c>
      <c r="P676" s="5">
        <f t="shared" si="901"/>
        <v>6.2366572298066081E-2</v>
      </c>
      <c r="Q676" s="5">
        <f t="shared" si="902"/>
        <v>0.18667545449761347</v>
      </c>
      <c r="R676" s="5">
        <f t="shared" si="903"/>
        <v>5.2090262089861811E-3</v>
      </c>
      <c r="S676" s="5">
        <f t="shared" si="904"/>
        <v>4.5381036332687906E-3</v>
      </c>
      <c r="T676" s="5">
        <f t="shared" si="905"/>
        <v>4.1161937716723752E-2</v>
      </c>
      <c r="U676" s="5">
        <f t="shared" si="906"/>
        <v>6.8759145958617813E-3</v>
      </c>
      <c r="V676" s="5">
        <f t="shared" si="907"/>
        <v>1.4676227149991312E-4</v>
      </c>
      <c r="W676" s="5">
        <f t="shared" si="908"/>
        <v>8.2137199978950179E-2</v>
      </c>
      <c r="X676" s="5">
        <f t="shared" si="909"/>
        <v>1.8111252595358503E-2</v>
      </c>
      <c r="Y676" s="5">
        <f t="shared" si="910"/>
        <v>1.9967655986382741E-3</v>
      </c>
      <c r="Z676" s="5">
        <f t="shared" si="911"/>
        <v>3.8286342636048424E-4</v>
      </c>
      <c r="AA676" s="5">
        <f t="shared" si="912"/>
        <v>5.0537972279584079E-4</v>
      </c>
      <c r="AB676" s="5">
        <f t="shared" si="913"/>
        <v>3.3355061704525609E-4</v>
      </c>
      <c r="AC676" s="5">
        <f t="shared" si="914"/>
        <v>2.6697891714228029E-6</v>
      </c>
      <c r="AD676" s="5">
        <f t="shared" si="915"/>
        <v>2.7105275993053665E-2</v>
      </c>
      <c r="AE676" s="5">
        <f t="shared" si="916"/>
        <v>5.9767133564683304E-3</v>
      </c>
      <c r="AF676" s="5">
        <f t="shared" si="917"/>
        <v>6.58932647550633E-4</v>
      </c>
      <c r="AG676" s="5">
        <f t="shared" si="918"/>
        <v>4.843154959497152E-5</v>
      </c>
      <c r="AH676" s="5">
        <f t="shared" si="919"/>
        <v>2.1105346378121676E-5</v>
      </c>
      <c r="AI676" s="5">
        <f t="shared" si="920"/>
        <v>2.7859057219120703E-5</v>
      </c>
      <c r="AJ676" s="5">
        <f t="shared" si="921"/>
        <v>1.8386977764619727E-5</v>
      </c>
      <c r="AK676" s="5">
        <f t="shared" si="922"/>
        <v>8.0902702164327041E-6</v>
      </c>
      <c r="AL676" s="5">
        <f t="shared" si="923"/>
        <v>3.1082753449372901E-8</v>
      </c>
      <c r="AM676" s="5">
        <f t="shared" si="924"/>
        <v>7.155792862166185E-3</v>
      </c>
      <c r="AN676" s="5">
        <f t="shared" si="925"/>
        <v>1.5778523261076431E-3</v>
      </c>
      <c r="AO676" s="5">
        <f t="shared" si="926"/>
        <v>1.7395821895336755E-4</v>
      </c>
      <c r="AP676" s="5">
        <f t="shared" si="927"/>
        <v>1.2785929093072512E-5</v>
      </c>
      <c r="AQ676" s="5">
        <f t="shared" si="928"/>
        <v>7.0482434125562163E-7</v>
      </c>
      <c r="AR676" s="5">
        <f t="shared" si="929"/>
        <v>9.307457752751655E-7</v>
      </c>
      <c r="AS676" s="5">
        <f t="shared" si="930"/>
        <v>1.2285844233632225E-6</v>
      </c>
      <c r="AT676" s="5">
        <f t="shared" si="931"/>
        <v>8.1086571941972959E-7</v>
      </c>
      <c r="AU676" s="5">
        <f t="shared" si="932"/>
        <v>3.5678091654468209E-7</v>
      </c>
      <c r="AV676" s="5">
        <f t="shared" si="933"/>
        <v>1.1773770245974556E-7</v>
      </c>
      <c r="AW676" s="5">
        <f t="shared" si="934"/>
        <v>2.5130406163818089E-10</v>
      </c>
      <c r="AX676" s="5">
        <f t="shared" si="935"/>
        <v>1.5742744296765672E-3</v>
      </c>
      <c r="AY676" s="5">
        <f t="shared" si="936"/>
        <v>3.4712751174368288E-4</v>
      </c>
      <c r="AZ676" s="5">
        <f t="shared" si="937"/>
        <v>3.8270808169741013E-5</v>
      </c>
      <c r="BA676" s="5">
        <f t="shared" si="938"/>
        <v>2.812904400475964E-6</v>
      </c>
      <c r="BB676" s="5">
        <f t="shared" si="939"/>
        <v>1.5506135507623742E-7</v>
      </c>
      <c r="BC676" s="5">
        <f t="shared" si="940"/>
        <v>6.8382057588620665E-9</v>
      </c>
      <c r="BD676" s="5">
        <f t="shared" si="941"/>
        <v>3.4204907241362331E-8</v>
      </c>
      <c r="BE676" s="5">
        <f t="shared" si="942"/>
        <v>4.5150477558598417E-8</v>
      </c>
      <c r="BF676" s="5">
        <f t="shared" si="943"/>
        <v>2.9799315188675059E-8</v>
      </c>
      <c r="BG676" s="5">
        <f t="shared" si="944"/>
        <v>1.3111698683017064E-8</v>
      </c>
      <c r="BH676" s="5">
        <f t="shared" si="945"/>
        <v>4.3268605653956484E-9</v>
      </c>
      <c r="BI676" s="5">
        <f t="shared" si="946"/>
        <v>1.142291189264454E-9</v>
      </c>
      <c r="BJ676" s="8">
        <f t="shared" si="947"/>
        <v>0.65759730337182054</v>
      </c>
      <c r="BK676" s="8">
        <f t="shared" si="948"/>
        <v>0.28167520425593884</v>
      </c>
      <c r="BL676" s="8">
        <f t="shared" si="949"/>
        <v>6.0250288502465374E-2</v>
      </c>
      <c r="BM676" s="8">
        <f t="shared" si="950"/>
        <v>0.20094454064227779</v>
      </c>
      <c r="BN676" s="8">
        <f t="shared" si="951"/>
        <v>0.79861399165386759</v>
      </c>
    </row>
    <row r="677" spans="1:66" x14ac:dyDescent="0.25">
      <c r="A677" t="s">
        <v>303</v>
      </c>
      <c r="B677" t="s">
        <v>349</v>
      </c>
      <c r="C677" t="s">
        <v>466</v>
      </c>
      <c r="D677" s="16"/>
      <c r="E677">
        <f>VLOOKUP(A677,home!$A$2:$E$405,3,FALSE)</f>
        <v>1.13636363636364</v>
      </c>
      <c r="F677">
        <f>VLOOKUP(B677,home!$B$2:$E$405,3,FALSE)</f>
        <v>0.44</v>
      </c>
      <c r="G677">
        <f>VLOOKUP(C677,away!$B$2:$E$405,4,FALSE)</f>
        <v>0.44</v>
      </c>
      <c r="H677">
        <f>VLOOKUP(A677,away!$A$2:$E$405,3,FALSE)</f>
        <v>0.79545454545454497</v>
      </c>
      <c r="I677">
        <f>VLOOKUP(C677,away!$B$2:$E$405,3,FALSE)</f>
        <v>0.88</v>
      </c>
      <c r="J677">
        <f>VLOOKUP(B677,home!$B$2:$E$405,4,FALSE)</f>
        <v>1.26</v>
      </c>
      <c r="K677" s="3">
        <f t="shared" si="896"/>
        <v>0.22000000000000072</v>
      </c>
      <c r="L677" s="3">
        <f t="shared" si="897"/>
        <v>0.88199999999999956</v>
      </c>
      <c r="M677" s="5">
        <f t="shared" si="898"/>
        <v>0.33220600682924445</v>
      </c>
      <c r="N677" s="5">
        <f t="shared" si="899"/>
        <v>7.3085321502434006E-2</v>
      </c>
      <c r="O677" s="5">
        <f t="shared" si="900"/>
        <v>0.29300569802339343</v>
      </c>
      <c r="P677" s="5">
        <f t="shared" si="901"/>
        <v>6.4461253565146759E-2</v>
      </c>
      <c r="Q677" s="5">
        <f t="shared" si="902"/>
        <v>8.039385365267767E-3</v>
      </c>
      <c r="R677" s="5">
        <f t="shared" si="903"/>
        <v>0.12921551282831642</v>
      </c>
      <c r="S677" s="5">
        <f t="shared" si="904"/>
        <v>3.1270154104452779E-3</v>
      </c>
      <c r="T677" s="5">
        <f t="shared" si="905"/>
        <v>7.0907378921661671E-3</v>
      </c>
      <c r="U677" s="5">
        <f t="shared" si="906"/>
        <v>2.8427412822229704E-2</v>
      </c>
      <c r="V677" s="5">
        <f t="shared" si="907"/>
        <v>6.7418452249200394E-5</v>
      </c>
      <c r="W677" s="5">
        <f t="shared" si="908"/>
        <v>5.8955492678630498E-4</v>
      </c>
      <c r="X677" s="5">
        <f t="shared" si="909"/>
        <v>5.1998744542552076E-4</v>
      </c>
      <c r="Y677" s="5">
        <f t="shared" si="910"/>
        <v>2.293144634326545E-4</v>
      </c>
      <c r="Z677" s="5">
        <f t="shared" si="911"/>
        <v>3.7989360771525017E-2</v>
      </c>
      <c r="AA677" s="5">
        <f t="shared" si="912"/>
        <v>8.3576593697355303E-3</v>
      </c>
      <c r="AB677" s="5">
        <f t="shared" si="913"/>
        <v>9.1934253067091137E-4</v>
      </c>
      <c r="AC677" s="5">
        <f t="shared" si="914"/>
        <v>8.1761727965217981E-7</v>
      </c>
      <c r="AD677" s="5">
        <f t="shared" si="915"/>
        <v>3.2425520973246872E-5</v>
      </c>
      <c r="AE677" s="5">
        <f t="shared" si="916"/>
        <v>2.8599309498403724E-5</v>
      </c>
      <c r="AF677" s="5">
        <f t="shared" si="917"/>
        <v>1.2612295488796035E-5</v>
      </c>
      <c r="AG677" s="5">
        <f t="shared" si="918"/>
        <v>3.7080148737060328E-6</v>
      </c>
      <c r="AH677" s="5">
        <f t="shared" si="919"/>
        <v>8.3766540501212603E-3</v>
      </c>
      <c r="AI677" s="5">
        <f t="shared" si="920"/>
        <v>1.8428638910266833E-3</v>
      </c>
      <c r="AJ677" s="5">
        <f t="shared" si="921"/>
        <v>2.0271502801293582E-4</v>
      </c>
      <c r="AK677" s="5">
        <f t="shared" si="922"/>
        <v>1.486576872094868E-5</v>
      </c>
      <c r="AL677" s="5">
        <f t="shared" si="923"/>
        <v>6.346018277748381E-9</v>
      </c>
      <c r="AM677" s="5">
        <f t="shared" si="924"/>
        <v>1.4267229228228677E-6</v>
      </c>
      <c r="AN677" s="5">
        <f t="shared" si="925"/>
        <v>1.2583696179297687E-6</v>
      </c>
      <c r="AO677" s="5">
        <f t="shared" si="926"/>
        <v>5.5494100150702762E-7</v>
      </c>
      <c r="AP677" s="5">
        <f t="shared" si="927"/>
        <v>1.6315265444306607E-7</v>
      </c>
      <c r="AQ677" s="5">
        <f t="shared" si="928"/>
        <v>3.5975160304696049E-8</v>
      </c>
      <c r="AR677" s="5">
        <f t="shared" si="929"/>
        <v>1.4776417744413899E-3</v>
      </c>
      <c r="AS677" s="5">
        <f t="shared" si="930"/>
        <v>3.2508119037710683E-4</v>
      </c>
      <c r="AT677" s="5">
        <f t="shared" si="931"/>
        <v>3.5758930941481867E-5</v>
      </c>
      <c r="AU677" s="5">
        <f t="shared" si="932"/>
        <v>2.6223216023753462E-6</v>
      </c>
      <c r="AV677" s="5">
        <f t="shared" si="933"/>
        <v>1.4422768813064448E-7</v>
      </c>
      <c r="AW677" s="5">
        <f t="shared" si="934"/>
        <v>3.4205038517063837E-11</v>
      </c>
      <c r="AX677" s="5">
        <f t="shared" si="935"/>
        <v>5.2313173836838627E-8</v>
      </c>
      <c r="AY677" s="5">
        <f t="shared" si="936"/>
        <v>4.6140219324091649E-8</v>
      </c>
      <c r="AZ677" s="5">
        <f t="shared" si="937"/>
        <v>2.0347836721924403E-8</v>
      </c>
      <c r="BA677" s="5">
        <f t="shared" si="938"/>
        <v>5.982263996245773E-9</v>
      </c>
      <c r="BB677" s="5">
        <f t="shared" si="939"/>
        <v>1.3190892111721921E-9</v>
      </c>
      <c r="BC677" s="5">
        <f t="shared" si="940"/>
        <v>2.3268733685077461E-10</v>
      </c>
      <c r="BD677" s="5">
        <f t="shared" si="941"/>
        <v>2.1721334084288414E-4</v>
      </c>
      <c r="BE677" s="5">
        <f t="shared" si="942"/>
        <v>4.7786934985434663E-5</v>
      </c>
      <c r="BF677" s="5">
        <f t="shared" si="943"/>
        <v>5.2565628483978299E-6</v>
      </c>
      <c r="BG677" s="5">
        <f t="shared" si="944"/>
        <v>3.8548127554917556E-7</v>
      </c>
      <c r="BH677" s="5">
        <f t="shared" si="945"/>
        <v>2.1201470155204719E-8</v>
      </c>
      <c r="BI677" s="5">
        <f t="shared" si="946"/>
        <v>9.3286468682901122E-10</v>
      </c>
      <c r="BJ677" s="8">
        <f t="shared" si="947"/>
        <v>8.9635212232974007E-2</v>
      </c>
      <c r="BK677" s="8">
        <f t="shared" si="948"/>
        <v>0.39986256436060297</v>
      </c>
      <c r="BL677" s="8">
        <f t="shared" si="949"/>
        <v>0.47247463721156535</v>
      </c>
      <c r="BM677" s="8">
        <f t="shared" si="950"/>
        <v>9.9948550356850296E-2</v>
      </c>
      <c r="BN677" s="8">
        <f t="shared" si="951"/>
        <v>0.90001317811380277</v>
      </c>
    </row>
    <row r="678" spans="1:66" x14ac:dyDescent="0.25">
      <c r="A678" t="s">
        <v>303</v>
      </c>
      <c r="B678" t="s">
        <v>361</v>
      </c>
      <c r="C678" t="s">
        <v>380</v>
      </c>
      <c r="D678" s="16"/>
      <c r="E678">
        <f>VLOOKUP(A678,home!$A$2:$E$405,3,FALSE)</f>
        <v>1.13636363636364</v>
      </c>
      <c r="F678">
        <f>VLOOKUP(B678,home!$B$2:$E$405,3,FALSE)</f>
        <v>0.88</v>
      </c>
      <c r="G678">
        <f>VLOOKUP(C678,away!$B$2:$E$405,4,FALSE)</f>
        <v>0.44</v>
      </c>
      <c r="H678">
        <f>VLOOKUP(A678,away!$A$2:$E$405,3,FALSE)</f>
        <v>0.79545454545454497</v>
      </c>
      <c r="I678">
        <f>VLOOKUP(C678,away!$B$2:$E$405,3,FALSE)</f>
        <v>0.88</v>
      </c>
      <c r="J678">
        <f>VLOOKUP(B678,home!$B$2:$E$405,4,FALSE)</f>
        <v>1.26</v>
      </c>
      <c r="K678" s="3">
        <f t="shared" si="896"/>
        <v>0.44000000000000145</v>
      </c>
      <c r="L678" s="3">
        <f t="shared" si="897"/>
        <v>0.88199999999999956</v>
      </c>
      <c r="M678" s="5">
        <f t="shared" si="898"/>
        <v>0.26660156527651996</v>
      </c>
      <c r="N678" s="5">
        <f t="shared" si="899"/>
        <v>0.11730468872166917</v>
      </c>
      <c r="O678" s="5">
        <f t="shared" si="900"/>
        <v>0.23514258057389045</v>
      </c>
      <c r="P678" s="5">
        <f t="shared" si="901"/>
        <v>0.10346273545251215</v>
      </c>
      <c r="Q678" s="5">
        <f t="shared" si="902"/>
        <v>2.5807031518767298E-2</v>
      </c>
      <c r="R678" s="5">
        <f t="shared" si="903"/>
        <v>0.10369787803308564</v>
      </c>
      <c r="S678" s="5">
        <f t="shared" si="904"/>
        <v>1.0037954593602754E-2</v>
      </c>
      <c r="T678" s="5">
        <f t="shared" si="905"/>
        <v>2.2761801799552745E-2</v>
      </c>
      <c r="U678" s="5">
        <f t="shared" si="906"/>
        <v>4.5627066334557834E-2</v>
      </c>
      <c r="V678" s="5">
        <f t="shared" si="907"/>
        <v>4.3283660207615209E-4</v>
      </c>
      <c r="W678" s="5">
        <f t="shared" si="908"/>
        <v>3.7850312894192168E-3</v>
      </c>
      <c r="X678" s="5">
        <f t="shared" si="909"/>
        <v>3.3383975972677473E-3</v>
      </c>
      <c r="Y678" s="5">
        <f t="shared" si="910"/>
        <v>1.4722333403950757E-3</v>
      </c>
      <c r="Z678" s="5">
        <f t="shared" si="911"/>
        <v>3.0487176141727166E-2</v>
      </c>
      <c r="AA678" s="5">
        <f t="shared" si="912"/>
        <v>1.3414357502359997E-2</v>
      </c>
      <c r="AB678" s="5">
        <f t="shared" si="913"/>
        <v>2.951158650519209E-3</v>
      </c>
      <c r="AC678" s="5">
        <f t="shared" si="914"/>
        <v>1.0498451783357097E-5</v>
      </c>
      <c r="AD678" s="5">
        <f t="shared" si="915"/>
        <v>4.1635344183611517E-4</v>
      </c>
      <c r="AE678" s="5">
        <f t="shared" si="916"/>
        <v>3.6722373569945336E-4</v>
      </c>
      <c r="AF678" s="5">
        <f t="shared" si="917"/>
        <v>1.6194566744345885E-4</v>
      </c>
      <c r="AG678" s="5">
        <f t="shared" si="918"/>
        <v>4.7612026228376883E-5</v>
      </c>
      <c r="AH678" s="5">
        <f t="shared" si="919"/>
        <v>6.7224223392508362E-3</v>
      </c>
      <c r="AI678" s="5">
        <f t="shared" si="920"/>
        <v>2.9578658292703777E-3</v>
      </c>
      <c r="AJ678" s="5">
        <f t="shared" si="921"/>
        <v>6.5073048243948514E-4</v>
      </c>
      <c r="AK678" s="5">
        <f t="shared" si="922"/>
        <v>9.544047075779148E-5</v>
      </c>
      <c r="AL678" s="5">
        <f t="shared" si="923"/>
        <v>1.6296956672340939E-7</v>
      </c>
      <c r="AM678" s="5">
        <f t="shared" si="924"/>
        <v>3.6639102881578256E-5</v>
      </c>
      <c r="AN678" s="5">
        <f t="shared" si="925"/>
        <v>3.2315688741552009E-5</v>
      </c>
      <c r="AO678" s="5">
        <f t="shared" si="926"/>
        <v>1.4251218735024427E-5</v>
      </c>
      <c r="AP678" s="5">
        <f t="shared" si="927"/>
        <v>4.1898583080971795E-6</v>
      </c>
      <c r="AQ678" s="5">
        <f t="shared" si="928"/>
        <v>9.2386375693542759E-7</v>
      </c>
      <c r="AR678" s="5">
        <f t="shared" si="929"/>
        <v>1.1858353006438472E-3</v>
      </c>
      <c r="AS678" s="5">
        <f t="shared" si="930"/>
        <v>5.217675322832945E-4</v>
      </c>
      <c r="AT678" s="5">
        <f t="shared" si="931"/>
        <v>1.1478885710232515E-4</v>
      </c>
      <c r="AU678" s="5">
        <f t="shared" si="932"/>
        <v>1.6835699041674413E-5</v>
      </c>
      <c r="AV678" s="5">
        <f t="shared" si="933"/>
        <v>1.8519268945841912E-6</v>
      </c>
      <c r="AW678" s="5">
        <f t="shared" si="934"/>
        <v>1.7568119292783566E-9</v>
      </c>
      <c r="AX678" s="5">
        <f t="shared" si="935"/>
        <v>2.6868675446490801E-6</v>
      </c>
      <c r="AY678" s="5">
        <f t="shared" si="936"/>
        <v>2.3698171743804876E-6</v>
      </c>
      <c r="AZ678" s="5">
        <f t="shared" si="937"/>
        <v>1.0450893739017943E-6</v>
      </c>
      <c r="BA678" s="5">
        <f t="shared" si="938"/>
        <v>3.0725627592712743E-7</v>
      </c>
      <c r="BB678" s="5">
        <f t="shared" si="939"/>
        <v>6.7750008841931556E-8</v>
      </c>
      <c r="BC678" s="5">
        <f t="shared" si="940"/>
        <v>1.1951101559716723E-8</v>
      </c>
      <c r="BD678" s="5">
        <f t="shared" si="941"/>
        <v>1.7431778919464538E-4</v>
      </c>
      <c r="BE678" s="5">
        <f t="shared" si="942"/>
        <v>7.6699827245644225E-5</v>
      </c>
      <c r="BF678" s="5">
        <f t="shared" si="943"/>
        <v>1.6873961994041781E-5</v>
      </c>
      <c r="BG678" s="5">
        <f t="shared" si="944"/>
        <v>2.4748477591261365E-6</v>
      </c>
      <c r="BH678" s="5">
        <f t="shared" si="945"/>
        <v>2.7223325350387586E-7</v>
      </c>
      <c r="BI678" s="5">
        <f t="shared" si="946"/>
        <v>2.3956526308341157E-8</v>
      </c>
      <c r="BJ678" s="8">
        <f t="shared" si="947"/>
        <v>0.17555712760218109</v>
      </c>
      <c r="BK678" s="8">
        <f t="shared" si="948"/>
        <v>0.3805481231632355</v>
      </c>
      <c r="BL678" s="8">
        <f t="shared" si="949"/>
        <v>0.41337124214807047</v>
      </c>
      <c r="BM678" s="8">
        <f t="shared" si="950"/>
        <v>0.14794482141840723</v>
      </c>
      <c r="BN678" s="8">
        <f t="shared" si="951"/>
        <v>0.85201647957644466</v>
      </c>
    </row>
    <row r="679" spans="1:66" x14ac:dyDescent="0.25">
      <c r="A679" t="s">
        <v>303</v>
      </c>
      <c r="B679" t="s">
        <v>364</v>
      </c>
      <c r="C679" t="s">
        <v>342</v>
      </c>
      <c r="D679" s="16"/>
      <c r="E679">
        <f>VLOOKUP(A679,home!$A$2:$E$405,3,FALSE)</f>
        <v>1.13636363636364</v>
      </c>
      <c r="F679">
        <f>VLOOKUP(B679,home!$B$2:$E$405,3,FALSE)</f>
        <v>1.32</v>
      </c>
      <c r="G679">
        <f>VLOOKUP(C679,away!$B$2:$E$405,4,FALSE)</f>
        <v>1.76</v>
      </c>
      <c r="H679">
        <f>VLOOKUP(A679,away!$A$2:$E$405,3,FALSE)</f>
        <v>0.79545454545454497</v>
      </c>
      <c r="I679">
        <f>VLOOKUP(C679,away!$B$2:$E$405,3,FALSE)</f>
        <v>0.88</v>
      </c>
      <c r="J679">
        <f>VLOOKUP(B679,home!$B$2:$E$405,4,FALSE)</f>
        <v>0.63</v>
      </c>
      <c r="K679" s="3">
        <f t="shared" si="896"/>
        <v>2.6400000000000086</v>
      </c>
      <c r="L679" s="3">
        <f t="shared" si="897"/>
        <v>0.44099999999999978</v>
      </c>
      <c r="M679" s="5">
        <f t="shared" si="898"/>
        <v>4.5913320364365143E-2</v>
      </c>
      <c r="N679" s="5">
        <f t="shared" si="899"/>
        <v>0.12121116576192437</v>
      </c>
      <c r="O679" s="5">
        <f t="shared" si="900"/>
        <v>2.0247774280685017E-2</v>
      </c>
      <c r="P679" s="5">
        <f t="shared" si="901"/>
        <v>5.3454124101008617E-2</v>
      </c>
      <c r="Q679" s="5">
        <f t="shared" si="902"/>
        <v>0.15999873880574073</v>
      </c>
      <c r="R679" s="5">
        <f t="shared" si="903"/>
        <v>4.4646342288910436E-3</v>
      </c>
      <c r="S679" s="5">
        <f t="shared" si="904"/>
        <v>1.5558357360839612E-2</v>
      </c>
      <c r="T679" s="5">
        <f t="shared" si="905"/>
        <v>7.0559443813331624E-2</v>
      </c>
      <c r="U679" s="5">
        <f t="shared" si="906"/>
        <v>1.1786634364272392E-2</v>
      </c>
      <c r="V679" s="5">
        <f t="shared" si="907"/>
        <v>2.0126291081982183E-3</v>
      </c>
      <c r="W679" s="5">
        <f t="shared" si="908"/>
        <v>0.14079889014905231</v>
      </c>
      <c r="X679" s="5">
        <f t="shared" si="909"/>
        <v>6.2092310555732028E-2</v>
      </c>
      <c r="Y679" s="5">
        <f t="shared" si="910"/>
        <v>1.3691354477538904E-2</v>
      </c>
      <c r="Z679" s="5">
        <f t="shared" si="911"/>
        <v>6.5630123164698315E-4</v>
      </c>
      <c r="AA679" s="5">
        <f t="shared" si="912"/>
        <v>1.7326352515480412E-3</v>
      </c>
      <c r="AB679" s="5">
        <f t="shared" si="913"/>
        <v>2.287078532043422E-3</v>
      </c>
      <c r="AC679" s="5">
        <f t="shared" si="914"/>
        <v>1.4644895705804369E-4</v>
      </c>
      <c r="AD679" s="5">
        <f t="shared" si="915"/>
        <v>9.2927267498374808E-2</v>
      </c>
      <c r="AE679" s="5">
        <f t="shared" si="916"/>
        <v>4.0980924966783266E-2</v>
      </c>
      <c r="AF679" s="5">
        <f t="shared" si="917"/>
        <v>9.036293955175705E-3</v>
      </c>
      <c r="AG679" s="5">
        <f t="shared" si="918"/>
        <v>1.3283352114108282E-3</v>
      </c>
      <c r="AH679" s="5">
        <f t="shared" si="919"/>
        <v>7.2357210789079834E-5</v>
      </c>
      <c r="AI679" s="5">
        <f t="shared" si="920"/>
        <v>1.910230364831714E-4</v>
      </c>
      <c r="AJ679" s="5">
        <f t="shared" si="921"/>
        <v>2.5215040815778711E-4</v>
      </c>
      <c r="AK679" s="5">
        <f t="shared" si="922"/>
        <v>2.2189235917885339E-4</v>
      </c>
      <c r="AL679" s="5">
        <f t="shared" si="923"/>
        <v>6.8200693506102941E-6</v>
      </c>
      <c r="AM679" s="5">
        <f t="shared" si="924"/>
        <v>4.9065597239142056E-2</v>
      </c>
      <c r="AN679" s="5">
        <f t="shared" si="925"/>
        <v>2.1637928382461633E-2</v>
      </c>
      <c r="AO679" s="5">
        <f t="shared" si="926"/>
        <v>4.7711632083327869E-3</v>
      </c>
      <c r="AP679" s="5">
        <f t="shared" si="927"/>
        <v>7.0136099162491949E-4</v>
      </c>
      <c r="AQ679" s="5">
        <f t="shared" si="928"/>
        <v>7.7325049326647322E-5</v>
      </c>
      <c r="AR679" s="5">
        <f t="shared" si="929"/>
        <v>6.3819059915968424E-6</v>
      </c>
      <c r="AS679" s="5">
        <f t="shared" si="930"/>
        <v>1.6848231817815719E-5</v>
      </c>
      <c r="AT679" s="5">
        <f t="shared" si="931"/>
        <v>2.2239665999516825E-5</v>
      </c>
      <c r="AU679" s="5">
        <f t="shared" si="932"/>
        <v>1.9570906079574872E-5</v>
      </c>
      <c r="AV679" s="5">
        <f t="shared" si="933"/>
        <v>1.2916798012519456E-5</v>
      </c>
      <c r="AW679" s="5">
        <f t="shared" si="934"/>
        <v>2.2056104279873728E-7</v>
      </c>
      <c r="AX679" s="5">
        <f t="shared" si="935"/>
        <v>2.1588862785222561E-2</v>
      </c>
      <c r="AY679" s="5">
        <f t="shared" si="936"/>
        <v>9.5206884882831442E-3</v>
      </c>
      <c r="AZ679" s="5">
        <f t="shared" si="937"/>
        <v>2.099311811666432E-3</v>
      </c>
      <c r="BA679" s="5">
        <f t="shared" si="938"/>
        <v>3.0859883631496535E-4</v>
      </c>
      <c r="BB679" s="5">
        <f t="shared" si="939"/>
        <v>3.4023021703724907E-5</v>
      </c>
      <c r="BC679" s="5">
        <f t="shared" si="940"/>
        <v>3.0008305142685375E-6</v>
      </c>
      <c r="BD679" s="5">
        <f t="shared" si="941"/>
        <v>4.6907009038236747E-7</v>
      </c>
      <c r="BE679" s="5">
        <f t="shared" si="942"/>
        <v>1.2383450386094541E-6</v>
      </c>
      <c r="BF679" s="5">
        <f t="shared" si="943"/>
        <v>1.6346154509644852E-6</v>
      </c>
      <c r="BG679" s="5">
        <f t="shared" si="944"/>
        <v>1.4384615968487517E-6</v>
      </c>
      <c r="BH679" s="5">
        <f t="shared" si="945"/>
        <v>9.493846539201791E-7</v>
      </c>
      <c r="BI679" s="5">
        <f t="shared" si="946"/>
        <v>5.0127509726985618E-7</v>
      </c>
      <c r="BJ679" s="8">
        <f t="shared" si="947"/>
        <v>0.82243258583965773</v>
      </c>
      <c r="BK679" s="8">
        <f t="shared" si="948"/>
        <v>0.12661238844910339</v>
      </c>
      <c r="BL679" s="8">
        <f t="shared" si="949"/>
        <v>4.1340368331877826E-2</v>
      </c>
      <c r="BM679" s="8">
        <f t="shared" si="950"/>
        <v>0.57623141838243075</v>
      </c>
      <c r="BN679" s="8">
        <f t="shared" si="951"/>
        <v>0.40528975754261493</v>
      </c>
    </row>
    <row r="680" spans="1:66" x14ac:dyDescent="0.25">
      <c r="A680" t="s">
        <v>35</v>
      </c>
      <c r="B680" t="s">
        <v>213</v>
      </c>
      <c r="C680" t="s">
        <v>216</v>
      </c>
      <c r="D680" s="16"/>
      <c r="E680">
        <f>VLOOKUP(A680,home!$A$2:$E$405,3,FALSE)</f>
        <v>1.3333333333333299</v>
      </c>
      <c r="F680">
        <f>VLOOKUP(B680,home!$B$2:$E$405,3,FALSE)</f>
        <v>0</v>
      </c>
      <c r="G680">
        <f>VLOOKUP(C680,away!$B$2:$E$405,4,FALSE)</f>
        <v>1.1299999999999999</v>
      </c>
      <c r="H680">
        <f>VLOOKUP(A680,away!$A$2:$E$405,3,FALSE)</f>
        <v>1.13333333333333</v>
      </c>
      <c r="I680">
        <f>VLOOKUP(C680,away!$B$2:$E$405,3,FALSE)</f>
        <v>0.38</v>
      </c>
      <c r="J680">
        <f>VLOOKUP(B680,home!$B$2:$E$405,4,FALSE)</f>
        <v>0.88</v>
      </c>
      <c r="K680" s="3">
        <f t="shared" si="896"/>
        <v>0</v>
      </c>
      <c r="L680" s="3">
        <f t="shared" si="897"/>
        <v>0.37898666666666558</v>
      </c>
      <c r="M680" s="5">
        <f t="shared" si="898"/>
        <v>0.68455474000196326</v>
      </c>
      <c r="N680" s="5">
        <f t="shared" si="899"/>
        <v>0</v>
      </c>
      <c r="O680" s="5">
        <f t="shared" si="900"/>
        <v>0.25943711906420996</v>
      </c>
      <c r="P680" s="5">
        <f t="shared" si="901"/>
        <v>0</v>
      </c>
      <c r="Q680" s="5">
        <f t="shared" si="902"/>
        <v>0</v>
      </c>
      <c r="R680" s="5">
        <f t="shared" si="903"/>
        <v>4.9161604481873886E-2</v>
      </c>
      <c r="S680" s="5">
        <f t="shared" si="904"/>
        <v>0</v>
      </c>
      <c r="T680" s="5">
        <f t="shared" si="905"/>
        <v>0</v>
      </c>
      <c r="U680" s="5">
        <f t="shared" si="906"/>
        <v>0</v>
      </c>
      <c r="V680" s="5">
        <f t="shared" si="907"/>
        <v>0</v>
      </c>
      <c r="W680" s="5">
        <f t="shared" si="908"/>
        <v>0</v>
      </c>
      <c r="X680" s="5">
        <f t="shared" si="909"/>
        <v>0</v>
      </c>
      <c r="Y680" s="5">
        <f t="shared" si="910"/>
        <v>0</v>
      </c>
      <c r="Z680" s="5">
        <f t="shared" si="911"/>
        <v>6.2105308701901297E-3</v>
      </c>
      <c r="AA680" s="5">
        <f t="shared" si="912"/>
        <v>0</v>
      </c>
      <c r="AB680" s="5">
        <f t="shared" si="913"/>
        <v>0</v>
      </c>
      <c r="AC680" s="5">
        <f t="shared" si="914"/>
        <v>0</v>
      </c>
      <c r="AD680" s="5">
        <f t="shared" si="915"/>
        <v>0</v>
      </c>
      <c r="AE680" s="5">
        <f t="shared" si="916"/>
        <v>0</v>
      </c>
      <c r="AF680" s="5">
        <f t="shared" si="917"/>
        <v>0</v>
      </c>
      <c r="AG680" s="5">
        <f t="shared" si="918"/>
        <v>0</v>
      </c>
      <c r="AH680" s="5">
        <f t="shared" si="919"/>
        <v>5.8842709818094589E-4</v>
      </c>
      <c r="AI680" s="5">
        <f t="shared" si="920"/>
        <v>0</v>
      </c>
      <c r="AJ680" s="5">
        <f t="shared" si="921"/>
        <v>0</v>
      </c>
      <c r="AK680" s="5">
        <f t="shared" si="922"/>
        <v>0</v>
      </c>
      <c r="AL680" s="5">
        <f t="shared" si="923"/>
        <v>0</v>
      </c>
      <c r="AM680" s="5">
        <f t="shared" si="924"/>
        <v>0</v>
      </c>
      <c r="AN680" s="5">
        <f t="shared" si="925"/>
        <v>0</v>
      </c>
      <c r="AO680" s="5">
        <f t="shared" si="926"/>
        <v>0</v>
      </c>
      <c r="AP680" s="5">
        <f t="shared" si="927"/>
        <v>0</v>
      </c>
      <c r="AQ680" s="5">
        <f t="shared" si="928"/>
        <v>0</v>
      </c>
      <c r="AR680" s="5">
        <f t="shared" si="929"/>
        <v>4.4601204903187091E-5</v>
      </c>
      <c r="AS680" s="5">
        <f t="shared" si="930"/>
        <v>0</v>
      </c>
      <c r="AT680" s="5">
        <f t="shared" si="931"/>
        <v>0</v>
      </c>
      <c r="AU680" s="5">
        <f t="shared" si="932"/>
        <v>0</v>
      </c>
      <c r="AV680" s="5">
        <f t="shared" si="933"/>
        <v>0</v>
      </c>
      <c r="AW680" s="5">
        <f t="shared" si="934"/>
        <v>0</v>
      </c>
      <c r="AX680" s="5">
        <f t="shared" si="935"/>
        <v>0</v>
      </c>
      <c r="AY680" s="5">
        <f t="shared" si="936"/>
        <v>0</v>
      </c>
      <c r="AZ680" s="5">
        <f t="shared" si="937"/>
        <v>0</v>
      </c>
      <c r="BA680" s="5">
        <f t="shared" si="938"/>
        <v>0</v>
      </c>
      <c r="BB680" s="5">
        <f t="shared" si="939"/>
        <v>0</v>
      </c>
      <c r="BC680" s="5">
        <f t="shared" si="940"/>
        <v>0</v>
      </c>
      <c r="BD680" s="5">
        <f t="shared" si="941"/>
        <v>2.8172103292626353E-6</v>
      </c>
      <c r="BE680" s="5">
        <f t="shared" si="942"/>
        <v>0</v>
      </c>
      <c r="BF680" s="5">
        <f t="shared" si="943"/>
        <v>0</v>
      </c>
      <c r="BG680" s="5">
        <f t="shared" si="944"/>
        <v>0</v>
      </c>
      <c r="BH680" s="5">
        <f t="shared" si="945"/>
        <v>0</v>
      </c>
      <c r="BI680" s="5">
        <f t="shared" si="946"/>
        <v>0</v>
      </c>
      <c r="BJ680" s="8">
        <f t="shared" si="947"/>
        <v>0</v>
      </c>
      <c r="BK680" s="8">
        <f t="shared" si="948"/>
        <v>0.68455474000196326</v>
      </c>
      <c r="BL680" s="8">
        <f t="shared" si="949"/>
        <v>0.30923456905949726</v>
      </c>
      <c r="BM680" s="8">
        <f t="shared" si="950"/>
        <v>6.8463763836035252E-3</v>
      </c>
      <c r="BN680" s="8">
        <f t="shared" si="951"/>
        <v>0.99315346354804712</v>
      </c>
    </row>
    <row r="681" spans="1:66" x14ac:dyDescent="0.25">
      <c r="A681" t="s">
        <v>35</v>
      </c>
      <c r="B681" t="s">
        <v>283</v>
      </c>
      <c r="C681" t="s">
        <v>215</v>
      </c>
      <c r="D681" s="16"/>
      <c r="E681">
        <f>VLOOKUP(A681,home!$A$2:$E$405,3,FALSE)</f>
        <v>1.3333333333333299</v>
      </c>
      <c r="F681">
        <f>VLOOKUP(B681,home!$B$2:$E$405,3,FALSE)</f>
        <v>1.1299999999999999</v>
      </c>
      <c r="G681">
        <f>VLOOKUP(C681,away!$B$2:$E$405,4,FALSE)</f>
        <v>1.88</v>
      </c>
      <c r="H681">
        <f>VLOOKUP(A681,away!$A$2:$E$405,3,FALSE)</f>
        <v>1.13333333333333</v>
      </c>
      <c r="I681">
        <f>VLOOKUP(C681,away!$B$2:$E$405,3,FALSE)</f>
        <v>0.75</v>
      </c>
      <c r="J681">
        <f>VLOOKUP(B681,home!$B$2:$E$405,4,FALSE)</f>
        <v>2.21</v>
      </c>
      <c r="K681" s="3">
        <f t="shared" si="896"/>
        <v>2.8325333333333256</v>
      </c>
      <c r="L681" s="3">
        <f t="shared" si="897"/>
        <v>1.8784999999999943</v>
      </c>
      <c r="M681" s="5">
        <f t="shared" si="898"/>
        <v>8.9954774514966872E-3</v>
      </c>
      <c r="N681" s="5">
        <f t="shared" si="899"/>
        <v>2.5479989730612679E-2</v>
      </c>
      <c r="O681" s="5">
        <f t="shared" si="900"/>
        <v>1.6898004392636477E-2</v>
      </c>
      <c r="P681" s="5">
        <f t="shared" si="901"/>
        <v>4.7864160708955779E-2</v>
      </c>
      <c r="Q681" s="5">
        <f t="shared" si="902"/>
        <v>3.6086460122475621E-2</v>
      </c>
      <c r="R681" s="5">
        <f t="shared" si="903"/>
        <v>1.5871450625783764E-2</v>
      </c>
      <c r="S681" s="5">
        <f t="shared" si="904"/>
        <v>6.3670269108160787E-2</v>
      </c>
      <c r="T681" s="5">
        <f t="shared" si="905"/>
        <v>6.7788415340070241E-2</v>
      </c>
      <c r="U681" s="5">
        <f t="shared" si="906"/>
        <v>4.4956412945886579E-2</v>
      </c>
      <c r="V681" s="5">
        <f t="shared" si="907"/>
        <v>3.7642668643556566E-2</v>
      </c>
      <c r="W681" s="5">
        <f t="shared" si="908"/>
        <v>3.4072033726305337E-2</v>
      </c>
      <c r="X681" s="5">
        <f t="shared" si="909"/>
        <v>6.400431535486438E-2</v>
      </c>
      <c r="Y681" s="5">
        <f t="shared" si="910"/>
        <v>6.0116053197056186E-2</v>
      </c>
      <c r="Z681" s="5">
        <f t="shared" si="911"/>
        <v>9.9381733335115671E-3</v>
      </c>
      <c r="AA681" s="5">
        <f t="shared" si="912"/>
        <v>2.815020723961589E-2</v>
      </c>
      <c r="AB681" s="5">
        <f t="shared" si="913"/>
        <v>3.9868200173226558E-2</v>
      </c>
      <c r="AC681" s="5">
        <f t="shared" si="914"/>
        <v>1.2518337347739843E-2</v>
      </c>
      <c r="AD681" s="5">
        <f t="shared" si="915"/>
        <v>2.4127542816054288E-2</v>
      </c>
      <c r="AE681" s="5">
        <f t="shared" si="916"/>
        <v>4.5323589179957845E-2</v>
      </c>
      <c r="AF681" s="5">
        <f t="shared" si="917"/>
        <v>4.257018113727528E-2</v>
      </c>
      <c r="AG681" s="5">
        <f t="shared" si="918"/>
        <v>2.6656028422123786E-2</v>
      </c>
      <c r="AH681" s="5">
        <f t="shared" si="919"/>
        <v>4.6672146517503553E-3</v>
      </c>
      <c r="AI681" s="5">
        <f t="shared" si="920"/>
        <v>1.3220041074904572E-2</v>
      </c>
      <c r="AJ681" s="5">
        <f t="shared" si="921"/>
        <v>1.8723103506351462E-2</v>
      </c>
      <c r="AK681" s="5">
        <f t="shared" si="922"/>
        <v>1.7677938261730197E-2</v>
      </c>
      <c r="AL681" s="5">
        <f t="shared" si="923"/>
        <v>2.6643597912479893E-3</v>
      </c>
      <c r="AM681" s="5">
        <f t="shared" si="924"/>
        <v>1.3668413855580153E-2</v>
      </c>
      <c r="AN681" s="5">
        <f t="shared" si="925"/>
        <v>2.5676115427707237E-2</v>
      </c>
      <c r="AO681" s="5">
        <f t="shared" si="926"/>
        <v>2.4116291415473952E-2</v>
      </c>
      <c r="AP681" s="5">
        <f t="shared" si="927"/>
        <v>1.5100817807989225E-2</v>
      </c>
      <c r="AQ681" s="5">
        <f t="shared" si="928"/>
        <v>7.091721563076918E-3</v>
      </c>
      <c r="AR681" s="5">
        <f t="shared" si="929"/>
        <v>1.7534725446626031E-3</v>
      </c>
      <c r="AS681" s="5">
        <f t="shared" si="930"/>
        <v>4.9667694318416312E-3</v>
      </c>
      <c r="AT681" s="5">
        <f t="shared" si="931"/>
        <v>7.0342699873362216E-3</v>
      </c>
      <c r="AU681" s="5">
        <f t="shared" si="932"/>
        <v>6.6416014049320137E-3</v>
      </c>
      <c r="AV681" s="5">
        <f t="shared" si="933"/>
        <v>4.703139341545844E-3</v>
      </c>
      <c r="AW681" s="5">
        <f t="shared" si="934"/>
        <v>3.9380080441779033E-4</v>
      </c>
      <c r="AX681" s="5">
        <f t="shared" si="935"/>
        <v>6.4527063099543156E-3</v>
      </c>
      <c r="AY681" s="5">
        <f t="shared" si="936"/>
        <v>1.2121408803249146E-2</v>
      </c>
      <c r="AZ681" s="5">
        <f t="shared" si="937"/>
        <v>1.1385033218451726E-2</v>
      </c>
      <c r="BA681" s="5">
        <f t="shared" si="938"/>
        <v>7.1289283002871663E-3</v>
      </c>
      <c r="BB681" s="5">
        <f t="shared" si="939"/>
        <v>3.3479229530223504E-3</v>
      </c>
      <c r="BC681" s="5">
        <f t="shared" si="940"/>
        <v>1.257814653450493E-3</v>
      </c>
      <c r="BD681" s="5">
        <f t="shared" si="941"/>
        <v>5.4898302919144783E-4</v>
      </c>
      <c r="BE681" s="5">
        <f t="shared" si="942"/>
        <v>1.5550127296190782E-3</v>
      </c>
      <c r="BF681" s="5">
        <f t="shared" si="943"/>
        <v>2.2023126952018406E-3</v>
      </c>
      <c r="BG681" s="5">
        <f t="shared" si="944"/>
        <v>2.0793747065274565E-3</v>
      </c>
      <c r="BH681" s="5">
        <f t="shared" si="945"/>
        <v>1.4724745421823057E-3</v>
      </c>
      <c r="BI681" s="5">
        <f t="shared" si="946"/>
        <v>8.3416664464322152E-4</v>
      </c>
      <c r="BJ681" s="8">
        <f t="shared" si="947"/>
        <v>0.55357178333503854</v>
      </c>
      <c r="BK681" s="8">
        <f t="shared" si="948"/>
        <v>0.1854766818544068</v>
      </c>
      <c r="BL681" s="8">
        <f t="shared" si="949"/>
        <v>0.23382414992956949</v>
      </c>
      <c r="BM681" s="8">
        <f t="shared" si="950"/>
        <v>0.81988763742173398</v>
      </c>
      <c r="BN681" s="8">
        <f t="shared" si="951"/>
        <v>0.151195543031961</v>
      </c>
    </row>
    <row r="682" spans="1:66" s="10" customFormat="1" x14ac:dyDescent="0.25">
      <c r="A682" t="s">
        <v>35</v>
      </c>
      <c r="B682" t="s">
        <v>285</v>
      </c>
      <c r="C682" t="s">
        <v>36</v>
      </c>
      <c r="D682" s="16"/>
      <c r="E682">
        <f>VLOOKUP(A682,home!$A$2:$E$405,3,FALSE)</f>
        <v>1.3333333333333299</v>
      </c>
      <c r="F682">
        <f>VLOOKUP(B682,home!$B$2:$E$405,3,FALSE)</f>
        <v>1.5</v>
      </c>
      <c r="G682">
        <f>VLOOKUP(C682,away!$B$2:$E$405,4,FALSE)</f>
        <v>0.38</v>
      </c>
      <c r="H682">
        <f>VLOOKUP(A682,away!$A$2:$E$405,3,FALSE)</f>
        <v>1.13333333333333</v>
      </c>
      <c r="I682">
        <f>VLOOKUP(C682,away!$B$2:$E$405,3,FALSE)</f>
        <v>0</v>
      </c>
      <c r="J682">
        <f>VLOOKUP(B682,home!$B$2:$E$405,4,FALSE)</f>
        <v>0</v>
      </c>
      <c r="K682" s="3">
        <f t="shared" si="896"/>
        <v>0.75999999999999812</v>
      </c>
      <c r="L682" s="3">
        <f t="shared" si="897"/>
        <v>0</v>
      </c>
      <c r="M682" s="5">
        <f t="shared" si="898"/>
        <v>0.46766642700991012</v>
      </c>
      <c r="N682" s="5">
        <f t="shared" si="899"/>
        <v>0.35542648452753078</v>
      </c>
      <c r="O682" s="5">
        <f t="shared" si="900"/>
        <v>0</v>
      </c>
      <c r="P682" s="5">
        <f t="shared" si="901"/>
        <v>0</v>
      </c>
      <c r="Q682" s="5">
        <f t="shared" si="902"/>
        <v>0.13506206412046134</v>
      </c>
      <c r="R682" s="5">
        <f t="shared" si="903"/>
        <v>0</v>
      </c>
      <c r="S682" s="5">
        <f t="shared" si="904"/>
        <v>0</v>
      </c>
      <c r="T682" s="5">
        <f t="shared" si="905"/>
        <v>0</v>
      </c>
      <c r="U682" s="5">
        <f t="shared" si="906"/>
        <v>0</v>
      </c>
      <c r="V682" s="5">
        <f t="shared" si="907"/>
        <v>0</v>
      </c>
      <c r="W682" s="5">
        <f t="shared" si="908"/>
        <v>3.4215722910516798E-2</v>
      </c>
      <c r="X682" s="5">
        <f t="shared" si="909"/>
        <v>0</v>
      </c>
      <c r="Y682" s="5">
        <f t="shared" si="910"/>
        <v>0</v>
      </c>
      <c r="Z682" s="5">
        <f t="shared" si="911"/>
        <v>0</v>
      </c>
      <c r="AA682" s="5">
        <f t="shared" si="912"/>
        <v>0</v>
      </c>
      <c r="AB682" s="5">
        <f t="shared" si="913"/>
        <v>0</v>
      </c>
      <c r="AC682" s="5">
        <f t="shared" si="914"/>
        <v>0</v>
      </c>
      <c r="AD682" s="5">
        <f t="shared" si="915"/>
        <v>6.5009873529981747E-3</v>
      </c>
      <c r="AE682" s="5">
        <f t="shared" si="916"/>
        <v>0</v>
      </c>
      <c r="AF682" s="5">
        <f t="shared" si="917"/>
        <v>0</v>
      </c>
      <c r="AG682" s="5">
        <f t="shared" si="918"/>
        <v>0</v>
      </c>
      <c r="AH682" s="5">
        <f t="shared" si="919"/>
        <v>0</v>
      </c>
      <c r="AI682" s="5">
        <f t="shared" si="920"/>
        <v>0</v>
      </c>
      <c r="AJ682" s="5">
        <f t="shared" si="921"/>
        <v>0</v>
      </c>
      <c r="AK682" s="5">
        <f t="shared" si="922"/>
        <v>0</v>
      </c>
      <c r="AL682" s="5">
        <f t="shared" si="923"/>
        <v>0</v>
      </c>
      <c r="AM682" s="5">
        <f t="shared" si="924"/>
        <v>9.8815007765572032E-4</v>
      </c>
      <c r="AN682" s="5">
        <f t="shared" si="925"/>
        <v>0</v>
      </c>
      <c r="AO682" s="5">
        <f t="shared" si="926"/>
        <v>0</v>
      </c>
      <c r="AP682" s="5">
        <f t="shared" si="927"/>
        <v>0</v>
      </c>
      <c r="AQ682" s="5">
        <f t="shared" si="928"/>
        <v>0</v>
      </c>
      <c r="AR682" s="5">
        <f t="shared" si="929"/>
        <v>0</v>
      </c>
      <c r="AS682" s="5">
        <f t="shared" si="930"/>
        <v>0</v>
      </c>
      <c r="AT682" s="5">
        <f t="shared" si="931"/>
        <v>0</v>
      </c>
      <c r="AU682" s="5">
        <f t="shared" si="932"/>
        <v>0</v>
      </c>
      <c r="AV682" s="5">
        <f t="shared" si="933"/>
        <v>0</v>
      </c>
      <c r="AW682" s="5">
        <f t="shared" si="934"/>
        <v>0</v>
      </c>
      <c r="AX682" s="5">
        <f t="shared" si="935"/>
        <v>1.2516567650305756E-4</v>
      </c>
      <c r="AY682" s="5">
        <f t="shared" si="936"/>
        <v>0</v>
      </c>
      <c r="AZ682" s="5">
        <f t="shared" si="937"/>
        <v>0</v>
      </c>
      <c r="BA682" s="5">
        <f t="shared" si="938"/>
        <v>0</v>
      </c>
      <c r="BB682" s="5">
        <f t="shared" si="939"/>
        <v>0</v>
      </c>
      <c r="BC682" s="5">
        <f t="shared" si="940"/>
        <v>0</v>
      </c>
      <c r="BD682" s="5">
        <f t="shared" si="941"/>
        <v>0</v>
      </c>
      <c r="BE682" s="5">
        <f t="shared" si="942"/>
        <v>0</v>
      </c>
      <c r="BF682" s="5">
        <f t="shared" si="943"/>
        <v>0</v>
      </c>
      <c r="BG682" s="5">
        <f t="shared" si="944"/>
        <v>0</v>
      </c>
      <c r="BH682" s="5">
        <f t="shared" si="945"/>
        <v>0</v>
      </c>
      <c r="BI682" s="5">
        <f t="shared" si="946"/>
        <v>0</v>
      </c>
      <c r="BJ682" s="8">
        <f t="shared" si="947"/>
        <v>0.5323185746656659</v>
      </c>
      <c r="BK682" s="8">
        <f t="shared" si="948"/>
        <v>0.46766642700991012</v>
      </c>
      <c r="BL682" s="8">
        <f t="shared" si="949"/>
        <v>0</v>
      </c>
      <c r="BM682" s="8">
        <f t="shared" si="950"/>
        <v>4.1830026017673751E-2</v>
      </c>
      <c r="BN682" s="8">
        <f t="shared" si="951"/>
        <v>0.9581549756579022</v>
      </c>
    </row>
    <row r="683" spans="1:66" x14ac:dyDescent="0.25">
      <c r="A683" t="s">
        <v>35</v>
      </c>
      <c r="B683" t="s">
        <v>282</v>
      </c>
      <c r="C683" t="s">
        <v>300</v>
      </c>
      <c r="D683" s="16"/>
      <c r="E683">
        <f>VLOOKUP(A683,home!$A$2:$E$405,3,FALSE)</f>
        <v>1.3333333333333299</v>
      </c>
      <c r="F683">
        <f>VLOOKUP(B683,home!$B$2:$E$405,3,FALSE)</f>
        <v>2.25</v>
      </c>
      <c r="G683">
        <f>VLOOKUP(C683,away!$B$2:$E$405,4,FALSE)</f>
        <v>1.88</v>
      </c>
      <c r="H683">
        <f>VLOOKUP(A683,away!$A$2:$E$405,3,FALSE)</f>
        <v>1.13333333333333</v>
      </c>
      <c r="I683">
        <f>VLOOKUP(C683,away!$B$2:$E$405,3,FALSE)</f>
        <v>0.38</v>
      </c>
      <c r="J683">
        <f>VLOOKUP(B683,home!$B$2:$E$405,4,FALSE)</f>
        <v>0.44</v>
      </c>
      <c r="K683" s="3">
        <f t="shared" si="896"/>
        <v>5.6399999999999855</v>
      </c>
      <c r="L683" s="3">
        <f t="shared" si="897"/>
        <v>0.18949333333333279</v>
      </c>
      <c r="M683" s="5">
        <f t="shared" si="898"/>
        <v>2.9395659830757769E-3</v>
      </c>
      <c r="N683" s="5">
        <f t="shared" si="899"/>
        <v>1.6579152144547339E-2</v>
      </c>
      <c r="O683" s="5">
        <f t="shared" si="900"/>
        <v>5.5702815668630422E-4</v>
      </c>
      <c r="P683" s="5">
        <f t="shared" si="901"/>
        <v>3.1416388037107481E-3</v>
      </c>
      <c r="Q683" s="5">
        <f t="shared" si="902"/>
        <v>4.6753209047623381E-2</v>
      </c>
      <c r="R683" s="5">
        <f t="shared" si="903"/>
        <v>5.2776561085504892E-5</v>
      </c>
      <c r="S683" s="5">
        <f t="shared" si="904"/>
        <v>8.3940064875273395E-4</v>
      </c>
      <c r="T683" s="5">
        <f t="shared" si="905"/>
        <v>8.8594214264642868E-3</v>
      </c>
      <c r="U683" s="5">
        <f t="shared" si="906"/>
        <v>2.9765980452224681E-4</v>
      </c>
      <c r="V683" s="5">
        <f t="shared" si="907"/>
        <v>9.9678118212172151E-5</v>
      </c>
      <c r="W683" s="5">
        <f t="shared" si="908"/>
        <v>8.7896033009531749E-2</v>
      </c>
      <c r="X683" s="5">
        <f t="shared" si="909"/>
        <v>1.6655712281752822E-2</v>
      </c>
      <c r="Y683" s="5">
        <f t="shared" si="910"/>
        <v>1.5780732196551362E-3</v>
      </c>
      <c r="Z683" s="5">
        <f t="shared" si="911"/>
        <v>3.3336021606541931E-6</v>
      </c>
      <c r="AA683" s="5">
        <f t="shared" si="912"/>
        <v>1.8801516186089601E-5</v>
      </c>
      <c r="AB683" s="5">
        <f t="shared" si="913"/>
        <v>5.3020275644772541E-5</v>
      </c>
      <c r="AC683" s="5">
        <f t="shared" si="914"/>
        <v>6.6581394553474981E-6</v>
      </c>
      <c r="AD683" s="5">
        <f t="shared" si="915"/>
        <v>0.12393340654343944</v>
      </c>
      <c r="AE683" s="5">
        <f t="shared" si="916"/>
        <v>2.3484554317271415E-2</v>
      </c>
      <c r="AF683" s="5">
        <f t="shared" si="917"/>
        <v>2.2250832397137364E-3</v>
      </c>
      <c r="AG683" s="5">
        <f t="shared" si="918"/>
        <v>1.4054614667916235E-4</v>
      </c>
      <c r="AH683" s="5">
        <f t="shared" si="919"/>
        <v>1.5792384635739081E-7</v>
      </c>
      <c r="AI683" s="5">
        <f t="shared" si="920"/>
        <v>8.9069049345568195E-7</v>
      </c>
      <c r="AJ683" s="5">
        <f t="shared" si="921"/>
        <v>2.5117471915450168E-6</v>
      </c>
      <c r="AK683" s="5">
        <f t="shared" si="922"/>
        <v>4.722084720104621E-6</v>
      </c>
      <c r="AL683" s="5">
        <f t="shared" si="923"/>
        <v>2.8463343764170941E-7</v>
      </c>
      <c r="AM683" s="5">
        <f t="shared" si="924"/>
        <v>0.13979688258099929</v>
      </c>
      <c r="AN683" s="5">
        <f t="shared" si="925"/>
        <v>2.6490577269882083E-2</v>
      </c>
      <c r="AO683" s="5">
        <f t="shared" si="926"/>
        <v>2.5098938943970872E-3</v>
      </c>
      <c r="AP683" s="5">
        <f t="shared" si="927"/>
        <v>1.5853605345409469E-4</v>
      </c>
      <c r="AQ683" s="5">
        <f t="shared" si="928"/>
        <v>7.5103813056319564E-6</v>
      </c>
      <c r="AR683" s="5">
        <f t="shared" si="929"/>
        <v>5.985103211816616E-9</v>
      </c>
      <c r="AS683" s="5">
        <f t="shared" si="930"/>
        <v>3.3755982114645634E-8</v>
      </c>
      <c r="AT683" s="5">
        <f t="shared" si="931"/>
        <v>9.5191869563300439E-8</v>
      </c>
      <c r="AU683" s="5">
        <f t="shared" si="932"/>
        <v>1.789607147790044E-7</v>
      </c>
      <c r="AV683" s="5">
        <f t="shared" si="933"/>
        <v>2.5233460783839556E-7</v>
      </c>
      <c r="AW683" s="5">
        <f t="shared" si="934"/>
        <v>8.4499950907069266E-9</v>
      </c>
      <c r="AX683" s="5">
        <f t="shared" si="935"/>
        <v>0.13140906962613899</v>
      </c>
      <c r="AY683" s="5">
        <f t="shared" si="936"/>
        <v>2.4901142633689095E-2</v>
      </c>
      <c r="AZ683" s="5">
        <f t="shared" si="937"/>
        <v>2.3593002607332561E-3</v>
      </c>
      <c r="BA683" s="5">
        <f t="shared" si="938"/>
        <v>1.4902389024684865E-4</v>
      </c>
      <c r="BB683" s="5">
        <f t="shared" si="939"/>
        <v>7.059758427294021E-6</v>
      </c>
      <c r="BC683" s="5">
        <f t="shared" si="940"/>
        <v>2.6755543138320611E-7</v>
      </c>
      <c r="BD683" s="5">
        <f t="shared" si="941"/>
        <v>1.8902285965852788E-10</v>
      </c>
      <c r="BE683" s="5">
        <f t="shared" si="942"/>
        <v>1.0660889284740945E-9</v>
      </c>
      <c r="BF683" s="5">
        <f t="shared" si="943"/>
        <v>3.0063707782969393E-9</v>
      </c>
      <c r="BG683" s="5">
        <f t="shared" si="944"/>
        <v>5.6519770631982325E-9</v>
      </c>
      <c r="BH683" s="5">
        <f t="shared" si="945"/>
        <v>7.9692876591094869E-9</v>
      </c>
      <c r="BI683" s="5">
        <f t="shared" si="946"/>
        <v>8.9893564794754766E-9</v>
      </c>
      <c r="BJ683" s="8">
        <f t="shared" si="947"/>
        <v>0.65589445528138368</v>
      </c>
      <c r="BK683" s="8">
        <f t="shared" si="948"/>
        <v>3.1928368960333513E-2</v>
      </c>
      <c r="BL683" s="8">
        <f t="shared" si="949"/>
        <v>9.8816186075765611E-4</v>
      </c>
      <c r="BM683" s="8">
        <f t="shared" si="950"/>
        <v>0.59388981482421244</v>
      </c>
      <c r="BN683" s="8">
        <f t="shared" si="951"/>
        <v>7.0023370696729051E-2</v>
      </c>
    </row>
    <row r="684" spans="1:66" x14ac:dyDescent="0.25">
      <c r="A684" t="s">
        <v>10</v>
      </c>
      <c r="B684" t="s">
        <v>219</v>
      </c>
      <c r="C684" t="s">
        <v>224</v>
      </c>
      <c r="D684" s="16"/>
      <c r="E684">
        <f>VLOOKUP(A684,home!$A$2:$E$405,3,FALSE)</f>
        <v>1.5192307692307701</v>
      </c>
      <c r="F684">
        <f>VLOOKUP(B684,home!$B$2:$E$405,3,FALSE)</f>
        <v>2.19</v>
      </c>
      <c r="G684">
        <f>VLOOKUP(C684,away!$B$2:$E$405,4,FALSE)</f>
        <v>1.32</v>
      </c>
      <c r="H684">
        <f>VLOOKUP(A684,away!$A$2:$E$405,3,FALSE)</f>
        <v>1.5384615384615401</v>
      </c>
      <c r="I684">
        <f>VLOOKUP(C684,away!$B$2:$E$405,3,FALSE)</f>
        <v>1.32</v>
      </c>
      <c r="J684">
        <f>VLOOKUP(B684,home!$B$2:$E$405,4,FALSE)</f>
        <v>0.65</v>
      </c>
      <c r="K684" s="3">
        <f t="shared" si="896"/>
        <v>4.3917923076923104</v>
      </c>
      <c r="L684" s="3">
        <f t="shared" si="897"/>
        <v>1.3200000000000014</v>
      </c>
      <c r="M684" s="5">
        <f t="shared" si="898"/>
        <v>3.3067405339979265E-3</v>
      </c>
      <c r="N684" s="5">
        <f t="shared" si="899"/>
        <v>1.4522517640746456E-2</v>
      </c>
      <c r="O684" s="5">
        <f t="shared" si="900"/>
        <v>4.364897504877268E-3</v>
      </c>
      <c r="P684" s="5">
        <f t="shared" si="901"/>
        <v>1.9169723285785343E-2</v>
      </c>
      <c r="Q684" s="5">
        <f t="shared" si="902"/>
        <v>3.1889940631478091E-2</v>
      </c>
      <c r="R684" s="5">
        <f t="shared" si="903"/>
        <v>2.8808323532189999E-3</v>
      </c>
      <c r="S684" s="5">
        <f t="shared" si="904"/>
        <v>2.7782516278143772E-2</v>
      </c>
      <c r="T684" s="5">
        <f t="shared" si="905"/>
        <v>4.2094721633551123E-2</v>
      </c>
      <c r="U684" s="5">
        <f t="shared" si="906"/>
        <v>1.265201736861834E-2</v>
      </c>
      <c r="V684" s="5">
        <f t="shared" si="907"/>
        <v>1.7895539387540953E-2</v>
      </c>
      <c r="W684" s="5">
        <f t="shared" si="908"/>
        <v>4.6684665319363293E-2</v>
      </c>
      <c r="X684" s="5">
        <f t="shared" si="909"/>
        <v>6.1623758221559619E-2</v>
      </c>
      <c r="Y684" s="5">
        <f t="shared" si="910"/>
        <v>4.0671680426229394E-2</v>
      </c>
      <c r="Z684" s="5">
        <f t="shared" si="911"/>
        <v>1.2675662354163612E-3</v>
      </c>
      <c r="AA684" s="5">
        <f t="shared" si="912"/>
        <v>5.566887642192076E-3</v>
      </c>
      <c r="AB684" s="5">
        <f t="shared" si="913"/>
        <v>1.2224307162383274E-2</v>
      </c>
      <c r="AC684" s="5">
        <f t="shared" si="914"/>
        <v>6.4839631084970982E-3</v>
      </c>
      <c r="AD684" s="5">
        <f t="shared" si="915"/>
        <v>5.1257338509192438E-2</v>
      </c>
      <c r="AE684" s="5">
        <f t="shared" si="916"/>
        <v>6.7659686832134094E-2</v>
      </c>
      <c r="AF684" s="5">
        <f t="shared" si="917"/>
        <v>4.4655393309208549E-2</v>
      </c>
      <c r="AG684" s="5">
        <f t="shared" si="918"/>
        <v>1.9648373056051785E-2</v>
      </c>
      <c r="AH684" s="5">
        <f t="shared" si="919"/>
        <v>4.1829685768739986E-4</v>
      </c>
      <c r="AI684" s="5">
        <f t="shared" si="920"/>
        <v>1.8370729219233878E-3</v>
      </c>
      <c r="AJ684" s="5">
        <f t="shared" si="921"/>
        <v>4.0340213635864861E-3</v>
      </c>
      <c r="AK684" s="5">
        <f t="shared" si="922"/>
        <v>5.9055279978885234E-3</v>
      </c>
      <c r="AL684" s="5">
        <f t="shared" si="923"/>
        <v>1.5035443792120371E-3</v>
      </c>
      <c r="AM684" s="5">
        <f t="shared" si="924"/>
        <v>4.5022316995490433E-2</v>
      </c>
      <c r="AN684" s="5">
        <f t="shared" si="925"/>
        <v>5.9429458434047441E-2</v>
      </c>
      <c r="AO684" s="5">
        <f t="shared" si="926"/>
        <v>3.9223442566471353E-2</v>
      </c>
      <c r="AP684" s="5">
        <f t="shared" si="927"/>
        <v>1.7258314729247416E-2</v>
      </c>
      <c r="AQ684" s="5">
        <f t="shared" si="928"/>
        <v>5.695243860651655E-3</v>
      </c>
      <c r="AR684" s="5">
        <f t="shared" si="929"/>
        <v>1.1043037042947357E-4</v>
      </c>
      <c r="AS684" s="5">
        <f t="shared" si="930"/>
        <v>4.8498725138777435E-4</v>
      </c>
      <c r="AT684" s="5">
        <f t="shared" si="931"/>
        <v>1.0649816399868322E-3</v>
      </c>
      <c r="AU684" s="5">
        <f t="shared" si="932"/>
        <v>1.55905939144257E-3</v>
      </c>
      <c r="AV684" s="5">
        <f t="shared" si="933"/>
        <v>1.711766260643234E-3</v>
      </c>
      <c r="AW684" s="5">
        <f t="shared" si="934"/>
        <v>2.4211933675957279E-4</v>
      </c>
      <c r="AX684" s="5">
        <f t="shared" si="935"/>
        <v>3.2954777575879939E-2</v>
      </c>
      <c r="AY684" s="5">
        <f t="shared" si="936"/>
        <v>4.3500306400161566E-2</v>
      </c>
      <c r="AZ684" s="5">
        <f t="shared" si="937"/>
        <v>2.8710202224106668E-2</v>
      </c>
      <c r="BA684" s="5">
        <f t="shared" si="938"/>
        <v>1.2632488978606948E-2</v>
      </c>
      <c r="BB684" s="5">
        <f t="shared" si="939"/>
        <v>4.1687213629402987E-3</v>
      </c>
      <c r="BC684" s="5">
        <f t="shared" si="940"/>
        <v>1.1005424398162389E-3</v>
      </c>
      <c r="BD684" s="5">
        <f t="shared" si="941"/>
        <v>2.4294681494484209E-5</v>
      </c>
      <c r="BE684" s="5">
        <f t="shared" si="942"/>
        <v>1.0669719530531047E-4</v>
      </c>
      <c r="BF684" s="5">
        <f t="shared" si="943"/>
        <v>2.3429596079710334E-4</v>
      </c>
      <c r="BG684" s="5">
        <f t="shared" si="944"/>
        <v>3.4299306611736575E-4</v>
      </c>
      <c r="BH684" s="5">
        <f t="shared" si="945"/>
        <v>3.7658857734151186E-4</v>
      </c>
      <c r="BI684" s="5">
        <f t="shared" si="946"/>
        <v>3.3077976342664846E-4</v>
      </c>
      <c r="BJ684" s="8">
        <f t="shared" si="947"/>
        <v>0.71040389114693481</v>
      </c>
      <c r="BK684" s="8">
        <f t="shared" si="948"/>
        <v>0.11964233337333868</v>
      </c>
      <c r="BL684" s="8">
        <f t="shared" si="949"/>
        <v>5.6230735330748065E-2</v>
      </c>
      <c r="BM684" s="8">
        <f t="shared" si="950"/>
        <v>0.7681516870729318</v>
      </c>
      <c r="BN684" s="8">
        <f t="shared" si="951"/>
        <v>7.613465195010409E-2</v>
      </c>
    </row>
    <row r="685" spans="1:66" x14ac:dyDescent="0.25">
      <c r="A685" t="s">
        <v>10</v>
      </c>
      <c r="B685" t="s">
        <v>220</v>
      </c>
      <c r="C685" t="s">
        <v>226</v>
      </c>
      <c r="D685" s="16"/>
      <c r="E685">
        <f>VLOOKUP(A685,home!$A$2:$E$405,3,FALSE)</f>
        <v>1.5192307692307701</v>
      </c>
      <c r="F685">
        <f>VLOOKUP(B685,home!$B$2:$E$405,3,FALSE)</f>
        <v>0.66</v>
      </c>
      <c r="G685">
        <f>VLOOKUP(C685,away!$B$2:$E$405,4,FALSE)</f>
        <v>1.54</v>
      </c>
      <c r="H685">
        <f>VLOOKUP(A685,away!$A$2:$E$405,3,FALSE)</f>
        <v>1.5384615384615401</v>
      </c>
      <c r="I685">
        <f>VLOOKUP(C685,away!$B$2:$E$405,3,FALSE)</f>
        <v>0.66</v>
      </c>
      <c r="J685">
        <f>VLOOKUP(B685,home!$B$2:$E$405,4,FALSE)</f>
        <v>0.98</v>
      </c>
      <c r="K685" s="3">
        <f t="shared" si="896"/>
        <v>1.5441461538461547</v>
      </c>
      <c r="L685" s="3">
        <f t="shared" si="897"/>
        <v>0.99507692307692408</v>
      </c>
      <c r="M685" s="5">
        <f t="shared" si="898"/>
        <v>7.8927696725084179E-2</v>
      </c>
      <c r="N685" s="5">
        <f t="shared" si="899"/>
        <v>0.12187589932997447</v>
      </c>
      <c r="O685" s="5">
        <f t="shared" si="900"/>
        <v>7.8539129602745381E-2</v>
      </c>
      <c r="P685" s="5">
        <f t="shared" si="901"/>
        <v>0.12127589490250394</v>
      </c>
      <c r="Q685" s="5">
        <f t="shared" si="902"/>
        <v>9.4097100598460631E-2</v>
      </c>
      <c r="R685" s="5">
        <f t="shared" si="903"/>
        <v>3.9076237713119813E-2</v>
      </c>
      <c r="S685" s="5">
        <f t="shared" si="904"/>
        <v>4.65864433357044E-2</v>
      </c>
      <c r="T685" s="5">
        <f t="shared" si="905"/>
        <v>9.3633853333975989E-2</v>
      </c>
      <c r="U685" s="5">
        <f t="shared" si="906"/>
        <v>6.0339422171492012E-2</v>
      </c>
      <c r="V685" s="5">
        <f t="shared" si="907"/>
        <v>7.953569941277893E-3</v>
      </c>
      <c r="W685" s="5">
        <f t="shared" si="908"/>
        <v>4.8433225325729232E-2</v>
      </c>
      <c r="X685" s="5">
        <f t="shared" si="909"/>
        <v>4.8194784831817994E-2</v>
      </c>
      <c r="Y685" s="5">
        <f t="shared" si="910"/>
        <v>2.3978759099399928E-2</v>
      </c>
      <c r="Z685" s="5">
        <f t="shared" si="911"/>
        <v>1.2961287462997909E-2</v>
      </c>
      <c r="AA685" s="5">
        <f t="shared" si="912"/>
        <v>2.0014122184882605E-2</v>
      </c>
      <c r="AB685" s="5">
        <f t="shared" si="913"/>
        <v>1.545236489719674E-2</v>
      </c>
      <c r="AC685" s="5">
        <f t="shared" si="914"/>
        <v>7.6381323692515171E-4</v>
      </c>
      <c r="AD685" s="5">
        <f t="shared" si="915"/>
        <v>1.8696994651272236E-2</v>
      </c>
      <c r="AE685" s="5">
        <f t="shared" si="916"/>
        <v>1.8604947908373682E-2</v>
      </c>
      <c r="AF685" s="5">
        <f t="shared" si="917"/>
        <v>9.256677159335468E-3</v>
      </c>
      <c r="AG685" s="5">
        <f t="shared" si="918"/>
        <v>3.0703686085426602E-3</v>
      </c>
      <c r="AH685" s="5">
        <f t="shared" si="919"/>
        <v>3.2243695119488673E-3</v>
      </c>
      <c r="AI685" s="5">
        <f t="shared" si="920"/>
        <v>4.9788977804546466E-3</v>
      </c>
      <c r="AJ685" s="5">
        <f t="shared" si="921"/>
        <v>3.8440729290411002E-3</v>
      </c>
      <c r="AK685" s="5">
        <f t="shared" si="922"/>
        <v>1.9786034761609794E-3</v>
      </c>
      <c r="AL685" s="5">
        <f t="shared" si="923"/>
        <v>4.6945312071693335E-5</v>
      </c>
      <c r="AM685" s="5">
        <f t="shared" si="924"/>
        <v>5.7741784758488322E-3</v>
      </c>
      <c r="AN685" s="5">
        <f t="shared" si="925"/>
        <v>5.7457517510446591E-3</v>
      </c>
      <c r="AO685" s="5">
        <f t="shared" si="926"/>
        <v>2.8587324865966836E-3</v>
      </c>
      <c r="AP685" s="5">
        <f t="shared" si="927"/>
        <v>9.4821957555422422E-4</v>
      </c>
      <c r="AQ685" s="5">
        <f t="shared" si="928"/>
        <v>2.3588785441095106E-4</v>
      </c>
      <c r="AR685" s="5">
        <f t="shared" si="929"/>
        <v>6.4169913856262472E-4</v>
      </c>
      <c r="AS685" s="5">
        <f t="shared" si="930"/>
        <v>9.9087725673786754E-4</v>
      </c>
      <c r="AT685" s="5">
        <f t="shared" si="931"/>
        <v>7.6502965246270363E-4</v>
      </c>
      <c r="AU685" s="5">
        <f t="shared" si="932"/>
        <v>3.937725318095148E-4</v>
      </c>
      <c r="AV685" s="5">
        <f t="shared" si="933"/>
        <v>1.5201058512098118E-4</v>
      </c>
      <c r="AW685" s="5">
        <f t="shared" si="934"/>
        <v>2.0037096429894484E-6</v>
      </c>
      <c r="AX685" s="5">
        <f t="shared" si="935"/>
        <v>1.486029247517203E-3</v>
      </c>
      <c r="AY685" s="5">
        <f t="shared" si="936"/>
        <v>1.478713411221735E-3</v>
      </c>
      <c r="AZ685" s="5">
        <f t="shared" si="937"/>
        <v>7.357167956755532E-4</v>
      </c>
      <c r="BA685" s="5">
        <f t="shared" si="938"/>
        <v>2.4403160176561455E-4</v>
      </c>
      <c r="BB685" s="5">
        <f t="shared" si="939"/>
        <v>6.070755385461524E-5</v>
      </c>
      <c r="BC685" s="5">
        <f t="shared" si="940"/>
        <v>1.2081737179435444E-5</v>
      </c>
      <c r="BD685" s="5">
        <f t="shared" si="941"/>
        <v>1.064233340570015E-4</v>
      </c>
      <c r="BE685" s="5">
        <f t="shared" si="942"/>
        <v>1.6433318196360335E-4</v>
      </c>
      <c r="BF685" s="5">
        <f t="shared" si="943"/>
        <v>1.2687722543919922E-4</v>
      </c>
      <c r="BG685" s="5">
        <f t="shared" si="944"/>
        <v>6.5305659890870326E-5</v>
      </c>
      <c r="BH685" s="5">
        <f t="shared" si="945"/>
        <v>2.5210370886218121E-5</v>
      </c>
      <c r="BI685" s="5">
        <f t="shared" si="946"/>
        <v>7.7856994481977597E-6</v>
      </c>
      <c r="BJ685" s="8">
        <f t="shared" si="947"/>
        <v>0.49942266133755192</v>
      </c>
      <c r="BK685" s="8">
        <f t="shared" si="948"/>
        <v>0.25703307686478893</v>
      </c>
      <c r="BL685" s="8">
        <f t="shared" si="949"/>
        <v>0.23088654490342092</v>
      </c>
      <c r="BM685" s="8">
        <f t="shared" si="950"/>
        <v>0.46503490199529252</v>
      </c>
      <c r="BN685" s="8">
        <f t="shared" si="951"/>
        <v>0.53379195887188846</v>
      </c>
    </row>
    <row r="686" spans="1:66" x14ac:dyDescent="0.25">
      <c r="A686" t="s">
        <v>10</v>
      </c>
      <c r="B686" t="s">
        <v>39</v>
      </c>
      <c r="C686" t="s">
        <v>12</v>
      </c>
      <c r="D686" s="16"/>
      <c r="E686">
        <f>VLOOKUP(A686,home!$A$2:$E$405,3,FALSE)</f>
        <v>1.5192307692307701</v>
      </c>
      <c r="F686">
        <f>VLOOKUP(B686,home!$B$2:$E$405,3,FALSE)</f>
        <v>1.76</v>
      </c>
      <c r="G686">
        <f>VLOOKUP(C686,away!$B$2:$E$405,4,FALSE)</f>
        <v>0.66</v>
      </c>
      <c r="H686">
        <f>VLOOKUP(A686,away!$A$2:$E$405,3,FALSE)</f>
        <v>1.5384615384615401</v>
      </c>
      <c r="I686">
        <f>VLOOKUP(C686,away!$B$2:$E$405,3,FALSE)</f>
        <v>0.66</v>
      </c>
      <c r="J686">
        <f>VLOOKUP(B686,home!$B$2:$E$405,4,FALSE)</f>
        <v>0.87</v>
      </c>
      <c r="K686" s="3">
        <f t="shared" si="896"/>
        <v>1.7647384615384625</v>
      </c>
      <c r="L686" s="3">
        <f t="shared" si="897"/>
        <v>0.88338461538461632</v>
      </c>
      <c r="M686" s="5">
        <f t="shared" si="898"/>
        <v>7.0783944476998623E-2</v>
      </c>
      <c r="N686" s="5">
        <f t="shared" si="899"/>
        <v>0.12491514927796249</v>
      </c>
      <c r="O686" s="5">
        <f t="shared" si="900"/>
        <v>6.2529447567219468E-2</v>
      </c>
      <c r="P686" s="5">
        <f t="shared" si="901"/>
        <v>0.11034812110062482</v>
      </c>
      <c r="Q686" s="5">
        <f t="shared" si="902"/>
        <v>0.11022128417981948</v>
      </c>
      <c r="R686" s="5">
        <f t="shared" si="903"/>
        <v>2.7618775994690346E-2</v>
      </c>
      <c r="S686" s="5">
        <f t="shared" si="904"/>
        <v>4.30066024167211E-2</v>
      </c>
      <c r="T686" s="5">
        <f t="shared" si="905"/>
        <v>9.7367786732388314E-2</v>
      </c>
      <c r="U686" s="5">
        <f t="shared" si="906"/>
        <v>4.8739916258445259E-2</v>
      </c>
      <c r="V686" s="5">
        <f t="shared" si="907"/>
        <v>7.449425943931374E-3</v>
      </c>
      <c r="W686" s="5">
        <f t="shared" si="908"/>
        <v>6.4837246490762737E-2</v>
      </c>
      <c r="X686" s="5">
        <f t="shared" si="909"/>
        <v>5.7276226053840001E-2</v>
      </c>
      <c r="Y686" s="5">
        <f t="shared" si="910"/>
        <v>2.5298468461626894E-2</v>
      </c>
      <c r="Z686" s="5">
        <f t="shared" si="911"/>
        <v>8.1326672698211373E-3</v>
      </c>
      <c r="AA686" s="5">
        <f t="shared" si="912"/>
        <v>1.4352030725948359E-2</v>
      </c>
      <c r="AB686" s="5">
        <f t="shared" si="913"/>
        <v>1.2663790311631428E-2</v>
      </c>
      <c r="AC686" s="5">
        <f t="shared" si="914"/>
        <v>7.2582681202002343E-4</v>
      </c>
      <c r="AD686" s="5">
        <f t="shared" si="915"/>
        <v>2.8605195655624693E-2</v>
      </c>
      <c r="AE686" s="5">
        <f t="shared" si="916"/>
        <v>2.5269389762245714E-2</v>
      </c>
      <c r="AF686" s="5">
        <f t="shared" si="917"/>
        <v>1.1161295078062695E-2</v>
      </c>
      <c r="AG686" s="5">
        <f t="shared" si="918"/>
        <v>3.2865721199095426E-3</v>
      </c>
      <c r="AH686" s="5">
        <f t="shared" si="919"/>
        <v>1.7960682870505004E-3</v>
      </c>
      <c r="AI686" s="5">
        <f t="shared" si="920"/>
        <v>3.1695907857075211E-3</v>
      </c>
      <c r="AJ686" s="5">
        <f t="shared" si="921"/>
        <v>2.7967493834379895E-3</v>
      </c>
      <c r="AK686" s="5">
        <f t="shared" si="922"/>
        <v>1.6451770680789995E-3</v>
      </c>
      <c r="AL686" s="5">
        <f t="shared" si="923"/>
        <v>4.5260899511974811E-5</v>
      </c>
      <c r="AM686" s="5">
        <f t="shared" si="924"/>
        <v>1.0096137794662761E-2</v>
      </c>
      <c r="AN686" s="5">
        <f t="shared" si="925"/>
        <v>8.9187728026082509E-3</v>
      </c>
      <c r="AO686" s="5">
        <f t="shared" si="926"/>
        <v>3.9393533409674327E-3</v>
      </c>
      <c r="AP686" s="5">
        <f t="shared" si="927"/>
        <v>1.1599880453248732E-3</v>
      </c>
      <c r="AQ686" s="5">
        <f t="shared" si="928"/>
        <v>2.5617889831751643E-4</v>
      </c>
      <c r="AR686" s="5">
        <f t="shared" si="929"/>
        <v>3.1732381859212263E-4</v>
      </c>
      <c r="AS686" s="5">
        <f t="shared" si="930"/>
        <v>5.5999354743177261E-4</v>
      </c>
      <c r="AT686" s="5">
        <f t="shared" si="931"/>
        <v>4.941210756831063E-4</v>
      </c>
      <c r="AU686" s="5">
        <f t="shared" si="932"/>
        <v>2.906648223049116E-4</v>
      </c>
      <c r="AV686" s="5">
        <f t="shared" si="933"/>
        <v>1.2823684783443015E-4</v>
      </c>
      <c r="AW686" s="5">
        <f t="shared" si="934"/>
        <v>1.9599764926971087E-6</v>
      </c>
      <c r="AX686" s="5">
        <f t="shared" si="935"/>
        <v>2.9695071132055818E-3</v>
      </c>
      <c r="AY686" s="5">
        <f t="shared" si="936"/>
        <v>2.6232168990809948E-3</v>
      </c>
      <c r="AZ686" s="5">
        <f t="shared" si="937"/>
        <v>1.1586547257325453E-3</v>
      </c>
      <c r="BA686" s="5">
        <f t="shared" si="938"/>
        <v>3.411792530849376E-4</v>
      </c>
      <c r="BB686" s="5">
        <f t="shared" si="939"/>
        <v>7.5348125815912048E-5</v>
      </c>
      <c r="BC686" s="5">
        <f t="shared" si="940"/>
        <v>1.3312275028768232E-5</v>
      </c>
      <c r="BD686" s="5">
        <f t="shared" si="941"/>
        <v>4.6719829906563316E-5</v>
      </c>
      <c r="BE686" s="5">
        <f t="shared" si="942"/>
        <v>8.2448280752647199E-5</v>
      </c>
      <c r="BF686" s="5">
        <f t="shared" si="943"/>
        <v>7.2749826065958941E-5</v>
      </c>
      <c r="BG686" s="5">
        <f t="shared" si="944"/>
        <v>4.2794805376277019E-5</v>
      </c>
      <c r="BH686" s="5">
        <f t="shared" si="945"/>
        <v>1.8880409750392266E-5</v>
      </c>
      <c r="BI686" s="5">
        <f t="shared" si="946"/>
        <v>6.6637970512246035E-6</v>
      </c>
      <c r="BJ686" s="8">
        <f t="shared" si="947"/>
        <v>0.57979026308607207</v>
      </c>
      <c r="BK686" s="8">
        <f t="shared" si="948"/>
        <v>0.23498239854888894</v>
      </c>
      <c r="BL686" s="8">
        <f t="shared" si="949"/>
        <v>0.17737214344295932</v>
      </c>
      <c r="BM686" s="8">
        <f t="shared" si="950"/>
        <v>0.49123949282783796</v>
      </c>
      <c r="BN686" s="8">
        <f t="shared" si="951"/>
        <v>0.50641672259731518</v>
      </c>
    </row>
    <row r="687" spans="1:66" x14ac:dyDescent="0.25">
      <c r="A687" t="s">
        <v>10</v>
      </c>
      <c r="B687" t="s">
        <v>37</v>
      </c>
      <c r="C687" t="s">
        <v>40</v>
      </c>
      <c r="D687" s="16"/>
      <c r="E687">
        <f>VLOOKUP(A687,home!$A$2:$E$405,3,FALSE)</f>
        <v>1.5192307692307701</v>
      </c>
      <c r="F687">
        <f>VLOOKUP(B687,home!$B$2:$E$405,3,FALSE)</f>
        <v>0.22</v>
      </c>
      <c r="G687">
        <f>VLOOKUP(C687,away!$B$2:$E$405,4,FALSE)</f>
        <v>0.44</v>
      </c>
      <c r="H687">
        <f>VLOOKUP(A687,away!$A$2:$E$405,3,FALSE)</f>
        <v>1.5384615384615401</v>
      </c>
      <c r="I687">
        <f>VLOOKUP(C687,away!$B$2:$E$405,3,FALSE)</f>
        <v>1.32</v>
      </c>
      <c r="J687">
        <f>VLOOKUP(B687,home!$B$2:$E$405,4,FALSE)</f>
        <v>1.08</v>
      </c>
      <c r="K687" s="3">
        <f t="shared" si="896"/>
        <v>0.14706153846153852</v>
      </c>
      <c r="L687" s="3">
        <f t="shared" si="897"/>
        <v>2.1932307692307718</v>
      </c>
      <c r="M687" s="5">
        <f t="shared" si="898"/>
        <v>9.629948503575432E-2</v>
      </c>
      <c r="N687" s="5">
        <f t="shared" si="899"/>
        <v>1.4161950422411937E-2</v>
      </c>
      <c r="O687" s="5">
        <f t="shared" si="900"/>
        <v>0.21120699364149464</v>
      </c>
      <c r="P687" s="5">
        <f t="shared" si="901"/>
        <v>3.1060425418754586E-2</v>
      </c>
      <c r="Q687" s="5">
        <f t="shared" si="902"/>
        <v>1.0413391083679672E-3</v>
      </c>
      <c r="R687" s="5">
        <f t="shared" si="903"/>
        <v>0.23161283856562703</v>
      </c>
      <c r="S687" s="5">
        <f t="shared" si="904"/>
        <v>2.5045565582095821E-3</v>
      </c>
      <c r="T687" s="5">
        <f t="shared" si="905"/>
        <v>2.2838969736759629E-3</v>
      </c>
      <c r="U687" s="5">
        <f t="shared" si="906"/>
        <v>3.4061340366905071E-2</v>
      </c>
      <c r="V687" s="5">
        <f t="shared" si="907"/>
        <v>8.9757711066607967E-5</v>
      </c>
      <c r="W687" s="5">
        <f t="shared" si="908"/>
        <v>5.1046977112253324E-5</v>
      </c>
      <c r="X687" s="5">
        <f t="shared" si="909"/>
        <v>1.1195780087881297E-4</v>
      </c>
      <c r="Y687" s="5">
        <f t="shared" si="910"/>
        <v>1.2277464687141228E-4</v>
      </c>
      <c r="Z687" s="5">
        <f t="shared" si="911"/>
        <v>0.1693268013636709</v>
      </c>
      <c r="AA687" s="5">
        <f t="shared" si="912"/>
        <v>2.4901459911312783E-2</v>
      </c>
      <c r="AB687" s="5">
        <f t="shared" si="913"/>
        <v>1.8310235022479919E-3</v>
      </c>
      <c r="AC687" s="5">
        <f t="shared" si="914"/>
        <v>1.8094026471866636E-6</v>
      </c>
      <c r="AD687" s="5">
        <f t="shared" si="915"/>
        <v>1.8767617469847299E-6</v>
      </c>
      <c r="AE687" s="5">
        <f t="shared" si="916"/>
        <v>4.1161716100022063E-6</v>
      </c>
      <c r="AF687" s="5">
        <f t="shared" si="917"/>
        <v>4.5138571132455022E-6</v>
      </c>
      <c r="AG687" s="5">
        <f t="shared" si="918"/>
        <v>3.2999767695604077E-6</v>
      </c>
      <c r="AH687" s="5">
        <f t="shared" si="919"/>
        <v>9.2843187701557556E-2</v>
      </c>
      <c r="AI687" s="5">
        <f t="shared" si="920"/>
        <v>1.3653662019064447E-2</v>
      </c>
      <c r="AJ687" s="5">
        <f t="shared" si="921"/>
        <v>1.0039642710787467E-3</v>
      </c>
      <c r="AK687" s="5">
        <f t="shared" si="922"/>
        <v>4.9214843421752517E-5</v>
      </c>
      <c r="AL687" s="5">
        <f t="shared" si="923"/>
        <v>2.334418131294144E-8</v>
      </c>
      <c r="AM687" s="5">
        <f t="shared" si="924"/>
        <v>5.5199893967467864E-8</v>
      </c>
      <c r="AN687" s="5">
        <f t="shared" si="925"/>
        <v>1.2106610590772658E-7</v>
      </c>
      <c r="AO687" s="5">
        <f t="shared" si="926"/>
        <v>1.3276295429388864E-7</v>
      </c>
      <c r="AP687" s="5">
        <f t="shared" si="927"/>
        <v>9.7059932123778395E-8</v>
      </c>
      <c r="AQ687" s="5">
        <f t="shared" si="928"/>
        <v>5.3218707398330271E-8</v>
      </c>
      <c r="AR687" s="5">
        <f t="shared" si="929"/>
        <v>4.0725307196104774E-2</v>
      </c>
      <c r="AS687" s="5">
        <f t="shared" si="930"/>
        <v>5.9891263305779339E-3</v>
      </c>
      <c r="AT687" s="5">
        <f t="shared" si="931"/>
        <v>4.403850661076499E-4</v>
      </c>
      <c r="AU687" s="5">
        <f t="shared" si="932"/>
        <v>2.1587901779092438E-5</v>
      </c>
      <c r="AV687" s="5">
        <f t="shared" si="933"/>
        <v>7.9368751194747965E-7</v>
      </c>
      <c r="AW687" s="5">
        <f t="shared" si="934"/>
        <v>2.0915082497392016E-10</v>
      </c>
      <c r="AX687" s="5">
        <f t="shared" si="935"/>
        <v>1.3529635549616015E-9</v>
      </c>
      <c r="AY687" s="5">
        <f t="shared" si="936"/>
        <v>2.9673612983896328E-9</v>
      </c>
      <c r="AZ687" s="5">
        <f t="shared" si="937"/>
        <v>3.2540540515263583E-9</v>
      </c>
      <c r="BA687" s="5">
        <f t="shared" si="938"/>
        <v>2.3789638235158881E-9</v>
      </c>
      <c r="BB687" s="5">
        <f t="shared" si="939"/>
        <v>1.3044041641554829E-9</v>
      </c>
      <c r="BC687" s="5">
        <f t="shared" si="940"/>
        <v>5.7217186966770992E-10</v>
      </c>
      <c r="BD687" s="5">
        <f t="shared" si="941"/>
        <v>1.4886666138145401E-2</v>
      </c>
      <c r="BE687" s="5">
        <f t="shared" si="942"/>
        <v>2.189256024838953E-3</v>
      </c>
      <c r="BF687" s="5">
        <f t="shared" si="943"/>
        <v>1.6097767954950426E-4</v>
      </c>
      <c r="BG687" s="5">
        <f t="shared" si="944"/>
        <v>7.8912084041728789E-6</v>
      </c>
      <c r="BH687" s="5">
        <f t="shared" si="945"/>
        <v>2.9012331205957151E-7</v>
      </c>
      <c r="BI687" s="5">
        <f t="shared" si="946"/>
        <v>8.5331961230075298E-9</v>
      </c>
      <c r="BJ687" s="8">
        <f t="shared" si="947"/>
        <v>1.7787243834070595E-2</v>
      </c>
      <c r="BK687" s="8">
        <f t="shared" si="948"/>
        <v>0.12995606043797489</v>
      </c>
      <c r="BL687" s="8">
        <f t="shared" si="949"/>
        <v>0.67558597471223758</v>
      </c>
      <c r="BM687" s="8">
        <f t="shared" si="950"/>
        <v>0.40727304539733289</v>
      </c>
      <c r="BN687" s="8">
        <f t="shared" si="951"/>
        <v>0.5853830321924105</v>
      </c>
    </row>
    <row r="688" spans="1:66" x14ac:dyDescent="0.25">
      <c r="A688" t="s">
        <v>13</v>
      </c>
      <c r="B688" t="s">
        <v>14</v>
      </c>
      <c r="C688" t="s">
        <v>54</v>
      </c>
      <c r="D688" s="16"/>
      <c r="E688">
        <f>VLOOKUP(A688,home!$A$2:$E$405,3,FALSE)</f>
        <v>2.07407407407407</v>
      </c>
      <c r="F688">
        <f>VLOOKUP(B688,home!$B$2:$E$405,3,FALSE)</f>
        <v>0.72</v>
      </c>
      <c r="G688">
        <f>VLOOKUP(C688,away!$B$2:$E$405,4,FALSE)</f>
        <v>1.45</v>
      </c>
      <c r="H688">
        <f>VLOOKUP(A688,away!$A$2:$E$405,3,FALSE)</f>
        <v>1.1111111111111101</v>
      </c>
      <c r="I688">
        <f>VLOOKUP(C688,away!$B$2:$E$405,3,FALSE)</f>
        <v>0.24</v>
      </c>
      <c r="J688">
        <f>VLOOKUP(B688,home!$B$2:$E$405,4,FALSE)</f>
        <v>0.9</v>
      </c>
      <c r="K688" s="3">
        <f t="shared" si="896"/>
        <v>2.1653333333333289</v>
      </c>
      <c r="L688" s="3">
        <f t="shared" si="897"/>
        <v>0.23999999999999974</v>
      </c>
      <c r="M688" s="5">
        <f t="shared" si="898"/>
        <v>9.0235412125440714E-2</v>
      </c>
      <c r="N688" s="5">
        <f t="shared" si="899"/>
        <v>0.19538974572228723</v>
      </c>
      <c r="O688" s="5">
        <f t="shared" si="900"/>
        <v>2.1656498910105751E-2</v>
      </c>
      <c r="P688" s="5">
        <f t="shared" si="901"/>
        <v>4.6893538973348893E-2</v>
      </c>
      <c r="Q688" s="5">
        <f t="shared" si="902"/>
        <v>0.2115419647019959</v>
      </c>
      <c r="R688" s="5">
        <f t="shared" si="903"/>
        <v>2.5987798692126873E-3</v>
      </c>
      <c r="S688" s="5">
        <f t="shared" si="904"/>
        <v>6.0924085834174694E-3</v>
      </c>
      <c r="T688" s="5">
        <f t="shared" si="905"/>
        <v>5.0770071528478969E-2</v>
      </c>
      <c r="U688" s="5">
        <f t="shared" si="906"/>
        <v>5.6272246768018603E-3</v>
      </c>
      <c r="V688" s="5">
        <f t="shared" si="907"/>
        <v>3.5178921029226453E-4</v>
      </c>
      <c r="W688" s="5">
        <f t="shared" si="908"/>
        <v>0.1526862891893514</v>
      </c>
      <c r="X688" s="5">
        <f t="shared" si="909"/>
        <v>3.6644709405444301E-2</v>
      </c>
      <c r="Y688" s="5">
        <f t="shared" si="910"/>
        <v>4.3973651286533114E-3</v>
      </c>
      <c r="Z688" s="5">
        <f t="shared" si="911"/>
        <v>2.0790238953701478E-4</v>
      </c>
      <c r="AA688" s="5">
        <f t="shared" si="912"/>
        <v>4.5017797414414839E-4</v>
      </c>
      <c r="AB688" s="5">
        <f t="shared" si="913"/>
        <v>4.8739268667339703E-4</v>
      </c>
      <c r="AC688" s="5">
        <f t="shared" si="914"/>
        <v>1.1426113550292716E-5</v>
      </c>
      <c r="AD688" s="5">
        <f t="shared" si="915"/>
        <v>8.2654177881168717E-2</v>
      </c>
      <c r="AE688" s="5">
        <f t="shared" si="916"/>
        <v>1.9837002691480473E-2</v>
      </c>
      <c r="AF688" s="5">
        <f t="shared" si="917"/>
        <v>2.3804403229776539E-3</v>
      </c>
      <c r="AG688" s="5">
        <f t="shared" si="918"/>
        <v>1.9043522583821212E-4</v>
      </c>
      <c r="AH688" s="5">
        <f t="shared" si="919"/>
        <v>1.2474143372220874E-5</v>
      </c>
      <c r="AI688" s="5">
        <f t="shared" si="920"/>
        <v>2.7010678448648875E-5</v>
      </c>
      <c r="AJ688" s="5">
        <f t="shared" si="921"/>
        <v>2.9243561200403793E-5</v>
      </c>
      <c r="AK688" s="5">
        <f t="shared" si="922"/>
        <v>2.1107352617535851E-5</v>
      </c>
      <c r="AL688" s="5">
        <f t="shared" si="923"/>
        <v>2.3751690759264418E-7</v>
      </c>
      <c r="AM688" s="5">
        <f t="shared" si="924"/>
        <v>3.5794769301071387E-2</v>
      </c>
      <c r="AN688" s="5">
        <f t="shared" si="925"/>
        <v>8.590744632257126E-3</v>
      </c>
      <c r="AO688" s="5">
        <f t="shared" si="926"/>
        <v>1.0308893558708539E-3</v>
      </c>
      <c r="AP688" s="5">
        <f t="shared" si="927"/>
        <v>8.2471148469668218E-5</v>
      </c>
      <c r="AQ688" s="5">
        <f t="shared" si="928"/>
        <v>4.9482689081800885E-6</v>
      </c>
      <c r="AR688" s="5">
        <f t="shared" si="929"/>
        <v>5.9875888186660175E-7</v>
      </c>
      <c r="AS688" s="5">
        <f t="shared" si="930"/>
        <v>1.2965125655351458E-6</v>
      </c>
      <c r="AT688" s="5">
        <f t="shared" si="931"/>
        <v>1.4036909376193819E-6</v>
      </c>
      <c r="AU688" s="5">
        <f t="shared" si="932"/>
        <v>1.0131529256417205E-6</v>
      </c>
      <c r="AV688" s="5">
        <f t="shared" si="933"/>
        <v>5.4845345041405028E-7</v>
      </c>
      <c r="AW688" s="5">
        <f t="shared" si="934"/>
        <v>3.4286885149373574E-9</v>
      </c>
      <c r="AX688" s="5">
        <f t="shared" si="935"/>
        <v>1.291793452109774E-2</v>
      </c>
      <c r="AY688" s="5">
        <f t="shared" si="936"/>
        <v>3.100304285063455E-3</v>
      </c>
      <c r="AZ688" s="5">
        <f t="shared" si="937"/>
        <v>3.7203651420761417E-4</v>
      </c>
      <c r="BA688" s="5">
        <f t="shared" si="938"/>
        <v>2.9762921136609101E-5</v>
      </c>
      <c r="BB688" s="5">
        <f t="shared" si="939"/>
        <v>1.7857752681965442E-6</v>
      </c>
      <c r="BC688" s="5">
        <f t="shared" si="940"/>
        <v>8.5717212873434105E-8</v>
      </c>
      <c r="BD688" s="5">
        <f t="shared" si="941"/>
        <v>2.3950355274664022E-8</v>
      </c>
      <c r="BE688" s="5">
        <f t="shared" si="942"/>
        <v>5.1860502621405721E-8</v>
      </c>
      <c r="BF688" s="5">
        <f t="shared" si="943"/>
        <v>5.6147637504775158E-8</v>
      </c>
      <c r="BG688" s="5">
        <f t="shared" si="944"/>
        <v>4.0526117025668741E-8</v>
      </c>
      <c r="BH688" s="5">
        <f t="shared" si="945"/>
        <v>2.1938138016561964E-8</v>
      </c>
      <c r="BI688" s="5">
        <f t="shared" si="946"/>
        <v>9.5006763037057489E-9</v>
      </c>
      <c r="BJ688" s="8">
        <f t="shared" si="947"/>
        <v>0.81841793423823994</v>
      </c>
      <c r="BK688" s="8">
        <f t="shared" si="948"/>
        <v>0.14668511680802068</v>
      </c>
      <c r="BL688" s="8">
        <f t="shared" si="949"/>
        <v>3.0914974344764486E-2</v>
      </c>
      <c r="BM688" s="8">
        <f t="shared" si="950"/>
        <v>0.42480968662179591</v>
      </c>
      <c r="BN688" s="8">
        <f t="shared" si="951"/>
        <v>0.56831594030239119</v>
      </c>
    </row>
    <row r="689" spans="1:66" x14ac:dyDescent="0.25">
      <c r="A689" t="s">
        <v>13</v>
      </c>
      <c r="B689" t="s">
        <v>51</v>
      </c>
      <c r="C689" t="s">
        <v>52</v>
      </c>
      <c r="D689" s="16"/>
      <c r="E689">
        <f>VLOOKUP(A689,home!$A$2:$E$405,3,FALSE)</f>
        <v>2.07407407407407</v>
      </c>
      <c r="F689">
        <f>VLOOKUP(B689,home!$B$2:$E$405,3,FALSE)</f>
        <v>0.48</v>
      </c>
      <c r="G689">
        <f>VLOOKUP(C689,away!$B$2:$E$405,4,FALSE)</f>
        <v>0.48</v>
      </c>
      <c r="H689">
        <f>VLOOKUP(A689,away!$A$2:$E$405,3,FALSE)</f>
        <v>1.1111111111111101</v>
      </c>
      <c r="I689">
        <f>VLOOKUP(C689,away!$B$2:$E$405,3,FALSE)</f>
        <v>0</v>
      </c>
      <c r="J689">
        <f>VLOOKUP(B689,home!$B$2:$E$405,4,FALSE)</f>
        <v>0</v>
      </c>
      <c r="K689" s="3">
        <f t="shared" si="896"/>
        <v>0.47786666666666566</v>
      </c>
      <c r="L689" s="3">
        <f t="shared" si="897"/>
        <v>0</v>
      </c>
      <c r="M689" s="5">
        <f t="shared" si="898"/>
        <v>0.62010487211981224</v>
      </c>
      <c r="N689" s="5">
        <f t="shared" si="899"/>
        <v>0.29632744822365364</v>
      </c>
      <c r="O689" s="5">
        <f t="shared" si="900"/>
        <v>0</v>
      </c>
      <c r="P689" s="5">
        <f t="shared" si="901"/>
        <v>0</v>
      </c>
      <c r="Q689" s="5">
        <f t="shared" si="902"/>
        <v>7.0802504962238152E-2</v>
      </c>
      <c r="R689" s="5">
        <f t="shared" si="903"/>
        <v>0</v>
      </c>
      <c r="S689" s="5">
        <f t="shared" si="904"/>
        <v>0</v>
      </c>
      <c r="T689" s="5">
        <f t="shared" si="905"/>
        <v>0</v>
      </c>
      <c r="U689" s="5">
        <f t="shared" si="906"/>
        <v>0</v>
      </c>
      <c r="V689" s="5">
        <f t="shared" si="907"/>
        <v>0</v>
      </c>
      <c r="W689" s="5">
        <f t="shared" si="908"/>
        <v>1.1278052345984934E-2</v>
      </c>
      <c r="X689" s="5">
        <f t="shared" si="909"/>
        <v>0</v>
      </c>
      <c r="Y689" s="5">
        <f t="shared" si="910"/>
        <v>0</v>
      </c>
      <c r="Z689" s="5">
        <f t="shared" si="911"/>
        <v>0</v>
      </c>
      <c r="AA689" s="5">
        <f t="shared" si="912"/>
        <v>0</v>
      </c>
      <c r="AB689" s="5">
        <f t="shared" si="913"/>
        <v>0</v>
      </c>
      <c r="AC689" s="5">
        <f t="shared" si="914"/>
        <v>0</v>
      </c>
      <c r="AD689" s="5">
        <f t="shared" si="915"/>
        <v>1.3473513202669975E-3</v>
      </c>
      <c r="AE689" s="5">
        <f t="shared" si="916"/>
        <v>0</v>
      </c>
      <c r="AF689" s="5">
        <f t="shared" si="917"/>
        <v>0</v>
      </c>
      <c r="AG689" s="5">
        <f t="shared" si="918"/>
        <v>0</v>
      </c>
      <c r="AH689" s="5">
        <f t="shared" si="919"/>
        <v>0</v>
      </c>
      <c r="AI689" s="5">
        <f t="shared" si="920"/>
        <v>0</v>
      </c>
      <c r="AJ689" s="5">
        <f t="shared" si="921"/>
        <v>0</v>
      </c>
      <c r="AK689" s="5">
        <f t="shared" si="922"/>
        <v>0</v>
      </c>
      <c r="AL689" s="5">
        <f t="shared" si="923"/>
        <v>0</v>
      </c>
      <c r="AM689" s="5">
        <f t="shared" si="924"/>
        <v>1.2877085684898429E-4</v>
      </c>
      <c r="AN689" s="5">
        <f t="shared" si="925"/>
        <v>0</v>
      </c>
      <c r="AO689" s="5">
        <f t="shared" si="926"/>
        <v>0</v>
      </c>
      <c r="AP689" s="5">
        <f t="shared" si="927"/>
        <v>0</v>
      </c>
      <c r="AQ689" s="5">
        <f t="shared" si="928"/>
        <v>0</v>
      </c>
      <c r="AR689" s="5">
        <f t="shared" si="929"/>
        <v>0</v>
      </c>
      <c r="AS689" s="5">
        <f t="shared" si="930"/>
        <v>0</v>
      </c>
      <c r="AT689" s="5">
        <f t="shared" si="931"/>
        <v>0</v>
      </c>
      <c r="AU689" s="5">
        <f t="shared" si="932"/>
        <v>0</v>
      </c>
      <c r="AV689" s="5">
        <f t="shared" si="933"/>
        <v>0</v>
      </c>
      <c r="AW689" s="5">
        <f t="shared" si="934"/>
        <v>0</v>
      </c>
      <c r="AX689" s="5">
        <f t="shared" si="935"/>
        <v>1.0255883354372406E-5</v>
      </c>
      <c r="AY689" s="5">
        <f t="shared" si="936"/>
        <v>0</v>
      </c>
      <c r="AZ689" s="5">
        <f t="shared" si="937"/>
        <v>0</v>
      </c>
      <c r="BA689" s="5">
        <f t="shared" si="938"/>
        <v>0</v>
      </c>
      <c r="BB689" s="5">
        <f t="shared" si="939"/>
        <v>0</v>
      </c>
      <c r="BC689" s="5">
        <f t="shared" si="940"/>
        <v>0</v>
      </c>
      <c r="BD689" s="5">
        <f t="shared" si="941"/>
        <v>0</v>
      </c>
      <c r="BE689" s="5">
        <f t="shared" si="942"/>
        <v>0</v>
      </c>
      <c r="BF689" s="5">
        <f t="shared" si="943"/>
        <v>0</v>
      </c>
      <c r="BG689" s="5">
        <f t="shared" si="944"/>
        <v>0</v>
      </c>
      <c r="BH689" s="5">
        <f t="shared" si="945"/>
        <v>0</v>
      </c>
      <c r="BI689" s="5">
        <f t="shared" si="946"/>
        <v>0</v>
      </c>
      <c r="BJ689" s="8">
        <f t="shared" si="947"/>
        <v>0.37989438359234706</v>
      </c>
      <c r="BK689" s="8">
        <f t="shared" si="948"/>
        <v>0.62010487211981224</v>
      </c>
      <c r="BL689" s="8">
        <f t="shared" si="949"/>
        <v>0</v>
      </c>
      <c r="BM689" s="8">
        <f t="shared" si="950"/>
        <v>1.2764430406455288E-2</v>
      </c>
      <c r="BN689" s="8">
        <f t="shared" si="951"/>
        <v>0.98723482530570406</v>
      </c>
    </row>
    <row r="690" spans="1:66" x14ac:dyDescent="0.25">
      <c r="A690" t="s">
        <v>16</v>
      </c>
      <c r="B690" t="s">
        <v>448</v>
      </c>
      <c r="C690" t="s">
        <v>18</v>
      </c>
      <c r="D690" s="16"/>
      <c r="E690">
        <f>VLOOKUP(A690,home!$A$2:$E$405,3,FALSE)</f>
        <v>1.51111111111111</v>
      </c>
      <c r="F690">
        <f>VLOOKUP(B690,home!$B$2:$E$405,3,FALSE)</f>
        <v>1.1000000000000001</v>
      </c>
      <c r="G690">
        <f>VLOOKUP(C690,away!$B$2:$E$405,4,FALSE)</f>
        <v>0.22</v>
      </c>
      <c r="H690">
        <f>VLOOKUP(A690,away!$A$2:$E$405,3,FALSE)</f>
        <v>1.24444444444444</v>
      </c>
      <c r="I690">
        <f>VLOOKUP(C690,away!$B$2:$E$405,3,FALSE)</f>
        <v>1.54</v>
      </c>
      <c r="J690">
        <f>VLOOKUP(B690,home!$B$2:$E$405,4,FALSE)</f>
        <v>0.8</v>
      </c>
      <c r="K690" s="3">
        <f t="shared" si="896"/>
        <v>0.36568888888888867</v>
      </c>
      <c r="L690" s="3">
        <f t="shared" si="897"/>
        <v>1.5331555555555503</v>
      </c>
      <c r="M690" s="5">
        <f t="shared" si="898"/>
        <v>0.14974155397012606</v>
      </c>
      <c r="N690" s="5">
        <f t="shared" si="899"/>
        <v>5.4758822491830943E-2</v>
      </c>
      <c r="O690" s="5">
        <f t="shared" si="900"/>
        <v>0.22957709536682</v>
      </c>
      <c r="P690" s="5">
        <f t="shared" si="901"/>
        <v>8.3953792919030837E-2</v>
      </c>
      <c r="Q690" s="5">
        <f t="shared" si="902"/>
        <v>1.0012346476950771E-2</v>
      </c>
      <c r="R690" s="5">
        <f t="shared" si="903"/>
        <v>0.17598869959497324</v>
      </c>
      <c r="S690" s="5">
        <f t="shared" si="904"/>
        <v>1.17673403918622E-2</v>
      </c>
      <c r="T690" s="5">
        <f t="shared" si="905"/>
        <v>1.5350484625284115E-2</v>
      </c>
      <c r="U690" s="5">
        <f t="shared" si="906"/>
        <v>6.4357112011886167E-2</v>
      </c>
      <c r="V690" s="5">
        <f t="shared" si="907"/>
        <v>7.3305032888216549E-4</v>
      </c>
      <c r="W690" s="5">
        <f t="shared" si="908"/>
        <v>1.2204679527755692E-3</v>
      </c>
      <c r="X690" s="5">
        <f t="shared" si="909"/>
        <v>1.8711672221753729E-3</v>
      </c>
      <c r="Y690" s="5">
        <f t="shared" si="910"/>
        <v>1.4343952110258099E-3</v>
      </c>
      <c r="Z690" s="5">
        <f t="shared" si="911"/>
        <v>8.9939350833010009E-2</v>
      </c>
      <c r="AA690" s="5">
        <f t="shared" si="912"/>
        <v>3.2889821273511373E-2</v>
      </c>
      <c r="AB690" s="5">
        <f t="shared" si="913"/>
        <v>6.0137210986322531E-3</v>
      </c>
      <c r="AC690" s="5">
        <f t="shared" si="914"/>
        <v>2.5686905988399968E-5</v>
      </c>
      <c r="AD690" s="5">
        <f t="shared" si="915"/>
        <v>1.115778923937486E-4</v>
      </c>
      <c r="AE690" s="5">
        <f t="shared" si="916"/>
        <v>1.7106626560065504E-4</v>
      </c>
      <c r="AF690" s="5">
        <f t="shared" si="917"/>
        <v>1.311355977368928E-4</v>
      </c>
      <c r="AG690" s="5">
        <f t="shared" si="918"/>
        <v>6.7017090067138344E-5</v>
      </c>
      <c r="AH690" s="5">
        <f t="shared" si="919"/>
        <v>3.4472753848172263E-2</v>
      </c>
      <c r="AI690" s="5">
        <f t="shared" si="920"/>
        <v>1.2606303051678274E-2</v>
      </c>
      <c r="AJ690" s="5">
        <f t="shared" si="921"/>
        <v>2.3049924779824172E-3</v>
      </c>
      <c r="AK690" s="5">
        <f t="shared" si="922"/>
        <v>2.8097004605687887E-4</v>
      </c>
      <c r="AL690" s="5">
        <f t="shared" si="923"/>
        <v>5.7606272378099579E-7</v>
      </c>
      <c r="AM690" s="5">
        <f t="shared" si="924"/>
        <v>8.1605590988067836E-6</v>
      </c>
      <c r="AN690" s="5">
        <f t="shared" si="925"/>
        <v>1.2511406518775015E-5</v>
      </c>
      <c r="AO690" s="5">
        <f t="shared" si="926"/>
        <v>9.5909662060369211E-6</v>
      </c>
      <c r="AP690" s="5">
        <f t="shared" si="927"/>
        <v>4.9014810406436809E-6</v>
      </c>
      <c r="AQ690" s="5">
        <f t="shared" si="928"/>
        <v>1.8786832219782656E-6</v>
      </c>
      <c r="AR690" s="5">
        <f t="shared" si="929"/>
        <v>1.0570418815524858E-2</v>
      </c>
      <c r="AS690" s="5">
        <f t="shared" si="930"/>
        <v>3.865484711739487E-3</v>
      </c>
      <c r="AT690" s="5">
        <f t="shared" si="931"/>
        <v>7.067824046264995E-4</v>
      </c>
      <c r="AU690" s="5">
        <f t="shared" si="932"/>
        <v>8.6154157411360546E-5</v>
      </c>
      <c r="AV690" s="5">
        <f t="shared" si="933"/>
        <v>7.8764045242297098E-6</v>
      </c>
      <c r="AW690" s="5">
        <f t="shared" si="934"/>
        <v>8.9715040753059174E-9</v>
      </c>
      <c r="AX690" s="5">
        <f t="shared" si="935"/>
        <v>4.97370964925794E-7</v>
      </c>
      <c r="AY690" s="5">
        <f t="shared" si="936"/>
        <v>7.6254705804800583E-7</v>
      </c>
      <c r="AZ690" s="5">
        <f t="shared" si="937"/>
        <v>5.8455162920942038E-7</v>
      </c>
      <c r="BA690" s="5">
        <f t="shared" si="938"/>
        <v>2.9873619261049036E-7</v>
      </c>
      <c r="BB690" s="5">
        <f t="shared" si="939"/>
        <v>1.1450226333657158E-7</v>
      </c>
      <c r="BC690" s="5">
        <f t="shared" si="940"/>
        <v>3.5109956231629869E-8</v>
      </c>
      <c r="BD690" s="5">
        <f t="shared" si="941"/>
        <v>2.7010160552618069E-3</v>
      </c>
      <c r="BE690" s="5">
        <f t="shared" si="942"/>
        <v>9.8773156011973916E-4</v>
      </c>
      <c r="BF690" s="5">
        <f t="shared" si="943"/>
        <v>1.8060122837033798E-4</v>
      </c>
      <c r="BG690" s="5">
        <f t="shared" si="944"/>
        <v>2.2014620844905786E-5</v>
      </c>
      <c r="BH690" s="5">
        <f t="shared" si="945"/>
        <v>2.0126255590209404E-6</v>
      </c>
      <c r="BI690" s="5">
        <f t="shared" si="946"/>
        <v>1.4719896088554926E-7</v>
      </c>
      <c r="BJ690" s="8">
        <f t="shared" si="947"/>
        <v>8.5167816739991603E-2</v>
      </c>
      <c r="BK690" s="8">
        <f t="shared" si="948"/>
        <v>0.24622276312567146</v>
      </c>
      <c r="BL690" s="8">
        <f t="shared" si="949"/>
        <v>0.57762170855265638</v>
      </c>
      <c r="BM690" s="8">
        <f t="shared" si="950"/>
        <v>0.29491857485604328</v>
      </c>
      <c r="BN690" s="8">
        <f t="shared" si="951"/>
        <v>0.70403231081973183</v>
      </c>
    </row>
    <row r="691" spans="1:66" x14ac:dyDescent="0.25">
      <c r="A691" t="s">
        <v>16</v>
      </c>
      <c r="B691" t="s">
        <v>60</v>
      </c>
      <c r="C691" t="s">
        <v>235</v>
      </c>
      <c r="D691" s="16"/>
      <c r="E691">
        <f>VLOOKUP(A691,home!$A$2:$E$405,3,FALSE)</f>
        <v>1.51111111111111</v>
      </c>
      <c r="F691">
        <f>VLOOKUP(B691,home!$B$2:$E$405,3,FALSE)</f>
        <v>1.76</v>
      </c>
      <c r="G691">
        <f>VLOOKUP(C691,away!$B$2:$E$405,4,FALSE)</f>
        <v>0.44</v>
      </c>
      <c r="H691">
        <f>VLOOKUP(A691,away!$A$2:$E$405,3,FALSE)</f>
        <v>1.24444444444444</v>
      </c>
      <c r="I691">
        <f>VLOOKUP(C691,away!$B$2:$E$405,3,FALSE)</f>
        <v>1.1000000000000001</v>
      </c>
      <c r="J691">
        <f>VLOOKUP(B691,home!$B$2:$E$405,4,FALSE)</f>
        <v>0.54</v>
      </c>
      <c r="K691" s="3">
        <f t="shared" si="896"/>
        <v>1.1702044444444437</v>
      </c>
      <c r="L691" s="3">
        <f t="shared" si="897"/>
        <v>0.73919999999999753</v>
      </c>
      <c r="M691" s="5">
        <f t="shared" si="898"/>
        <v>0.14816860295863382</v>
      </c>
      <c r="N691" s="5">
        <f t="shared" si="899"/>
        <v>0.17338755770931746</v>
      </c>
      <c r="O691" s="5">
        <f t="shared" si="900"/>
        <v>0.10952623130702177</v>
      </c>
      <c r="P691" s="5">
        <f t="shared" si="901"/>
        <v>0.12816808265872706</v>
      </c>
      <c r="Q691" s="5">
        <f t="shared" si="902"/>
        <v>0.10144944532140537</v>
      </c>
      <c r="R691" s="5">
        <f t="shared" si="903"/>
        <v>4.0480895091075102E-2</v>
      </c>
      <c r="S691" s="5">
        <f t="shared" si="904"/>
        <v>2.7716832521192832E-2</v>
      </c>
      <c r="T691" s="5">
        <f t="shared" si="905"/>
        <v>7.4991429981582605E-2</v>
      </c>
      <c r="U691" s="5">
        <f t="shared" si="906"/>
        <v>4.7370923350665353E-2</v>
      </c>
      <c r="V691" s="5">
        <f t="shared" si="907"/>
        <v>2.6639421507958379E-3</v>
      </c>
      <c r="W691" s="5">
        <f t="shared" si="908"/>
        <v>3.9572197267177395E-2</v>
      </c>
      <c r="X691" s="5">
        <f t="shared" si="909"/>
        <v>2.9251768219897431E-2</v>
      </c>
      <c r="Y691" s="5">
        <f t="shared" si="910"/>
        <v>1.0811453534074053E-2</v>
      </c>
      <c r="Z691" s="5">
        <f t="shared" si="911"/>
        <v>9.9744925504408732E-3</v>
      </c>
      <c r="AA691" s="5">
        <f t="shared" si="912"/>
        <v>1.1672195513603906E-2</v>
      </c>
      <c r="AB691" s="5">
        <f t="shared" si="913"/>
        <v>6.8294275332218927E-3</v>
      </c>
      <c r="AC691" s="5">
        <f t="shared" si="914"/>
        <v>1.4402189084071251E-4</v>
      </c>
      <c r="AD691" s="5">
        <f t="shared" si="915"/>
        <v>1.1576890279620805E-2</v>
      </c>
      <c r="AE691" s="5">
        <f t="shared" si="916"/>
        <v>8.5576372946956705E-3</v>
      </c>
      <c r="AF691" s="5">
        <f t="shared" si="917"/>
        <v>3.1629027441195091E-3</v>
      </c>
      <c r="AG691" s="5">
        <f t="shared" si="918"/>
        <v>7.7933923615104456E-4</v>
      </c>
      <c r="AH691" s="5">
        <f t="shared" si="919"/>
        <v>1.843286223321467E-3</v>
      </c>
      <c r="AI691" s="5">
        <f t="shared" si="920"/>
        <v>2.1570217309139941E-3</v>
      </c>
      <c r="AJ691" s="5">
        <f t="shared" si="921"/>
        <v>1.2620782081394014E-3</v>
      </c>
      <c r="AK691" s="5">
        <f t="shared" si="922"/>
        <v>4.9229650946706915E-4</v>
      </c>
      <c r="AL691" s="5">
        <f t="shared" si="923"/>
        <v>4.9832445582528843E-6</v>
      </c>
      <c r="AM691" s="5">
        <f t="shared" si="924"/>
        <v>2.7094656916115882E-3</v>
      </c>
      <c r="AN691" s="5">
        <f t="shared" si="925"/>
        <v>2.0028370392392793E-3</v>
      </c>
      <c r="AO691" s="5">
        <f t="shared" si="926"/>
        <v>7.4024856970283503E-4</v>
      </c>
      <c r="AP691" s="5">
        <f t="shared" si="927"/>
        <v>1.8239724757477798E-4</v>
      </c>
      <c r="AQ691" s="5">
        <f t="shared" si="928"/>
        <v>3.3707011351818853E-5</v>
      </c>
      <c r="AR691" s="5">
        <f t="shared" si="929"/>
        <v>2.7251143525584484E-4</v>
      </c>
      <c r="AS691" s="5">
        <f t="shared" si="930"/>
        <v>3.1889409269832391E-4</v>
      </c>
      <c r="AT691" s="5">
        <f t="shared" si="931"/>
        <v>1.8658564229132854E-4</v>
      </c>
      <c r="AU691" s="5">
        <f t="shared" si="932"/>
        <v>7.2781115959611278E-5</v>
      </c>
      <c r="AV691" s="5">
        <f t="shared" si="933"/>
        <v>2.1292196341890875E-5</v>
      </c>
      <c r="AW691" s="5">
        <f t="shared" si="934"/>
        <v>1.1973838655899307E-7</v>
      </c>
      <c r="AX691" s="5">
        <f t="shared" si="935"/>
        <v>5.2843813239893643E-4</v>
      </c>
      <c r="AY691" s="5">
        <f t="shared" si="936"/>
        <v>3.9062146746929251E-4</v>
      </c>
      <c r="AZ691" s="5">
        <f t="shared" si="937"/>
        <v>1.4437369437665001E-4</v>
      </c>
      <c r="BA691" s="5">
        <f t="shared" si="938"/>
        <v>3.5573678294406448E-5</v>
      </c>
      <c r="BB691" s="5">
        <f t="shared" si="939"/>
        <v>6.574015748806289E-6</v>
      </c>
      <c r="BC691" s="5">
        <f t="shared" si="940"/>
        <v>9.7190248830351889E-7</v>
      </c>
      <c r="BD691" s="5">
        <f t="shared" si="941"/>
        <v>3.3573408823519958E-5</v>
      </c>
      <c r="BE691" s="5">
        <f t="shared" si="942"/>
        <v>3.9287752220433361E-5</v>
      </c>
      <c r="BF691" s="5">
        <f t="shared" si="943"/>
        <v>2.2987351130291589E-5</v>
      </c>
      <c r="BG691" s="5">
        <f t="shared" si="944"/>
        <v>8.9666334862240762E-6</v>
      </c>
      <c r="BH691" s="5">
        <f t="shared" si="945"/>
        <v>2.6231985893209463E-6</v>
      </c>
      <c r="BI691" s="5">
        <f t="shared" si="946"/>
        <v>6.1393572957675296E-7</v>
      </c>
      <c r="BJ691" s="8">
        <f t="shared" si="947"/>
        <v>0.46031583003829801</v>
      </c>
      <c r="BK691" s="8">
        <f t="shared" si="948"/>
        <v>0.30725708689221787</v>
      </c>
      <c r="BL691" s="8">
        <f t="shared" si="949"/>
        <v>0.22261447222995634</v>
      </c>
      <c r="BM691" s="8">
        <f t="shared" si="950"/>
        <v>0.29859056493564984</v>
      </c>
      <c r="BN691" s="8">
        <f t="shared" si="951"/>
        <v>0.70118081504618068</v>
      </c>
    </row>
    <row r="692" spans="1:66" x14ac:dyDescent="0.25">
      <c r="A692" t="s">
        <v>16</v>
      </c>
      <c r="B692" t="s">
        <v>49</v>
      </c>
      <c r="C692" t="s">
        <v>450</v>
      </c>
      <c r="D692" s="16"/>
      <c r="E692">
        <f>VLOOKUP(A692,home!$A$2:$E$405,3,FALSE)</f>
        <v>1.51111111111111</v>
      </c>
      <c r="F692">
        <f>VLOOKUP(B692,home!$B$2:$E$405,3,FALSE)</f>
        <v>1.1000000000000001</v>
      </c>
      <c r="G692">
        <f>VLOOKUP(C692,away!$B$2:$E$405,4,FALSE)</f>
        <v>0.88</v>
      </c>
      <c r="H692">
        <f>VLOOKUP(A692,away!$A$2:$E$405,3,FALSE)</f>
        <v>1.24444444444444</v>
      </c>
      <c r="I692">
        <f>VLOOKUP(C692,away!$B$2:$E$405,3,FALSE)</f>
        <v>0.88</v>
      </c>
      <c r="J692">
        <f>VLOOKUP(B692,home!$B$2:$E$405,4,FALSE)</f>
        <v>1.34</v>
      </c>
      <c r="K692" s="3">
        <f t="shared" si="896"/>
        <v>1.4627555555555547</v>
      </c>
      <c r="L692" s="3">
        <f t="shared" si="897"/>
        <v>1.4674488888888837</v>
      </c>
      <c r="M692" s="5">
        <f t="shared" si="898"/>
        <v>5.3386122533254969E-2</v>
      </c>
      <c r="N692" s="5">
        <f t="shared" si="899"/>
        <v>7.8090847325088295E-2</v>
      </c>
      <c r="O692" s="5">
        <f t="shared" si="900"/>
        <v>7.8341406193510807E-2</v>
      </c>
      <c r="P692" s="5">
        <f t="shared" si="901"/>
        <v>0.11459432713959226</v>
      </c>
      <c r="Q692" s="5">
        <f t="shared" si="902"/>
        <v>5.7113910381406771E-2</v>
      </c>
      <c r="R692" s="5">
        <f t="shared" si="903"/>
        <v>5.7481004736330082E-2</v>
      </c>
      <c r="S692" s="5">
        <f t="shared" si="904"/>
        <v>6.1494725545931328E-2</v>
      </c>
      <c r="T692" s="5">
        <f t="shared" si="905"/>
        <v>8.3811744329294641E-2</v>
      </c>
      <c r="U692" s="5">
        <f t="shared" si="906"/>
        <v>8.4080659016981987E-2</v>
      </c>
      <c r="V692" s="5">
        <f t="shared" si="907"/>
        <v>1.466662196545398E-2</v>
      </c>
      <c r="W692" s="5">
        <f t="shared" si="908"/>
        <v>2.7847896569968267E-2</v>
      </c>
      <c r="X692" s="5">
        <f t="shared" si="909"/>
        <v>4.0865364879492487E-2</v>
      </c>
      <c r="Y692" s="5">
        <f t="shared" si="910"/>
        <v>2.9983917143225038E-2</v>
      </c>
      <c r="Z692" s="5">
        <f t="shared" si="911"/>
        <v>2.8116812177514754E-2</v>
      </c>
      <c r="AA692" s="5">
        <f t="shared" si="912"/>
        <v>4.112802321717178E-2</v>
      </c>
      <c r="AB692" s="5">
        <f t="shared" si="913"/>
        <v>3.0080122224967931E-2</v>
      </c>
      <c r="AC692" s="5">
        <f t="shared" si="914"/>
        <v>1.9676364331561833E-3</v>
      </c>
      <c r="AD692" s="5">
        <f t="shared" si="915"/>
        <v>1.0183666354564391E-2</v>
      </c>
      <c r="AE692" s="5">
        <f t="shared" si="916"/>
        <v>1.4944009876820624E-2</v>
      </c>
      <c r="AF692" s="5">
        <f t="shared" si="917"/>
        <v>1.0964785344642467E-2</v>
      </c>
      <c r="AG692" s="5">
        <f t="shared" si="918"/>
        <v>5.3634206903002361E-3</v>
      </c>
      <c r="AH692" s="5">
        <f t="shared" si="919"/>
        <v>1.0314996197247867E-2</v>
      </c>
      <c r="AI692" s="5">
        <f t="shared" si="920"/>
        <v>1.5088317993058738E-2</v>
      </c>
      <c r="AJ692" s="5">
        <f t="shared" si="921"/>
        <v>1.1035260484167754E-2</v>
      </c>
      <c r="AK692" s="5">
        <f t="shared" si="922"/>
        <v>5.3806295267396862E-3</v>
      </c>
      <c r="AL692" s="5">
        <f t="shared" si="923"/>
        <v>1.6894276071271151E-4</v>
      </c>
      <c r="AM692" s="5">
        <f t="shared" si="924"/>
        <v>2.9792429072126483E-3</v>
      </c>
      <c r="AN692" s="5">
        <f t="shared" si="925"/>
        <v>4.3718866939192885E-3</v>
      </c>
      <c r="AO692" s="5">
        <f t="shared" si="926"/>
        <v>3.2077601356699783E-3</v>
      </c>
      <c r="AP692" s="5">
        <f t="shared" si="927"/>
        <v>1.5690746823036551E-3</v>
      </c>
      <c r="AQ692" s="5">
        <f t="shared" si="928"/>
        <v>5.7563422478254436E-4</v>
      </c>
      <c r="AR692" s="5">
        <f t="shared" si="929"/>
        <v>3.0273459417088852E-3</v>
      </c>
      <c r="AS692" s="5">
        <f t="shared" si="930"/>
        <v>4.428267094823234E-3</v>
      </c>
      <c r="AT692" s="5">
        <f t="shared" si="931"/>
        <v>3.2387361472182713E-3</v>
      </c>
      <c r="AU692" s="5">
        <f t="shared" si="932"/>
        <v>1.5791597641073725E-3</v>
      </c>
      <c r="AV692" s="5">
        <f t="shared" si="933"/>
        <v>5.7748117951446473E-4</v>
      </c>
      <c r="AW692" s="5">
        <f t="shared" si="934"/>
        <v>1.0073301340790501E-5</v>
      </c>
      <c r="AX692" s="5">
        <f t="shared" si="935"/>
        <v>7.2631735231246466E-4</v>
      </c>
      <c r="AY692" s="5">
        <f t="shared" si="936"/>
        <v>1.0658335916316423E-3</v>
      </c>
      <c r="AZ692" s="5">
        <f t="shared" si="937"/>
        <v>7.8202815989015097E-4</v>
      </c>
      <c r="BA692" s="5">
        <f t="shared" si="938"/>
        <v>3.8252878477020686E-4</v>
      </c>
      <c r="BB692" s="5">
        <f t="shared" si="939"/>
        <v>1.4033536004476378E-4</v>
      </c>
      <c r="BC692" s="5">
        <f t="shared" si="940"/>
        <v>4.1186993633901959E-5</v>
      </c>
      <c r="BD692" s="5">
        <f t="shared" si="941"/>
        <v>7.4041257307382968E-4</v>
      </c>
      <c r="BE692" s="5">
        <f t="shared" si="942"/>
        <v>1.0830426046669274E-3</v>
      </c>
      <c r="BF692" s="5">
        <f t="shared" si="943"/>
        <v>7.9211329343995332E-4</v>
      </c>
      <c r="BG692" s="5">
        <f t="shared" si="944"/>
        <v>3.8622270686956627E-4</v>
      </c>
      <c r="BH692" s="5">
        <f t="shared" si="945"/>
        <v>1.4123735253879067E-4</v>
      </c>
      <c r="BI692" s="5">
        <f t="shared" si="946"/>
        <v>4.1319144415614879E-5</v>
      </c>
      <c r="BJ692" s="8">
        <f t="shared" si="947"/>
        <v>0.37501139178097442</v>
      </c>
      <c r="BK692" s="8">
        <f t="shared" si="948"/>
        <v>0.24734420996973308</v>
      </c>
      <c r="BL692" s="8">
        <f t="shared" si="949"/>
        <v>0.34896575739255353</v>
      </c>
      <c r="BM692" s="8">
        <f t="shared" si="950"/>
        <v>0.55937479272130175</v>
      </c>
      <c r="BN692" s="8">
        <f t="shared" si="951"/>
        <v>0.43900761830918322</v>
      </c>
    </row>
    <row r="693" spans="1:66" x14ac:dyDescent="0.25">
      <c r="A693" t="s">
        <v>61</v>
      </c>
      <c r="B693" t="s">
        <v>67</v>
      </c>
      <c r="C693" t="s">
        <v>64</v>
      </c>
      <c r="D693" s="16"/>
      <c r="E693">
        <f>VLOOKUP(A693,home!$A$2:$E$405,3,FALSE)</f>
        <v>1.7666666666666699</v>
      </c>
      <c r="F693">
        <f>VLOOKUP(B693,home!$B$2:$E$405,3,FALSE)</f>
        <v>0.56999999999999995</v>
      </c>
      <c r="G693">
        <f>VLOOKUP(C693,away!$B$2:$E$405,4,FALSE)</f>
        <v>1.7</v>
      </c>
      <c r="H693">
        <f>VLOOKUP(A693,away!$A$2:$E$405,3,FALSE)</f>
        <v>1.06666666666667</v>
      </c>
      <c r="I693">
        <f>VLOOKUP(C693,away!$B$2:$E$405,3,FALSE)</f>
        <v>0.56999999999999995</v>
      </c>
      <c r="J693">
        <f>VLOOKUP(B693,home!$B$2:$E$405,4,FALSE)</f>
        <v>1.41</v>
      </c>
      <c r="K693" s="3">
        <f t="shared" si="896"/>
        <v>1.7119000000000029</v>
      </c>
      <c r="L693" s="3">
        <f t="shared" si="897"/>
        <v>0.8572800000000026</v>
      </c>
      <c r="M693" s="5">
        <f t="shared" si="898"/>
        <v>7.6598330309443713E-2</v>
      </c>
      <c r="N693" s="5">
        <f t="shared" si="899"/>
        <v>0.13112868165673691</v>
      </c>
      <c r="O693" s="5">
        <f t="shared" si="900"/>
        <v>6.56662166076801E-2</v>
      </c>
      <c r="P693" s="5">
        <f t="shared" si="901"/>
        <v>0.11241399621068775</v>
      </c>
      <c r="Q693" s="5">
        <f t="shared" si="902"/>
        <v>0.11223959506408417</v>
      </c>
      <c r="R693" s="5">
        <f t="shared" si="903"/>
        <v>2.8147167086716083E-2</v>
      </c>
      <c r="S693" s="5">
        <f t="shared" si="904"/>
        <v>4.1244066590634731E-2</v>
      </c>
      <c r="T693" s="5">
        <f t="shared" si="905"/>
        <v>9.622076005653836E-2</v>
      </c>
      <c r="U693" s="5">
        <f t="shared" si="906"/>
        <v>4.8185135335749342E-2</v>
      </c>
      <c r="V693" s="5">
        <f t="shared" si="907"/>
        <v>6.7254299534593677E-3</v>
      </c>
      <c r="W693" s="5">
        <f t="shared" si="908"/>
        <v>6.4047654263402004E-2</v>
      </c>
      <c r="X693" s="5">
        <f t="shared" si="909"/>
        <v>5.4906773046929425E-2</v>
      </c>
      <c r="Y693" s="5">
        <f t="shared" si="910"/>
        <v>2.3535239198835902E-2</v>
      </c>
      <c r="Z693" s="5">
        <f t="shared" si="911"/>
        <v>8.0433344667000129E-3</v>
      </c>
      <c r="AA693" s="5">
        <f t="shared" si="912"/>
        <v>1.3769384273543775E-2</v>
      </c>
      <c r="AB693" s="5">
        <f t="shared" si="913"/>
        <v>1.1785904468939817E-2</v>
      </c>
      <c r="AC693" s="5">
        <f t="shared" si="914"/>
        <v>6.1688066032998859E-4</v>
      </c>
      <c r="AD693" s="5">
        <f t="shared" si="915"/>
        <v>2.7410794833379534E-2</v>
      </c>
      <c r="AE693" s="5">
        <f t="shared" si="916"/>
        <v>2.3498726194759675E-2</v>
      </c>
      <c r="AF693" s="5">
        <f t="shared" si="917"/>
        <v>1.0072493996121817E-2</v>
      </c>
      <c r="AG693" s="5">
        <f t="shared" si="918"/>
        <v>2.8783158843317795E-3</v>
      </c>
      <c r="AH693" s="5">
        <f t="shared" si="919"/>
        <v>1.7238474429031514E-3</v>
      </c>
      <c r="AI693" s="5">
        <f t="shared" si="920"/>
        <v>2.9510544375059094E-3</v>
      </c>
      <c r="AJ693" s="5">
        <f t="shared" si="921"/>
        <v>2.5259550457831883E-3</v>
      </c>
      <c r="AK693" s="5">
        <f t="shared" si="922"/>
        <v>1.4413941476254155E-3</v>
      </c>
      <c r="AL693" s="5">
        <f t="shared" si="923"/>
        <v>3.6212810348547404E-5</v>
      </c>
      <c r="AM693" s="5">
        <f t="shared" si="924"/>
        <v>9.3849079350524917E-3</v>
      </c>
      <c r="AN693" s="5">
        <f t="shared" si="925"/>
        <v>8.0454938745618231E-3</v>
      </c>
      <c r="AO693" s="5">
        <f t="shared" si="926"/>
        <v>3.4486204943921907E-3</v>
      </c>
      <c r="AP693" s="5">
        <f t="shared" si="927"/>
        <v>9.8547779247751548E-4</v>
      </c>
      <c r="AQ693" s="5">
        <f t="shared" si="928"/>
        <v>2.1120760048378166E-4</v>
      </c>
      <c r="AR693" s="5">
        <f t="shared" si="929"/>
        <v>2.9556398717040379E-4</v>
      </c>
      <c r="AS693" s="5">
        <f t="shared" si="930"/>
        <v>5.0597598963701511E-4</v>
      </c>
      <c r="AT693" s="5">
        <f t="shared" si="931"/>
        <v>4.3309014832980391E-4</v>
      </c>
      <c r="AU693" s="5">
        <f t="shared" si="932"/>
        <v>2.4713567497526416E-4</v>
      </c>
      <c r="AV693" s="5">
        <f t="shared" si="933"/>
        <v>1.0576789049753891E-4</v>
      </c>
      <c r="AW693" s="5">
        <f t="shared" si="934"/>
        <v>1.4762530683162918E-6</v>
      </c>
      <c r="AX693" s="5">
        <f t="shared" si="935"/>
        <v>2.6776706490027309E-3</v>
      </c>
      <c r="AY693" s="5">
        <f t="shared" si="936"/>
        <v>2.2955134939770679E-3</v>
      </c>
      <c r="AZ693" s="5">
        <f t="shared" si="937"/>
        <v>9.839489040583333E-4</v>
      </c>
      <c r="BA693" s="5">
        <f t="shared" si="938"/>
        <v>2.8117323882371022E-4</v>
      </c>
      <c r="BB693" s="5">
        <f t="shared" si="939"/>
        <v>6.0261048544697726E-5</v>
      </c>
      <c r="BC693" s="5">
        <f t="shared" si="940"/>
        <v>1.0332118339279731E-5</v>
      </c>
      <c r="BD693" s="5">
        <f t="shared" si="941"/>
        <v>4.2230182486907401E-5</v>
      </c>
      <c r="BE693" s="5">
        <f t="shared" si="942"/>
        <v>7.2293849399336898E-5</v>
      </c>
      <c r="BF693" s="5">
        <f t="shared" si="943"/>
        <v>6.1879920393362539E-5</v>
      </c>
      <c r="BG693" s="5">
        <f t="shared" si="944"/>
        <v>3.5310745240465834E-5</v>
      </c>
      <c r="BH693" s="5">
        <f t="shared" si="945"/>
        <v>1.5112116194288398E-5</v>
      </c>
      <c r="BI693" s="5">
        <f t="shared" si="946"/>
        <v>5.1740863426004658E-6</v>
      </c>
      <c r="BJ693" s="8">
        <f t="shared" si="947"/>
        <v>0.57432364134483294</v>
      </c>
      <c r="BK693" s="8">
        <f t="shared" si="948"/>
        <v>0.23993043002888118</v>
      </c>
      <c r="BL693" s="8">
        <f t="shared" si="949"/>
        <v>0.17801559343711373</v>
      </c>
      <c r="BM693" s="8">
        <f t="shared" si="950"/>
        <v>0.47182497510127069</v>
      </c>
      <c r="BN693" s="8">
        <f t="shared" si="951"/>
        <v>0.52619398693534869</v>
      </c>
    </row>
    <row r="694" spans="1:66" x14ac:dyDescent="0.25">
      <c r="A694" t="s">
        <v>61</v>
      </c>
      <c r="B694" t="s">
        <v>238</v>
      </c>
      <c r="C694" t="s">
        <v>87</v>
      </c>
      <c r="D694" s="10"/>
      <c r="E694">
        <f>VLOOKUP(A694,home!$A$2:$E$405,3,FALSE)</f>
        <v>1.7666666666666699</v>
      </c>
      <c r="F694">
        <f>VLOOKUP(B694,home!$B$2:$E$405,3,FALSE)</f>
        <v>0.56999999999999995</v>
      </c>
      <c r="G694">
        <f>VLOOKUP(C694,away!$B$2:$E$405,4,FALSE)</f>
        <v>0.85</v>
      </c>
      <c r="H694">
        <f>VLOOKUP(A694,away!$A$2:$E$405,3,FALSE)</f>
        <v>1.06666666666667</v>
      </c>
      <c r="I694">
        <f>VLOOKUP(C694,away!$B$2:$E$405,3,FALSE)</f>
        <v>0</v>
      </c>
      <c r="J694">
        <f>VLOOKUP(B694,home!$B$2:$E$405,4,FALSE)</f>
        <v>0</v>
      </c>
      <c r="K694" s="3">
        <f t="shared" si="896"/>
        <v>0.85595000000000143</v>
      </c>
      <c r="L694" s="3">
        <f t="shared" si="897"/>
        <v>0</v>
      </c>
      <c r="M694" s="5">
        <f t="shared" si="898"/>
        <v>0.42487936389902858</v>
      </c>
      <c r="N694" s="5">
        <f t="shared" si="899"/>
        <v>0.36367549152937406</v>
      </c>
      <c r="O694" s="5">
        <f t="shared" si="900"/>
        <v>0</v>
      </c>
      <c r="P694" s="5">
        <f t="shared" si="901"/>
        <v>0</v>
      </c>
      <c r="Q694" s="5">
        <f t="shared" si="902"/>
        <v>0.15564401848728412</v>
      </c>
      <c r="R694" s="5">
        <f t="shared" si="903"/>
        <v>0</v>
      </c>
      <c r="S694" s="5">
        <f t="shared" si="904"/>
        <v>0</v>
      </c>
      <c r="T694" s="5">
        <f t="shared" si="905"/>
        <v>0</v>
      </c>
      <c r="U694" s="5">
        <f t="shared" si="906"/>
        <v>0</v>
      </c>
      <c r="V694" s="5">
        <f t="shared" si="907"/>
        <v>0</v>
      </c>
      <c r="W694" s="5">
        <f t="shared" si="908"/>
        <v>4.4407832541397033E-2</v>
      </c>
      <c r="X694" s="5">
        <f t="shared" si="909"/>
        <v>0</v>
      </c>
      <c r="Y694" s="5">
        <f t="shared" si="910"/>
        <v>0</v>
      </c>
      <c r="Z694" s="5">
        <f t="shared" si="911"/>
        <v>0</v>
      </c>
      <c r="AA694" s="5">
        <f t="shared" si="912"/>
        <v>0</v>
      </c>
      <c r="AB694" s="5">
        <f t="shared" si="913"/>
        <v>0</v>
      </c>
      <c r="AC694" s="5">
        <f t="shared" si="914"/>
        <v>0</v>
      </c>
      <c r="AD694" s="5">
        <f t="shared" si="915"/>
        <v>9.5027210659522111E-3</v>
      </c>
      <c r="AE694" s="5">
        <f t="shared" si="916"/>
        <v>0</v>
      </c>
      <c r="AF694" s="5">
        <f t="shared" si="917"/>
        <v>0</v>
      </c>
      <c r="AG694" s="5">
        <f t="shared" si="918"/>
        <v>0</v>
      </c>
      <c r="AH694" s="5">
        <f t="shared" si="919"/>
        <v>0</v>
      </c>
      <c r="AI694" s="5">
        <f t="shared" si="920"/>
        <v>0</v>
      </c>
      <c r="AJ694" s="5">
        <f t="shared" si="921"/>
        <v>0</v>
      </c>
      <c r="AK694" s="5">
        <f t="shared" si="922"/>
        <v>0</v>
      </c>
      <c r="AL694" s="5">
        <f t="shared" si="923"/>
        <v>0</v>
      </c>
      <c r="AM694" s="5">
        <f t="shared" si="924"/>
        <v>1.6267708192803621E-3</v>
      </c>
      <c r="AN694" s="5">
        <f t="shared" si="925"/>
        <v>0</v>
      </c>
      <c r="AO694" s="5">
        <f t="shared" si="926"/>
        <v>0</v>
      </c>
      <c r="AP694" s="5">
        <f t="shared" si="927"/>
        <v>0</v>
      </c>
      <c r="AQ694" s="5">
        <f t="shared" si="928"/>
        <v>0</v>
      </c>
      <c r="AR694" s="5">
        <f t="shared" si="929"/>
        <v>0</v>
      </c>
      <c r="AS694" s="5">
        <f t="shared" si="930"/>
        <v>0</v>
      </c>
      <c r="AT694" s="5">
        <f t="shared" si="931"/>
        <v>0</v>
      </c>
      <c r="AU694" s="5">
        <f t="shared" si="932"/>
        <v>0</v>
      </c>
      <c r="AV694" s="5">
        <f t="shared" si="933"/>
        <v>0</v>
      </c>
      <c r="AW694" s="5">
        <f t="shared" si="934"/>
        <v>0</v>
      </c>
      <c r="AX694" s="5">
        <f t="shared" si="935"/>
        <v>2.3207241379383798E-4</v>
      </c>
      <c r="AY694" s="5">
        <f t="shared" si="936"/>
        <v>0</v>
      </c>
      <c r="AZ694" s="5">
        <f t="shared" si="937"/>
        <v>0</v>
      </c>
      <c r="BA694" s="5">
        <f t="shared" si="938"/>
        <v>0</v>
      </c>
      <c r="BB694" s="5">
        <f t="shared" si="939"/>
        <v>0</v>
      </c>
      <c r="BC694" s="5">
        <f t="shared" si="940"/>
        <v>0</v>
      </c>
      <c r="BD694" s="5">
        <f t="shared" si="941"/>
        <v>0</v>
      </c>
      <c r="BE694" s="5">
        <f t="shared" si="942"/>
        <v>0</v>
      </c>
      <c r="BF694" s="5">
        <f t="shared" si="943"/>
        <v>0</v>
      </c>
      <c r="BG694" s="5">
        <f t="shared" si="944"/>
        <v>0</v>
      </c>
      <c r="BH694" s="5">
        <f t="shared" si="945"/>
        <v>0</v>
      </c>
      <c r="BI694" s="5">
        <f t="shared" si="946"/>
        <v>0</v>
      </c>
      <c r="BJ694" s="8">
        <f t="shared" si="947"/>
        <v>0.57508890685708158</v>
      </c>
      <c r="BK694" s="8">
        <f t="shared" si="948"/>
        <v>0.42487936389902858</v>
      </c>
      <c r="BL694" s="8">
        <f t="shared" si="949"/>
        <v>0</v>
      </c>
      <c r="BM694" s="8">
        <f t="shared" si="950"/>
        <v>5.5769396840423445E-2</v>
      </c>
      <c r="BN694" s="8">
        <f t="shared" si="951"/>
        <v>0.9441988739156868</v>
      </c>
    </row>
    <row r="695" spans="1:66" x14ac:dyDescent="0.25">
      <c r="A695" t="s">
        <v>61</v>
      </c>
      <c r="B695" t="s">
        <v>62</v>
      </c>
      <c r="C695" t="s">
        <v>240</v>
      </c>
      <c r="D695" s="10"/>
      <c r="E695">
        <f>VLOOKUP(A695,home!$A$2:$E$405,3,FALSE)</f>
        <v>1.7666666666666699</v>
      </c>
      <c r="F695">
        <f>VLOOKUP(B695,home!$B$2:$E$405,3,FALSE)</f>
        <v>0</v>
      </c>
      <c r="G695">
        <f>VLOOKUP(C695,away!$B$2:$E$405,4,FALSE)</f>
        <v>0.28000000000000003</v>
      </c>
      <c r="H695">
        <f>VLOOKUP(A695,away!$A$2:$E$405,3,FALSE)</f>
        <v>1.06666666666667</v>
      </c>
      <c r="I695">
        <f>VLOOKUP(C695,away!$B$2:$E$405,3,FALSE)</f>
        <v>0.56999999999999995</v>
      </c>
      <c r="J695">
        <f>VLOOKUP(B695,home!$B$2:$E$405,4,FALSE)</f>
        <v>0.94</v>
      </c>
      <c r="K695" s="3">
        <f t="shared" si="896"/>
        <v>0</v>
      </c>
      <c r="L695" s="3">
        <f t="shared" si="897"/>
        <v>0.57152000000000169</v>
      </c>
      <c r="M695" s="5">
        <f t="shared" si="898"/>
        <v>0.56466649299682259</v>
      </c>
      <c r="N695" s="5">
        <f t="shared" si="899"/>
        <v>0</v>
      </c>
      <c r="O695" s="5">
        <f t="shared" si="900"/>
        <v>0.32271819407754498</v>
      </c>
      <c r="P695" s="5">
        <f t="shared" si="901"/>
        <v>0</v>
      </c>
      <c r="Q695" s="5">
        <f t="shared" si="902"/>
        <v>0</v>
      </c>
      <c r="R695" s="5">
        <f t="shared" si="903"/>
        <v>9.2219951139599521E-2</v>
      </c>
      <c r="S695" s="5">
        <f t="shared" si="904"/>
        <v>0</v>
      </c>
      <c r="T695" s="5">
        <f t="shared" si="905"/>
        <v>0</v>
      </c>
      <c r="U695" s="5">
        <f t="shared" si="906"/>
        <v>0</v>
      </c>
      <c r="V695" s="5">
        <f t="shared" si="907"/>
        <v>0</v>
      </c>
      <c r="W695" s="5">
        <f t="shared" si="908"/>
        <v>0</v>
      </c>
      <c r="X695" s="5">
        <f t="shared" si="909"/>
        <v>0</v>
      </c>
      <c r="Y695" s="5">
        <f t="shared" si="910"/>
        <v>0</v>
      </c>
      <c r="Z695" s="5">
        <f t="shared" si="911"/>
        <v>1.7568515491768025E-2</v>
      </c>
      <c r="AA695" s="5">
        <f t="shared" si="912"/>
        <v>0</v>
      </c>
      <c r="AB695" s="5">
        <f t="shared" si="913"/>
        <v>0</v>
      </c>
      <c r="AC695" s="5">
        <f t="shared" si="914"/>
        <v>0</v>
      </c>
      <c r="AD695" s="5">
        <f t="shared" si="915"/>
        <v>0</v>
      </c>
      <c r="AE695" s="5">
        <f t="shared" si="916"/>
        <v>0</v>
      </c>
      <c r="AF695" s="5">
        <f t="shared" si="917"/>
        <v>0</v>
      </c>
      <c r="AG695" s="5">
        <f t="shared" si="918"/>
        <v>0</v>
      </c>
      <c r="AH695" s="5">
        <f t="shared" si="919"/>
        <v>2.5101894934638227E-3</v>
      </c>
      <c r="AI695" s="5">
        <f t="shared" si="920"/>
        <v>0</v>
      </c>
      <c r="AJ695" s="5">
        <f t="shared" si="921"/>
        <v>0</v>
      </c>
      <c r="AK695" s="5">
        <f t="shared" si="922"/>
        <v>0</v>
      </c>
      <c r="AL695" s="5">
        <f t="shared" si="923"/>
        <v>0</v>
      </c>
      <c r="AM695" s="5">
        <f t="shared" si="924"/>
        <v>0</v>
      </c>
      <c r="AN695" s="5">
        <f t="shared" si="925"/>
        <v>0</v>
      </c>
      <c r="AO695" s="5">
        <f t="shared" si="926"/>
        <v>0</v>
      </c>
      <c r="AP695" s="5">
        <f t="shared" si="927"/>
        <v>0</v>
      </c>
      <c r="AQ695" s="5">
        <f t="shared" si="928"/>
        <v>0</v>
      </c>
      <c r="AR695" s="5">
        <f t="shared" si="929"/>
        <v>2.8692469986088976E-4</v>
      </c>
      <c r="AS695" s="5">
        <f t="shared" si="930"/>
        <v>0</v>
      </c>
      <c r="AT695" s="5">
        <f t="shared" si="931"/>
        <v>0</v>
      </c>
      <c r="AU695" s="5">
        <f t="shared" si="932"/>
        <v>0</v>
      </c>
      <c r="AV695" s="5">
        <f t="shared" si="933"/>
        <v>0</v>
      </c>
      <c r="AW695" s="5">
        <f t="shared" si="934"/>
        <v>0</v>
      </c>
      <c r="AX695" s="5">
        <f t="shared" si="935"/>
        <v>0</v>
      </c>
      <c r="AY695" s="5">
        <f t="shared" si="936"/>
        <v>0</v>
      </c>
      <c r="AZ695" s="5">
        <f t="shared" si="937"/>
        <v>0</v>
      </c>
      <c r="BA695" s="5">
        <f t="shared" si="938"/>
        <v>0</v>
      </c>
      <c r="BB695" s="5">
        <f t="shared" si="939"/>
        <v>0</v>
      </c>
      <c r="BC695" s="5">
        <f t="shared" si="940"/>
        <v>0</v>
      </c>
      <c r="BD695" s="5">
        <f t="shared" si="941"/>
        <v>2.7330534077416011E-5</v>
      </c>
      <c r="BE695" s="5">
        <f t="shared" si="942"/>
        <v>0</v>
      </c>
      <c r="BF695" s="5">
        <f t="shared" si="943"/>
        <v>0</v>
      </c>
      <c r="BG695" s="5">
        <f t="shared" si="944"/>
        <v>0</v>
      </c>
      <c r="BH695" s="5">
        <f t="shared" si="945"/>
        <v>0</v>
      </c>
      <c r="BI695" s="5">
        <f t="shared" si="946"/>
        <v>0</v>
      </c>
      <c r="BJ695" s="8">
        <f t="shared" si="947"/>
        <v>0</v>
      </c>
      <c r="BK695" s="8">
        <f t="shared" si="948"/>
        <v>0.56466649299682259</v>
      </c>
      <c r="BL695" s="8">
        <f t="shared" si="949"/>
        <v>0.41776258994454668</v>
      </c>
      <c r="BM695" s="8">
        <f t="shared" si="950"/>
        <v>2.0392960219170152E-2</v>
      </c>
      <c r="BN695" s="8">
        <f t="shared" si="951"/>
        <v>0.97960463821396715</v>
      </c>
    </row>
    <row r="696" spans="1:66" x14ac:dyDescent="0.25">
      <c r="A696" t="s">
        <v>19</v>
      </c>
      <c r="B696" t="s">
        <v>146</v>
      </c>
      <c r="C696" t="s">
        <v>21</v>
      </c>
      <c r="D696" s="10"/>
      <c r="E696">
        <f>VLOOKUP(A696,home!$A$2:$E$405,3,FALSE)</f>
        <v>1.5897435897435901</v>
      </c>
      <c r="F696">
        <f>VLOOKUP(B696,home!$B$2:$E$405,3,FALSE)</f>
        <v>0.63</v>
      </c>
      <c r="G696">
        <f>VLOOKUP(C696,away!$B$2:$E$405,4,FALSE)</f>
        <v>0.63</v>
      </c>
      <c r="H696">
        <f>VLOOKUP(A696,away!$A$2:$E$405,3,FALSE)</f>
        <v>1.4358974358974399</v>
      </c>
      <c r="I696">
        <f>VLOOKUP(C696,away!$B$2:$E$405,3,FALSE)</f>
        <v>0.63</v>
      </c>
      <c r="J696">
        <f>VLOOKUP(B696,home!$B$2:$E$405,4,FALSE)</f>
        <v>1.39</v>
      </c>
      <c r="K696" s="3">
        <f t="shared" si="896"/>
        <v>0.63096923076923084</v>
      </c>
      <c r="L696" s="3">
        <f t="shared" si="897"/>
        <v>1.2574153846153882</v>
      </c>
      <c r="M696" s="5">
        <f t="shared" si="898"/>
        <v>0.15131604512684541</v>
      </c>
      <c r="N696" s="5">
        <f t="shared" si="899"/>
        <v>9.5475768596727878E-2</v>
      </c>
      <c r="O696" s="5">
        <f t="shared" si="900"/>
        <v>0.19026712308165178</v>
      </c>
      <c r="P696" s="5">
        <f t="shared" si="901"/>
        <v>0.1200527002915044</v>
      </c>
      <c r="Q696" s="5">
        <f t="shared" si="902"/>
        <v>3.0121136134289236E-2</v>
      </c>
      <c r="R696" s="5">
        <f t="shared" si="903"/>
        <v>0.1196224038746893</v>
      </c>
      <c r="S696" s="5">
        <f t="shared" si="904"/>
        <v>2.3812165516221232E-2</v>
      </c>
      <c r="T696" s="5">
        <f t="shared" si="905"/>
        <v>3.7874779977349768E-2</v>
      </c>
      <c r="U696" s="5">
        <f t="shared" si="906"/>
        <v>7.5478056155578968E-2</v>
      </c>
      <c r="V696" s="5">
        <f t="shared" si="907"/>
        <v>2.0991493280131338E-3</v>
      </c>
      <c r="W696" s="5">
        <f t="shared" si="908"/>
        <v>6.3351700321825875E-3</v>
      </c>
      <c r="X696" s="5">
        <f t="shared" si="909"/>
        <v>7.965940262620751E-3</v>
      </c>
      <c r="Y696" s="5">
        <f t="shared" si="910"/>
        <v>5.0082479195732383E-3</v>
      </c>
      <c r="Z696" s="5">
        <f t="shared" si="911"/>
        <v>5.013835032556991E-2</v>
      </c>
      <c r="AA696" s="5">
        <f t="shared" si="912"/>
        <v>3.1635756336963063E-2</v>
      </c>
      <c r="AB696" s="5">
        <f t="shared" si="913"/>
        <v>9.9805944203682009E-3</v>
      </c>
      <c r="AC696" s="5">
        <f t="shared" si="914"/>
        <v>1.0409031017324514E-4</v>
      </c>
      <c r="AD696" s="5">
        <f t="shared" si="915"/>
        <v>9.993243404996324E-4</v>
      </c>
      <c r="AE696" s="5">
        <f t="shared" si="916"/>
        <v>1.2565657999648646E-3</v>
      </c>
      <c r="AF696" s="5">
        <f t="shared" si="917"/>
        <v>7.9001258432868156E-4</v>
      </c>
      <c r="AG696" s="5">
        <f t="shared" si="918"/>
        <v>3.3112465919154865E-4</v>
      </c>
      <c r="AH696" s="5">
        <f t="shared" si="919"/>
        <v>1.5761183264651896E-2</v>
      </c>
      <c r="AI696" s="5">
        <f t="shared" si="920"/>
        <v>9.9448216805102813E-3</v>
      </c>
      <c r="AJ696" s="5">
        <f t="shared" si="921"/>
        <v>3.1374382429443706E-3</v>
      </c>
      <c r="AK696" s="5">
        <f t="shared" si="922"/>
        <v>6.5987566491219223E-4</v>
      </c>
      <c r="AL696" s="5">
        <f t="shared" si="923"/>
        <v>3.3033701878747576E-6</v>
      </c>
      <c r="AM696" s="5">
        <f t="shared" si="924"/>
        <v>1.2610858208280445E-4</v>
      </c>
      <c r="AN696" s="5">
        <f t="shared" si="925"/>
        <v>1.5857087124295083E-4</v>
      </c>
      <c r="AO696" s="5">
        <f t="shared" si="926"/>
        <v>9.96947265263761E-5</v>
      </c>
      <c r="AP696" s="5">
        <f t="shared" si="927"/>
        <v>4.1785894299763049E-5</v>
      </c>
      <c r="AQ696" s="5">
        <f t="shared" si="928"/>
        <v>1.3135556588108631E-5</v>
      </c>
      <c r="AR696" s="5">
        <f t="shared" si="929"/>
        <v>3.9636708633431711E-3</v>
      </c>
      <c r="AS696" s="5">
        <f t="shared" si="930"/>
        <v>2.500954355666054E-3</v>
      </c>
      <c r="AT696" s="5">
        <f t="shared" si="931"/>
        <v>7.8901262299178355E-4</v>
      </c>
      <c r="AU696" s="5">
        <f t="shared" si="932"/>
        <v>1.6594756259877963E-4</v>
      </c>
      <c r="AV696" s="5">
        <f t="shared" si="933"/>
        <v>2.6176951480245183E-5</v>
      </c>
      <c r="AW696" s="5">
        <f t="shared" si="934"/>
        <v>7.2801729281322381E-8</v>
      </c>
      <c r="AX696" s="5">
        <f t="shared" si="935"/>
        <v>1.3261772505030915E-5</v>
      </c>
      <c r="AY696" s="5">
        <f t="shared" si="936"/>
        <v>1.6675556775095232E-5</v>
      </c>
      <c r="AZ696" s="5">
        <f t="shared" si="937"/>
        <v>1.0484050818016057E-5</v>
      </c>
      <c r="BA696" s="5">
        <f t="shared" si="938"/>
        <v>4.3942689305543112E-6</v>
      </c>
      <c r="BB696" s="5">
        <f t="shared" si="939"/>
        <v>1.3813553393541003E-6</v>
      </c>
      <c r="BC696" s="5">
        <f t="shared" si="940"/>
        <v>3.4738749106489076E-7</v>
      </c>
      <c r="BD696" s="5">
        <f t="shared" si="941"/>
        <v>8.3066345385324344E-4</v>
      </c>
      <c r="BE696" s="5">
        <f t="shared" si="942"/>
        <v>5.2412308050589355E-4</v>
      </c>
      <c r="BF696" s="5">
        <f t="shared" si="943"/>
        <v>1.6535276846760163E-4</v>
      </c>
      <c r="BG696" s="5">
        <f t="shared" si="944"/>
        <v>3.4777503041855108E-5</v>
      </c>
      <c r="BH696" s="5">
        <f t="shared" si="945"/>
        <v>5.4858835855984749E-6</v>
      </c>
      <c r="BI696" s="5">
        <f t="shared" si="946"/>
        <v>6.9228474921892421E-7</v>
      </c>
      <c r="BJ696" s="8">
        <f t="shared" si="947"/>
        <v>0.18664391032932734</v>
      </c>
      <c r="BK696" s="8">
        <f t="shared" si="948"/>
        <v>0.29740412949972039</v>
      </c>
      <c r="BL696" s="8">
        <f t="shared" si="949"/>
        <v>0.46549411005255353</v>
      </c>
      <c r="BM696" s="8">
        <f t="shared" si="950"/>
        <v>0.29280872034641725</v>
      </c>
      <c r="BN696" s="8">
        <f t="shared" si="951"/>
        <v>0.706855177105708</v>
      </c>
    </row>
    <row r="697" spans="1:66" x14ac:dyDescent="0.25">
      <c r="A697" t="s">
        <v>19</v>
      </c>
      <c r="B697" t="s">
        <v>141</v>
      </c>
      <c r="C697" t="s">
        <v>244</v>
      </c>
      <c r="D697" s="10"/>
      <c r="E697">
        <f>VLOOKUP(A697,home!$A$2:$E$405,3,FALSE)</f>
        <v>1.5897435897435901</v>
      </c>
      <c r="F697">
        <f>VLOOKUP(B697,home!$B$2:$E$405,3,FALSE)</f>
        <v>1.57</v>
      </c>
      <c r="G697">
        <f>VLOOKUP(C697,away!$B$2:$E$405,4,FALSE)</f>
        <v>0.94</v>
      </c>
      <c r="H697">
        <f>VLOOKUP(A697,away!$A$2:$E$405,3,FALSE)</f>
        <v>1.4358974358974399</v>
      </c>
      <c r="I697">
        <f>VLOOKUP(C697,away!$B$2:$E$405,3,FALSE)</f>
        <v>0.31</v>
      </c>
      <c r="J697">
        <f>VLOOKUP(B697,home!$B$2:$E$405,4,FALSE)</f>
        <v>0</v>
      </c>
      <c r="K697" s="3">
        <f t="shared" si="896"/>
        <v>2.3461435897435905</v>
      </c>
      <c r="L697" s="3">
        <f t="shared" si="897"/>
        <v>0</v>
      </c>
      <c r="M697" s="5">
        <f t="shared" si="898"/>
        <v>9.5737654903671698E-2</v>
      </c>
      <c r="N697" s="5">
        <f t="shared" si="899"/>
        <v>0.22461428534933336</v>
      </c>
      <c r="O697" s="5">
        <f t="shared" si="900"/>
        <v>0</v>
      </c>
      <c r="P697" s="5">
        <f t="shared" si="901"/>
        <v>0</v>
      </c>
      <c r="Q697" s="5">
        <f t="shared" si="902"/>
        <v>0.26348868286858812</v>
      </c>
      <c r="R697" s="5">
        <f t="shared" si="903"/>
        <v>0</v>
      </c>
      <c r="S697" s="5">
        <f t="shared" si="904"/>
        <v>0</v>
      </c>
      <c r="T697" s="5">
        <f t="shared" si="905"/>
        <v>0</v>
      </c>
      <c r="U697" s="5">
        <f t="shared" si="906"/>
        <v>0</v>
      </c>
      <c r="V697" s="5">
        <f t="shared" si="907"/>
        <v>0</v>
      </c>
      <c r="W697" s="5">
        <f t="shared" si="908"/>
        <v>0.20606076142737328</v>
      </c>
      <c r="X697" s="5">
        <f t="shared" si="909"/>
        <v>0</v>
      </c>
      <c r="Y697" s="5">
        <f t="shared" si="910"/>
        <v>0</v>
      </c>
      <c r="Z697" s="5">
        <f t="shared" si="911"/>
        <v>0</v>
      </c>
      <c r="AA697" s="5">
        <f t="shared" si="912"/>
        <v>0</v>
      </c>
      <c r="AB697" s="5">
        <f t="shared" si="913"/>
        <v>0</v>
      </c>
      <c r="AC697" s="5">
        <f t="shared" si="914"/>
        <v>0</v>
      </c>
      <c r="AD697" s="5">
        <f t="shared" si="915"/>
        <v>0.12086203363012876</v>
      </c>
      <c r="AE697" s="5">
        <f t="shared" si="916"/>
        <v>0</v>
      </c>
      <c r="AF697" s="5">
        <f t="shared" si="917"/>
        <v>0</v>
      </c>
      <c r="AG697" s="5">
        <f t="shared" si="918"/>
        <v>0</v>
      </c>
      <c r="AH697" s="5">
        <f t="shared" si="919"/>
        <v>0</v>
      </c>
      <c r="AI697" s="5">
        <f t="shared" si="920"/>
        <v>0</v>
      </c>
      <c r="AJ697" s="5">
        <f t="shared" si="921"/>
        <v>0</v>
      </c>
      <c r="AK697" s="5">
        <f t="shared" si="922"/>
        <v>0</v>
      </c>
      <c r="AL697" s="5">
        <f t="shared" si="923"/>
        <v>0</v>
      </c>
      <c r="AM697" s="5">
        <f t="shared" si="924"/>
        <v>5.6711937088940158E-2</v>
      </c>
      <c r="AN697" s="5">
        <f t="shared" si="925"/>
        <v>0</v>
      </c>
      <c r="AO697" s="5">
        <f t="shared" si="926"/>
        <v>0</v>
      </c>
      <c r="AP697" s="5">
        <f t="shared" si="927"/>
        <v>0</v>
      </c>
      <c r="AQ697" s="5">
        <f t="shared" si="928"/>
        <v>0</v>
      </c>
      <c r="AR697" s="5">
        <f t="shared" si="929"/>
        <v>0</v>
      </c>
      <c r="AS697" s="5">
        <f t="shared" si="930"/>
        <v>0</v>
      </c>
      <c r="AT697" s="5">
        <f t="shared" si="931"/>
        <v>0</v>
      </c>
      <c r="AU697" s="5">
        <f t="shared" si="932"/>
        <v>0</v>
      </c>
      <c r="AV697" s="5">
        <f t="shared" si="933"/>
        <v>0</v>
      </c>
      <c r="AW697" s="5">
        <f t="shared" si="934"/>
        <v>0</v>
      </c>
      <c r="AX697" s="5">
        <f t="shared" si="935"/>
        <v>2.2175724610526446E-2</v>
      </c>
      <c r="AY697" s="5">
        <f t="shared" si="936"/>
        <v>0</v>
      </c>
      <c r="AZ697" s="5">
        <f t="shared" si="937"/>
        <v>0</v>
      </c>
      <c r="BA697" s="5">
        <f t="shared" si="938"/>
        <v>0</v>
      </c>
      <c r="BB697" s="5">
        <f t="shared" si="939"/>
        <v>0</v>
      </c>
      <c r="BC697" s="5">
        <f t="shared" si="940"/>
        <v>0</v>
      </c>
      <c r="BD697" s="5">
        <f t="shared" si="941"/>
        <v>0</v>
      </c>
      <c r="BE697" s="5">
        <f t="shared" si="942"/>
        <v>0</v>
      </c>
      <c r="BF697" s="5">
        <f t="shared" si="943"/>
        <v>0</v>
      </c>
      <c r="BG697" s="5">
        <f t="shared" si="944"/>
        <v>0</v>
      </c>
      <c r="BH697" s="5">
        <f t="shared" si="945"/>
        <v>0</v>
      </c>
      <c r="BI697" s="5">
        <f t="shared" si="946"/>
        <v>0</v>
      </c>
      <c r="BJ697" s="8">
        <f t="shared" si="947"/>
        <v>0.89391342497489001</v>
      </c>
      <c r="BK697" s="8">
        <f t="shared" si="948"/>
        <v>9.5737654903671698E-2</v>
      </c>
      <c r="BL697" s="8">
        <f t="shared" si="949"/>
        <v>0</v>
      </c>
      <c r="BM697" s="8">
        <f t="shared" si="950"/>
        <v>0.4058104567569687</v>
      </c>
      <c r="BN697" s="8">
        <f t="shared" si="951"/>
        <v>0.58384062312159313</v>
      </c>
    </row>
    <row r="698" spans="1:66" x14ac:dyDescent="0.25">
      <c r="A698" t="s">
        <v>19</v>
      </c>
      <c r="B698" t="s">
        <v>154</v>
      </c>
      <c r="C698" t="s">
        <v>254</v>
      </c>
      <c r="D698" s="10"/>
      <c r="E698">
        <f>VLOOKUP(A698,home!$A$2:$E$405,3,FALSE)</f>
        <v>1.5897435897435901</v>
      </c>
      <c r="F698">
        <f>VLOOKUP(B698,home!$B$2:$E$405,3,FALSE)</f>
        <v>1.26</v>
      </c>
      <c r="G698">
        <f>VLOOKUP(C698,away!$B$2:$E$405,4,FALSE)</f>
        <v>1.26</v>
      </c>
      <c r="H698">
        <f>VLOOKUP(A698,away!$A$2:$E$405,3,FALSE)</f>
        <v>1.4358974358974399</v>
      </c>
      <c r="I698">
        <f>VLOOKUP(C698,away!$B$2:$E$405,3,FALSE)</f>
        <v>0.63</v>
      </c>
      <c r="J698">
        <f>VLOOKUP(B698,home!$B$2:$E$405,4,FALSE)</f>
        <v>0.7</v>
      </c>
      <c r="K698" s="3">
        <f t="shared" si="896"/>
        <v>2.5238769230769234</v>
      </c>
      <c r="L698" s="3">
        <f t="shared" si="897"/>
        <v>0.63323076923077093</v>
      </c>
      <c r="M698" s="5">
        <f t="shared" si="898"/>
        <v>4.2548627004075051E-2</v>
      </c>
      <c r="N698" s="5">
        <f t="shared" si="899"/>
        <v>0.10738749780419264</v>
      </c>
      <c r="O698" s="5">
        <f t="shared" si="900"/>
        <v>2.69430998075036E-2</v>
      </c>
      <c r="P698" s="5">
        <f t="shared" si="901"/>
        <v>6.8001067840316634E-2</v>
      </c>
      <c r="Q698" s="5">
        <f t="shared" si="902"/>
        <v>0.13551641376748783</v>
      </c>
      <c r="R698" s="5">
        <f t="shared" si="903"/>
        <v>8.5305999082834691E-3</v>
      </c>
      <c r="S698" s="5">
        <f t="shared" si="904"/>
        <v>2.7169767587215399E-2</v>
      </c>
      <c r="T698" s="5">
        <f t="shared" si="905"/>
        <v>8.5813162933381759E-2</v>
      </c>
      <c r="U698" s="5">
        <f t="shared" si="906"/>
        <v>2.1530184248518769E-2</v>
      </c>
      <c r="V698" s="5">
        <f t="shared" si="907"/>
        <v>4.8247364616670011E-3</v>
      </c>
      <c r="W698" s="5">
        <f t="shared" si="908"/>
        <v>0.11400891646863545</v>
      </c>
      <c r="X698" s="5">
        <f t="shared" si="909"/>
        <v>7.2193953874600744E-2</v>
      </c>
      <c r="Y698" s="5">
        <f t="shared" si="910"/>
        <v>2.2857716472912105E-2</v>
      </c>
      <c r="Z698" s="5">
        <f t="shared" si="911"/>
        <v>1.8006127806407624E-3</v>
      </c>
      <c r="AA698" s="5">
        <f t="shared" si="912"/>
        <v>4.544525044456591E-3</v>
      </c>
      <c r="AB698" s="5">
        <f t="shared" si="913"/>
        <v>5.7349109430245605E-3</v>
      </c>
      <c r="AC698" s="5">
        <f t="shared" si="914"/>
        <v>4.8192981557613573E-4</v>
      </c>
      <c r="AD698" s="5">
        <f t="shared" si="915"/>
        <v>7.1936118325048412E-2</v>
      </c>
      <c r="AE698" s="5">
        <f t="shared" si="916"/>
        <v>4.5552163542446164E-2</v>
      </c>
      <c r="AF698" s="5">
        <f t="shared" si="917"/>
        <v>1.4422515780054528E-2</v>
      </c>
      <c r="AG698" s="5">
        <f t="shared" si="918"/>
        <v>3.044260253882288E-3</v>
      </c>
      <c r="AH698" s="5">
        <f t="shared" si="919"/>
        <v>2.8505085404297676E-4</v>
      </c>
      <c r="AI698" s="5">
        <f t="shared" si="920"/>
        <v>7.1943327242243737E-4</v>
      </c>
      <c r="AJ698" s="5">
        <f t="shared" si="921"/>
        <v>9.0788051698035188E-4</v>
      </c>
      <c r="AK698" s="5">
        <f t="shared" si="922"/>
        <v>7.637928952392856E-4</v>
      </c>
      <c r="AL698" s="5">
        <f t="shared" si="923"/>
        <v>3.0808742270461886E-5</v>
      </c>
      <c r="AM698" s="5">
        <f t="shared" si="924"/>
        <v>3.6311581795264121E-2</v>
      </c>
      <c r="AN698" s="5">
        <f t="shared" si="925"/>
        <v>2.2993610872201156E-2</v>
      </c>
      <c r="AO698" s="5">
        <f t="shared" si="926"/>
        <v>7.2801309499984767E-3</v>
      </c>
      <c r="AP698" s="5">
        <f t="shared" si="927"/>
        <v>1.5366676405227601E-3</v>
      </c>
      <c r="AQ698" s="5">
        <f t="shared" si="928"/>
        <v>2.4326630801506523E-4</v>
      </c>
      <c r="AR698" s="5">
        <f t="shared" si="929"/>
        <v>3.6100594315104484E-5</v>
      </c>
      <c r="AS698" s="5">
        <f t="shared" si="930"/>
        <v>9.1113456901254183E-5</v>
      </c>
      <c r="AT698" s="5">
        <f t="shared" si="931"/>
        <v>1.1497957562741967E-4</v>
      </c>
      <c r="AU698" s="5">
        <f t="shared" si="932"/>
        <v>9.673143251707411E-5</v>
      </c>
      <c r="AV698" s="5">
        <f t="shared" si="933"/>
        <v>6.1034557566504013E-5</v>
      </c>
      <c r="AW698" s="5">
        <f t="shared" si="934"/>
        <v>1.3677340236095962E-6</v>
      </c>
      <c r="AX698" s="5">
        <f t="shared" si="935"/>
        <v>1.5274327222247874E-2</v>
      </c>
      <c r="AY698" s="5">
        <f t="shared" si="936"/>
        <v>9.6721739764265256E-3</v>
      </c>
      <c r="AZ698" s="5">
        <f t="shared" si="937"/>
        <v>3.0623590836132064E-3</v>
      </c>
      <c r="BA698" s="5">
        <f t="shared" si="938"/>
        <v>6.4639333272574332E-4</v>
      </c>
      <c r="BB698" s="5">
        <f t="shared" si="939"/>
        <v>1.02329036826891E-4</v>
      </c>
      <c r="BC698" s="5">
        <f t="shared" si="940"/>
        <v>1.2959578940907219E-5</v>
      </c>
      <c r="BD698" s="5">
        <f t="shared" si="941"/>
        <v>3.810001184640268E-6</v>
      </c>
      <c r="BE698" s="5">
        <f t="shared" si="942"/>
        <v>9.6159740668093134E-6</v>
      </c>
      <c r="BF698" s="5">
        <f t="shared" si="943"/>
        <v>1.2134767520063092E-5</v>
      </c>
      <c r="BG698" s="5">
        <f t="shared" si="944"/>
        <v>1.0208886570263541E-5</v>
      </c>
      <c r="BH698" s="5">
        <f t="shared" si="945"/>
        <v>6.4414933062495174E-6</v>
      </c>
      <c r="BI698" s="5">
        <f t="shared" si="946"/>
        <v>3.2515072611595248E-6</v>
      </c>
      <c r="BJ698" s="8">
        <f t="shared" si="947"/>
        <v>0.76986851901942466</v>
      </c>
      <c r="BK698" s="8">
        <f t="shared" si="948"/>
        <v>0.15272911142754722</v>
      </c>
      <c r="BL698" s="8">
        <f t="shared" si="949"/>
        <v>7.0404899737308582E-2</v>
      </c>
      <c r="BM698" s="8">
        <f t="shared" si="950"/>
        <v>0.59620503059065921</v>
      </c>
      <c r="BN698" s="8">
        <f t="shared" si="951"/>
        <v>0.38892730613185916</v>
      </c>
    </row>
    <row r="699" spans="1:66" x14ac:dyDescent="0.25">
      <c r="A699" t="s">
        <v>19</v>
      </c>
      <c r="B699" t="s">
        <v>246</v>
      </c>
      <c r="C699" t="s">
        <v>352</v>
      </c>
      <c r="D699" s="10"/>
      <c r="E699">
        <f>VLOOKUP(A699,home!$A$2:$E$405,3,FALSE)</f>
        <v>1.5897435897435901</v>
      </c>
      <c r="F699">
        <f>VLOOKUP(B699,home!$B$2:$E$405,3,FALSE)</f>
        <v>1.26</v>
      </c>
      <c r="G699">
        <f>VLOOKUP(C699,away!$B$2:$E$405,4,FALSE)</f>
        <v>1.26</v>
      </c>
      <c r="H699">
        <f>VLOOKUP(A699,away!$A$2:$E$405,3,FALSE)</f>
        <v>1.4358974358974399</v>
      </c>
      <c r="I699">
        <f>VLOOKUP(C699,away!$B$2:$E$405,3,FALSE)</f>
        <v>0.84</v>
      </c>
      <c r="J699">
        <f>VLOOKUP(B699,home!$B$2:$E$405,4,FALSE)</f>
        <v>1.39</v>
      </c>
      <c r="K699" s="3">
        <f t="shared" si="896"/>
        <v>2.5238769230769234</v>
      </c>
      <c r="L699" s="3">
        <f t="shared" si="897"/>
        <v>1.6765538461538507</v>
      </c>
      <c r="M699" s="5">
        <f t="shared" si="898"/>
        <v>1.4989118578491568E-2</v>
      </c>
      <c r="N699" s="5">
        <f t="shared" si="899"/>
        <v>3.7830690477518449E-2</v>
      </c>
      <c r="O699" s="5">
        <f t="shared" si="900"/>
        <v>2.5130064403226175E-2</v>
      </c>
      <c r="P699" s="5">
        <f t="shared" si="901"/>
        <v>6.3425189622739409E-2</v>
      </c>
      <c r="Q699" s="5">
        <f t="shared" si="902"/>
        <v>4.7740003340137373E-2</v>
      </c>
      <c r="R699" s="5">
        <f t="shared" si="903"/>
        <v>2.1065953064661417E-2</v>
      </c>
      <c r="S699" s="5">
        <f t="shared" si="904"/>
        <v>6.7094583607685401E-2</v>
      </c>
      <c r="T699" s="5">
        <f t="shared" si="905"/>
        <v>8.003868621530498E-2</v>
      </c>
      <c r="U699" s="5">
        <f t="shared" si="906"/>
        <v>5.3167872802520541E-2</v>
      </c>
      <c r="V699" s="5">
        <f t="shared" si="907"/>
        <v>3.1545007249329529E-2</v>
      </c>
      <c r="W699" s="5">
        <f t="shared" si="908"/>
        <v>4.0163297579262652E-2</v>
      </c>
      <c r="X699" s="5">
        <f t="shared" si="909"/>
        <v>6.7335931030734431E-2</v>
      </c>
      <c r="Y699" s="5">
        <f t="shared" si="910"/>
        <v>5.6446157076964133E-2</v>
      </c>
      <c r="Z699" s="5">
        <f t="shared" si="911"/>
        <v>1.1772734877818195E-2</v>
      </c>
      <c r="AA699" s="5">
        <f t="shared" si="912"/>
        <v>2.9712933879628166E-2</v>
      </c>
      <c r="AB699" s="5">
        <f t="shared" si="913"/>
        <v>3.7495894067852011E-2</v>
      </c>
      <c r="AC699" s="5">
        <f t="shared" si="914"/>
        <v>8.3425021623284527E-3</v>
      </c>
      <c r="AD699" s="5">
        <f t="shared" si="915"/>
        <v>2.5341804978743065E-2</v>
      </c>
      <c r="AE699" s="5">
        <f t="shared" si="916"/>
        <v>4.2486900605592487E-2</v>
      </c>
      <c r="AF699" s="5">
        <f t="shared" si="917"/>
        <v>3.5615788310731235E-2</v>
      </c>
      <c r="AG699" s="5">
        <f t="shared" si="918"/>
        <v>1.9903928958719265E-2</v>
      </c>
      <c r="AH699" s="5">
        <f t="shared" si="919"/>
        <v>4.9344059847889225E-3</v>
      </c>
      <c r="AI699" s="5">
        <f t="shared" si="920"/>
        <v>1.2453833394101423E-2</v>
      </c>
      <c r="AJ699" s="5">
        <f t="shared" si="921"/>
        <v>1.5715971353608669E-2</v>
      </c>
      <c r="AK699" s="5">
        <f t="shared" si="922"/>
        <v>1.3221725807703638E-2</v>
      </c>
      <c r="AL699" s="5">
        <f t="shared" si="923"/>
        <v>1.4120237392292181E-3</v>
      </c>
      <c r="AM699" s="5">
        <f t="shared" si="924"/>
        <v>1.2791919354993096E-2</v>
      </c>
      <c r="AN699" s="5">
        <f t="shared" si="925"/>
        <v>2.1446341594303558E-2</v>
      </c>
      <c r="AO699" s="5">
        <f t="shared" si="926"/>
        <v>1.7977973242929473E-2</v>
      </c>
      <c r="AP699" s="5">
        <f t="shared" si="927"/>
        <v>1.0047013395494806E-2</v>
      </c>
      <c r="AQ699" s="5">
        <f t="shared" si="928"/>
        <v>4.2110897376440217E-3</v>
      </c>
      <c r="AR699" s="5">
        <f t="shared" si="929"/>
        <v>1.6545594664564886E-3</v>
      </c>
      <c r="AS699" s="5">
        <f t="shared" si="930"/>
        <v>4.1759044552479984E-3</v>
      </c>
      <c r="AT699" s="5">
        <f t="shared" si="931"/>
        <v>5.269734443787269E-3</v>
      </c>
      <c r="AU699" s="5">
        <f t="shared" si="932"/>
        <v>4.4333870511394308E-3</v>
      </c>
      <c r="AV699" s="5">
        <f t="shared" si="933"/>
        <v>2.7973308173597153E-3</v>
      </c>
      <c r="AW699" s="5">
        <f t="shared" si="934"/>
        <v>1.6596831180389413E-4</v>
      </c>
      <c r="AX699" s="5">
        <f t="shared" si="935"/>
        <v>5.3808716769880209E-3</v>
      </c>
      <c r="AY699" s="5">
        <f t="shared" si="936"/>
        <v>9.0213211057145852E-3</v>
      </c>
      <c r="AZ699" s="5">
        <f t="shared" si="937"/>
        <v>7.5623652985873507E-3</v>
      </c>
      <c r="BA699" s="5">
        <f t="shared" si="938"/>
        <v>4.2262375424556775E-3</v>
      </c>
      <c r="BB699" s="5">
        <f t="shared" si="939"/>
        <v>1.7713787016409672E-3</v>
      </c>
      <c r="BC699" s="5">
        <f t="shared" si="940"/>
        <v>5.9396235504623532E-4</v>
      </c>
      <c r="BD699" s="5">
        <f t="shared" si="941"/>
        <v>4.623263395296482E-4</v>
      </c>
      <c r="BE699" s="5">
        <f t="shared" si="942"/>
        <v>1.1668547792695054E-3</v>
      </c>
      <c r="BF699" s="5">
        <f t="shared" si="943"/>
        <v>1.4724989249901613E-3</v>
      </c>
      <c r="BG699" s="5">
        <f t="shared" si="944"/>
        <v>1.2388020186794152E-3</v>
      </c>
      <c r="BH699" s="5">
        <f t="shared" si="945"/>
        <v>7.8164595680152091E-4</v>
      </c>
      <c r="BI699" s="5">
        <f t="shared" si="946"/>
        <v>3.9455563847754795E-4</v>
      </c>
      <c r="BJ699" s="8">
        <f t="shared" si="947"/>
        <v>0.54793366257950604</v>
      </c>
      <c r="BK699" s="8">
        <f t="shared" si="948"/>
        <v>0.19582974606551817</v>
      </c>
      <c r="BL699" s="8">
        <f t="shared" si="949"/>
        <v>0.23674625464982962</v>
      </c>
      <c r="BM699" s="8">
        <f t="shared" si="950"/>
        <v>0.77324602589198699</v>
      </c>
      <c r="BN699" s="8">
        <f t="shared" si="951"/>
        <v>0.2101810194867744</v>
      </c>
    </row>
    <row r="700" spans="1:66" x14ac:dyDescent="0.25">
      <c r="A700" t="s">
        <v>19</v>
      </c>
      <c r="B700" t="s">
        <v>249</v>
      </c>
      <c r="C700" t="s">
        <v>243</v>
      </c>
      <c r="D700" s="10"/>
      <c r="E700">
        <f>VLOOKUP(A700,home!$A$2:$E$405,3,FALSE)</f>
        <v>1.5897435897435901</v>
      </c>
      <c r="F700">
        <f>VLOOKUP(B700,home!$B$2:$E$405,3,FALSE)</f>
        <v>0.84</v>
      </c>
      <c r="G700">
        <f>VLOOKUP(C700,away!$B$2:$E$405,4,FALSE)</f>
        <v>1.26</v>
      </c>
      <c r="H700">
        <f>VLOOKUP(A700,away!$A$2:$E$405,3,FALSE)</f>
        <v>1.4358974358974399</v>
      </c>
      <c r="I700">
        <f>VLOOKUP(C700,away!$B$2:$E$405,3,FALSE)</f>
        <v>0.63</v>
      </c>
      <c r="J700">
        <f>VLOOKUP(B700,home!$B$2:$E$405,4,FALSE)</f>
        <v>0.93</v>
      </c>
      <c r="K700" s="3">
        <f t="shared" si="896"/>
        <v>1.6825846153846158</v>
      </c>
      <c r="L700" s="3">
        <f t="shared" si="897"/>
        <v>0.84129230769231012</v>
      </c>
      <c r="M700" s="5">
        <f t="shared" si="898"/>
        <v>8.014827493806384E-2</v>
      </c>
      <c r="N700" s="5">
        <f t="shared" si="899"/>
        <v>0.13485625436040258</v>
      </c>
      <c r="O700" s="5">
        <f t="shared" si="900"/>
        <v>6.7428127180201469E-2</v>
      </c>
      <c r="P700" s="5">
        <f t="shared" si="901"/>
        <v>0.11345352943760423</v>
      </c>
      <c r="Q700" s="5">
        <f t="shared" si="902"/>
        <v>0.11345352943760396</v>
      </c>
      <c r="R700" s="5">
        <f t="shared" si="903"/>
        <v>2.8363382359401133E-2</v>
      </c>
      <c r="S700" s="5">
        <f t="shared" si="904"/>
        <v>4.0149658092442406E-2</v>
      </c>
      <c r="T700" s="5">
        <f t="shared" si="905"/>
        <v>9.5447581596399281E-2</v>
      </c>
      <c r="U700" s="5">
        <f t="shared" si="906"/>
        <v>4.7723790798199744E-2</v>
      </c>
      <c r="V700" s="5">
        <f t="shared" si="907"/>
        <v>6.3148519552191371E-3</v>
      </c>
      <c r="W700" s="5">
        <f t="shared" si="908"/>
        <v>6.3631721064266025E-2</v>
      </c>
      <c r="X700" s="5">
        <f t="shared" si="909"/>
        <v>5.3532877456589745E-2</v>
      </c>
      <c r="Y700" s="5">
        <f t="shared" si="910"/>
        <v>2.2518399006432013E-2</v>
      </c>
      <c r="Z700" s="5">
        <f t="shared" si="911"/>
        <v>7.9539651330333139E-3</v>
      </c>
      <c r="AA700" s="5">
        <f t="shared" si="912"/>
        <v>1.33832193641475E-2</v>
      </c>
      <c r="AB700" s="5">
        <f t="shared" si="913"/>
        <v>1.1259199503216036E-2</v>
      </c>
      <c r="AC700" s="5">
        <f t="shared" si="914"/>
        <v>5.5868501439146085E-4</v>
      </c>
      <c r="AD700" s="5">
        <f t="shared" si="915"/>
        <v>2.676643872829481E-2</v>
      </c>
      <c r="AE700" s="5">
        <f t="shared" si="916"/>
        <v>2.2518399006431961E-2</v>
      </c>
      <c r="AF700" s="5">
        <f t="shared" si="917"/>
        <v>9.4722779328286835E-3</v>
      </c>
      <c r="AG700" s="5">
        <f t="shared" si="918"/>
        <v>2.6563181870707959E-3</v>
      </c>
      <c r="AH700" s="5">
        <f t="shared" si="919"/>
        <v>1.6729024205184421E-3</v>
      </c>
      <c r="AI700" s="5">
        <f t="shared" si="920"/>
        <v>2.814799875804015E-3</v>
      </c>
      <c r="AJ700" s="5">
        <f t="shared" si="921"/>
        <v>2.3680694832071822E-3</v>
      </c>
      <c r="AK700" s="5">
        <f t="shared" si="922"/>
        <v>1.328159093535401E-3</v>
      </c>
      <c r="AL700" s="5">
        <f t="shared" si="923"/>
        <v>3.1633762186693019E-5</v>
      </c>
      <c r="AM700" s="5">
        <f t="shared" si="924"/>
        <v>9.0073596025727638E-3</v>
      </c>
      <c r="AN700" s="5">
        <f t="shared" si="925"/>
        <v>7.5778223462629295E-3</v>
      </c>
      <c r="AO700" s="5">
        <f t="shared" si="926"/>
        <v>3.1875818244849479E-3</v>
      </c>
      <c r="AP700" s="5">
        <f t="shared" si="927"/>
        <v>8.9389602302633532E-4</v>
      </c>
      <c r="AQ700" s="5">
        <f t="shared" si="928"/>
        <v>1.8800696201220099E-4</v>
      </c>
      <c r="AR700" s="5">
        <f t="shared" si="929"/>
        <v>2.8147998758040239E-4</v>
      </c>
      <c r="AS700" s="5">
        <f t="shared" si="930"/>
        <v>4.736138966414377E-4</v>
      </c>
      <c r="AT700" s="5">
        <f t="shared" si="931"/>
        <v>3.9844772806062141E-4</v>
      </c>
      <c r="AU700" s="5">
        <f t="shared" si="932"/>
        <v>2.2347400575658491E-4</v>
      </c>
      <c r="AV700" s="5">
        <f t="shared" si="933"/>
        <v>9.4003481006100741E-5</v>
      </c>
      <c r="AW700" s="5">
        <f t="shared" si="934"/>
        <v>1.2438619311254965E-6</v>
      </c>
      <c r="AX700" s="5">
        <f t="shared" si="935"/>
        <v>2.5259407820876342E-3</v>
      </c>
      <c r="AY700" s="5">
        <f t="shared" si="936"/>
        <v>2.1250545496566244E-3</v>
      </c>
      <c r="AZ700" s="5">
        <f t="shared" si="937"/>
        <v>8.9389602302633207E-4</v>
      </c>
      <c r="BA700" s="5">
        <f t="shared" si="938"/>
        <v>2.5067594934960046E-4</v>
      </c>
      <c r="BB700" s="5">
        <f t="shared" si="939"/>
        <v>5.2722936977821497E-5</v>
      </c>
      <c r="BC700" s="5">
        <f t="shared" si="940"/>
        <v>8.8710802636775372E-6</v>
      </c>
      <c r="BD700" s="5">
        <f t="shared" si="941"/>
        <v>3.9467824720119901E-5</v>
      </c>
      <c r="BE700" s="5">
        <f t="shared" si="942"/>
        <v>6.6407954676770366E-5</v>
      </c>
      <c r="BF700" s="5">
        <f t="shared" si="943"/>
        <v>5.5868501439146344E-5</v>
      </c>
      <c r="BG700" s="5">
        <f t="shared" si="944"/>
        <v>3.1334493668700308E-5</v>
      </c>
      <c r="BH700" s="5">
        <f t="shared" si="945"/>
        <v>1.3180734244455449E-5</v>
      </c>
      <c r="BI700" s="5">
        <f t="shared" si="946"/>
        <v>4.435540131838783E-6</v>
      </c>
      <c r="BJ700" s="8">
        <f t="shared" si="947"/>
        <v>0.57156562485604068</v>
      </c>
      <c r="BK700" s="8">
        <f t="shared" si="948"/>
        <v>0.24278168774956438</v>
      </c>
      <c r="BL700" s="8">
        <f t="shared" si="949"/>
        <v>0.17802336422615705</v>
      </c>
      <c r="BM700" s="8">
        <f t="shared" si="950"/>
        <v>0.46049773356379259</v>
      </c>
      <c r="BN700" s="8">
        <f t="shared" si="951"/>
        <v>0.53770309771327729</v>
      </c>
    </row>
    <row r="701" spans="1:66" x14ac:dyDescent="0.25">
      <c r="A701" t="s">
        <v>19</v>
      </c>
      <c r="B701" t="s">
        <v>251</v>
      </c>
      <c r="C701" t="s">
        <v>20</v>
      </c>
      <c r="D701" s="10"/>
      <c r="E701">
        <f>VLOOKUP(A701,home!$A$2:$E$405,3,FALSE)</f>
        <v>1.5897435897435901</v>
      </c>
      <c r="F701">
        <f>VLOOKUP(B701,home!$B$2:$E$405,3,FALSE)</f>
        <v>0.63</v>
      </c>
      <c r="G701">
        <f>VLOOKUP(C701,away!$B$2:$E$405,4,FALSE)</f>
        <v>1.57</v>
      </c>
      <c r="H701">
        <f>VLOOKUP(A701,away!$A$2:$E$405,3,FALSE)</f>
        <v>1.4358974358974399</v>
      </c>
      <c r="I701">
        <f>VLOOKUP(C701,away!$B$2:$E$405,3,FALSE)</f>
        <v>1.26</v>
      </c>
      <c r="J701">
        <f>VLOOKUP(B701,home!$B$2:$E$405,4,FALSE)</f>
        <v>1.74</v>
      </c>
      <c r="K701" s="3">
        <f t="shared" si="896"/>
        <v>1.572415384615385</v>
      </c>
      <c r="L701" s="3">
        <f t="shared" si="897"/>
        <v>3.1480615384615471</v>
      </c>
      <c r="M701" s="5">
        <f t="shared" si="898"/>
        <v>8.9109277077974031E-3</v>
      </c>
      <c r="N701" s="5">
        <f t="shared" si="899"/>
        <v>1.4011679818936144E-2</v>
      </c>
      <c r="O701" s="5">
        <f t="shared" si="900"/>
        <v>2.8052148788928321E-2</v>
      </c>
      <c r="P701" s="5">
        <f t="shared" si="901"/>
        <v>4.4109630327230732E-2</v>
      </c>
      <c r="Q701" s="5">
        <f t="shared" si="902"/>
        <v>1.1016090455800053E-2</v>
      </c>
      <c r="R701" s="5">
        <f t="shared" si="903"/>
        <v>4.4154945336812967E-2</v>
      </c>
      <c r="S701" s="5">
        <f t="shared" si="904"/>
        <v>5.4586333527945327E-2</v>
      </c>
      <c r="T701" s="5">
        <f t="shared" si="905"/>
        <v>3.4679330668117486E-2</v>
      </c>
      <c r="U701" s="5">
        <f t="shared" si="906"/>
        <v>6.9429915354456057E-2</v>
      </c>
      <c r="V701" s="5">
        <f t="shared" si="907"/>
        <v>3.0022849743737635E-2</v>
      </c>
      <c r="W701" s="5">
        <f t="shared" si="908"/>
        <v>5.7739567036715709E-3</v>
      </c>
      <c r="X701" s="5">
        <f t="shared" si="909"/>
        <v>1.8176771023570688E-2</v>
      </c>
      <c r="Y701" s="5">
        <f t="shared" si="910"/>
        <v>2.8610796876362612E-2</v>
      </c>
      <c r="Z701" s="5">
        <f t="shared" si="911"/>
        <v>4.6334161715897638E-2</v>
      </c>
      <c r="AA701" s="5">
        <f t="shared" si="912"/>
        <v>7.2856548715334632E-2</v>
      </c>
      <c r="AB701" s="5">
        <f t="shared" si="913"/>
        <v>5.7280379034986229E-2</v>
      </c>
      <c r="AC701" s="5">
        <f t="shared" si="914"/>
        <v>9.2884324659558929E-3</v>
      </c>
      <c r="AD701" s="5">
        <f t="shared" si="915"/>
        <v>2.2697645877390784E-3</v>
      </c>
      <c r="AE701" s="5">
        <f t="shared" si="916"/>
        <v>7.1453586000234225E-3</v>
      </c>
      <c r="AF701" s="5">
        <f t="shared" si="917"/>
        <v>1.1247014293624593E-2</v>
      </c>
      <c r="AG701" s="5">
        <f t="shared" si="918"/>
        <v>1.1802097706762282E-2</v>
      </c>
      <c r="AH701" s="5">
        <f t="shared" si="919"/>
        <v>3.6465698103668717E-2</v>
      </c>
      <c r="AI701" s="5">
        <f t="shared" si="920"/>
        <v>5.7339224708948762E-2</v>
      </c>
      <c r="AJ701" s="5">
        <f t="shared" si="921"/>
        <v>4.5080539537134832E-2</v>
      </c>
      <c r="AK701" s="5">
        <f t="shared" si="922"/>
        <v>2.3628444638317644E-2</v>
      </c>
      <c r="AL701" s="5">
        <f t="shared" si="923"/>
        <v>1.839132067177478E-3</v>
      </c>
      <c r="AM701" s="5">
        <f t="shared" si="924"/>
        <v>7.1380255144322489E-4</v>
      </c>
      <c r="AN701" s="5">
        <f t="shared" si="925"/>
        <v>2.2470943582541363E-3</v>
      </c>
      <c r="AO701" s="5">
        <f t="shared" si="926"/>
        <v>3.5369956612568902E-3</v>
      </c>
      <c r="AP701" s="5">
        <f t="shared" si="927"/>
        <v>3.7115600009693939E-3</v>
      </c>
      <c r="AQ701" s="5">
        <f t="shared" si="928"/>
        <v>2.9210548216860133E-3</v>
      </c>
      <c r="AR701" s="5">
        <f t="shared" si="929"/>
        <v>2.295925233466193E-2</v>
      </c>
      <c r="AS701" s="5">
        <f t="shared" si="930"/>
        <v>3.6101481590289114E-2</v>
      </c>
      <c r="AT701" s="5">
        <f t="shared" si="931"/>
        <v>2.8383262529989853E-2</v>
      </c>
      <c r="AU701" s="5">
        <f t="shared" si="932"/>
        <v>1.4876759555911145E-2</v>
      </c>
      <c r="AV701" s="5">
        <f t="shared" si="933"/>
        <v>5.8481113997346573E-3</v>
      </c>
      <c r="AW701" s="5">
        <f t="shared" si="934"/>
        <v>2.5288374462580142E-4</v>
      </c>
      <c r="AX701" s="5">
        <f t="shared" si="935"/>
        <v>1.8706568557784022E-4</v>
      </c>
      <c r="AY701" s="5">
        <f t="shared" si="936"/>
        <v>5.8889428993353981E-4</v>
      </c>
      <c r="AZ701" s="5">
        <f t="shared" si="937"/>
        <v>9.2693773217969997E-4</v>
      </c>
      <c r="BA701" s="5">
        <f t="shared" si="938"/>
        <v>9.7268567440789448E-4</v>
      </c>
      <c r="BB701" s="5">
        <f t="shared" si="939"/>
        <v>7.6551859015400604E-4</v>
      </c>
      <c r="BC701" s="5">
        <f t="shared" si="940"/>
        <v>4.8197992612822695E-4</v>
      </c>
      <c r="BD701" s="5">
        <f t="shared" si="941"/>
        <v>1.2046189871097113E-2</v>
      </c>
      <c r="BE701" s="5">
        <f t="shared" si="942"/>
        <v>1.8941614279311122E-2</v>
      </c>
      <c r="BF701" s="5">
        <f t="shared" si="943"/>
        <v>1.4892042851119634E-2</v>
      </c>
      <c r="BG701" s="5">
        <f t="shared" si="944"/>
        <v>7.8054924291506914E-3</v>
      </c>
      <c r="BH701" s="5">
        <f t="shared" si="945"/>
        <v>3.0683690950238651E-3</v>
      </c>
      <c r="BI701" s="5">
        <f t="shared" si="946"/>
        <v>9.6495015413878248E-4</v>
      </c>
      <c r="BJ701" s="8">
        <f t="shared" si="947"/>
        <v>0.16178645002659875</v>
      </c>
      <c r="BK701" s="8">
        <f t="shared" si="948"/>
        <v>0.14934620012977801</v>
      </c>
      <c r="BL701" s="8">
        <f t="shared" si="949"/>
        <v>0.60017537030901613</v>
      </c>
      <c r="BM701" s="8">
        <f t="shared" si="950"/>
        <v>0.80705074920047715</v>
      </c>
      <c r="BN701" s="8">
        <f t="shared" si="951"/>
        <v>0.1502554224355056</v>
      </c>
    </row>
    <row r="702" spans="1:66" x14ac:dyDescent="0.25">
      <c r="A702" t="s">
        <v>19</v>
      </c>
      <c r="B702" t="s">
        <v>252</v>
      </c>
      <c r="C702" t="s">
        <v>142</v>
      </c>
      <c r="D702" s="10"/>
      <c r="E702">
        <f>VLOOKUP(A702,home!$A$2:$E$405,3,FALSE)</f>
        <v>1.5897435897435901</v>
      </c>
      <c r="F702">
        <f>VLOOKUP(B702,home!$B$2:$E$405,3,FALSE)</f>
        <v>0.94</v>
      </c>
      <c r="G702">
        <f>VLOOKUP(C702,away!$B$2:$E$405,4,FALSE)</f>
        <v>0.63</v>
      </c>
      <c r="H702">
        <f>VLOOKUP(A702,away!$A$2:$E$405,3,FALSE)</f>
        <v>1.4358974358974399</v>
      </c>
      <c r="I702">
        <f>VLOOKUP(C702,away!$B$2:$E$405,3,FALSE)</f>
        <v>1.68</v>
      </c>
      <c r="J702">
        <f>VLOOKUP(B702,home!$B$2:$E$405,4,FALSE)</f>
        <v>1.74</v>
      </c>
      <c r="K702" s="3">
        <f t="shared" si="896"/>
        <v>0.94144615384615404</v>
      </c>
      <c r="L702" s="3">
        <f t="shared" si="897"/>
        <v>4.1974153846153959</v>
      </c>
      <c r="M702" s="5">
        <f t="shared" si="898"/>
        <v>5.8643622652796148E-3</v>
      </c>
      <c r="N702" s="5">
        <f t="shared" si="899"/>
        <v>5.5209812994080135E-3</v>
      </c>
      <c r="O702" s="5">
        <f t="shared" si="900"/>
        <v>2.4615164393242649E-2</v>
      </c>
      <c r="P702" s="5">
        <f t="shared" si="901"/>
        <v>2.3173851844309094E-2</v>
      </c>
      <c r="Q702" s="5">
        <f t="shared" si="902"/>
        <v>2.5988533048921076E-3</v>
      </c>
      <c r="R702" s="5">
        <f t="shared" si="903"/>
        <v>5.166003485951691E-2</v>
      </c>
      <c r="S702" s="5">
        <f t="shared" si="904"/>
        <v>2.2893683277442546E-2</v>
      </c>
      <c r="T702" s="5">
        <f t="shared" si="905"/>
        <v>1.0908466844312698E-2</v>
      </c>
      <c r="U702" s="5">
        <f t="shared" si="906"/>
        <v>4.8635141126050441E-2</v>
      </c>
      <c r="V702" s="5">
        <f t="shared" si="907"/>
        <v>1.0051956403835351E-2</v>
      </c>
      <c r="W702" s="5">
        <f t="shared" si="908"/>
        <v>8.155601494336806E-4</v>
      </c>
      <c r="X702" s="5">
        <f t="shared" si="909"/>
        <v>3.4232447183121621E-3</v>
      </c>
      <c r="Y702" s="5">
        <f t="shared" si="910"/>
        <v>7.1843900229734345E-3</v>
      </c>
      <c r="Z702" s="5">
        <f t="shared" si="911"/>
        <v>7.227954169636798E-2</v>
      </c>
      <c r="AA702" s="5">
        <f t="shared" si="912"/>
        <v>6.8047296531808354E-2</v>
      </c>
      <c r="AB702" s="5">
        <f t="shared" si="913"/>
        <v>3.2031432799749855E-2</v>
      </c>
      <c r="AC702" s="5">
        <f t="shared" si="914"/>
        <v>2.482607420792024E-3</v>
      </c>
      <c r="AD702" s="5">
        <f t="shared" si="915"/>
        <v>1.9195149147863323E-4</v>
      </c>
      <c r="AE702" s="5">
        <f t="shared" si="916"/>
        <v>8.0570014343228614E-4</v>
      </c>
      <c r="AF702" s="5">
        <f t="shared" si="917"/>
        <v>1.6909290887147548E-3</v>
      </c>
      <c r="AG702" s="5">
        <f t="shared" si="918"/>
        <v>2.3658439237550016E-3</v>
      </c>
      <c r="AH702" s="5">
        <f t="shared" si="919"/>
        <v>7.5846815077321231E-2</v>
      </c>
      <c r="AI702" s="5">
        <f t="shared" si="920"/>
        <v>7.1405692336024562E-2</v>
      </c>
      <c r="AJ702" s="5">
        <f t="shared" si="921"/>
        <v>3.3612307206236057E-2</v>
      </c>
      <c r="AK702" s="5">
        <f t="shared" si="922"/>
        <v>1.0548059113735438E-2</v>
      </c>
      <c r="AL702" s="5">
        <f t="shared" si="923"/>
        <v>3.9241488812951817E-4</v>
      </c>
      <c r="AM702" s="5">
        <f t="shared" si="924"/>
        <v>3.6142398675518427E-5</v>
      </c>
      <c r="AN702" s="5">
        <f t="shared" si="925"/>
        <v>1.5170466023752414E-4</v>
      </c>
      <c r="AO702" s="5">
        <f t="shared" si="926"/>
        <v>3.1838373739941778E-4</v>
      </c>
      <c r="AP702" s="5">
        <f t="shared" si="927"/>
        <v>4.4546293252388817E-4</v>
      </c>
      <c r="AQ702" s="5">
        <f t="shared" si="928"/>
        <v>4.674482415629145E-4</v>
      </c>
      <c r="AR702" s="5">
        <f t="shared" si="929"/>
        <v>6.3672117695925401E-2</v>
      </c>
      <c r="AS702" s="5">
        <f t="shared" si="930"/>
        <v>5.9943870312068617E-2</v>
      </c>
      <c r="AT702" s="5">
        <f t="shared" si="931"/>
        <v>2.8216963075974828E-2</v>
      </c>
      <c r="AU702" s="5">
        <f t="shared" si="932"/>
        <v>8.8549171203651505E-3</v>
      </c>
      <c r="AV702" s="5">
        <f t="shared" si="933"/>
        <v>2.0841069163985574E-3</v>
      </c>
      <c r="AW702" s="5">
        <f t="shared" si="934"/>
        <v>4.3074516449483318E-5</v>
      </c>
      <c r="AX702" s="5">
        <f t="shared" si="935"/>
        <v>5.6710203706401905E-6</v>
      </c>
      <c r="AY702" s="5">
        <f t="shared" si="936"/>
        <v>2.380362815019244E-5</v>
      </c>
      <c r="AZ702" s="5">
        <f t="shared" si="937"/>
        <v>4.9956857503640944E-5</v>
      </c>
      <c r="BA702" s="5">
        <f t="shared" si="938"/>
        <v>6.9896560750940537E-5</v>
      </c>
      <c r="BB702" s="5">
        <f t="shared" si="939"/>
        <v>7.3346224856925599E-5</v>
      </c>
      <c r="BC702" s="5">
        <f t="shared" si="940"/>
        <v>6.1572914523583922E-5</v>
      </c>
      <c r="BD702" s="5">
        <f t="shared" si="941"/>
        <v>4.454305439798658E-2</v>
      </c>
      <c r="BE702" s="5">
        <f t="shared" si="942"/>
        <v>4.1934887243544487E-2</v>
      </c>
      <c r="BF702" s="5">
        <f t="shared" si="943"/>
        <v>1.9739719153703549E-2</v>
      </c>
      <c r="BG702" s="5">
        <f t="shared" si="944"/>
        <v>6.1946275584191567E-3</v>
      </c>
      <c r="BH702" s="5">
        <f t="shared" si="945"/>
        <v>1.4579770723457761E-3</v>
      </c>
      <c r="BI702" s="5">
        <f t="shared" si="946"/>
        <v>2.7452138143116151E-4</v>
      </c>
      <c r="BJ702" s="8">
        <f t="shared" si="947"/>
        <v>3.7209310163267964E-2</v>
      </c>
      <c r="BK702" s="8">
        <f t="shared" si="948"/>
        <v>6.4882679727938347E-2</v>
      </c>
      <c r="BL702" s="8">
        <f t="shared" si="949"/>
        <v>0.6933187053718487</v>
      </c>
      <c r="BM702" s="8">
        <f t="shared" si="950"/>
        <v>0.75427625988107383</v>
      </c>
      <c r="BN702" s="8">
        <f t="shared" si="951"/>
        <v>0.11343324796664839</v>
      </c>
    </row>
    <row r="703" spans="1:66" x14ac:dyDescent="0.25">
      <c r="A703" t="s">
        <v>22</v>
      </c>
      <c r="B703" t="s">
        <v>262</v>
      </c>
      <c r="C703" t="s">
        <v>255</v>
      </c>
      <c r="D703" s="10"/>
      <c r="E703">
        <f>VLOOKUP(A703,home!$A$2:$E$405,3,FALSE)</f>
        <v>1.85</v>
      </c>
      <c r="F703">
        <f>VLOOKUP(B703,home!$B$2:$E$405,3,FALSE)</f>
        <v>0</v>
      </c>
      <c r="G703">
        <f>VLOOKUP(C703,away!$B$2:$E$405,4,FALSE)</f>
        <v>0.54</v>
      </c>
      <c r="H703">
        <f>VLOOKUP(A703,away!$A$2:$E$405,3,FALSE)</f>
        <v>1.45</v>
      </c>
      <c r="I703">
        <f>VLOOKUP(C703,away!$B$2:$E$405,3,FALSE)</f>
        <v>1.08</v>
      </c>
      <c r="J703">
        <f>VLOOKUP(B703,home!$B$2:$E$405,4,FALSE)</f>
        <v>0</v>
      </c>
      <c r="K703" s="3">
        <f t="shared" si="896"/>
        <v>0</v>
      </c>
      <c r="L703" s="3">
        <f t="shared" si="897"/>
        <v>0</v>
      </c>
      <c r="M703" s="5">
        <f t="shared" si="898"/>
        <v>1</v>
      </c>
      <c r="N703" s="5">
        <f t="shared" si="899"/>
        <v>0</v>
      </c>
      <c r="O703" s="5">
        <f t="shared" si="900"/>
        <v>0</v>
      </c>
      <c r="P703" s="5">
        <f t="shared" si="901"/>
        <v>0</v>
      </c>
      <c r="Q703" s="5">
        <f t="shared" si="902"/>
        <v>0</v>
      </c>
      <c r="R703" s="5">
        <f t="shared" si="903"/>
        <v>0</v>
      </c>
      <c r="S703" s="5">
        <f t="shared" si="904"/>
        <v>0</v>
      </c>
      <c r="T703" s="5">
        <f t="shared" si="905"/>
        <v>0</v>
      </c>
      <c r="U703" s="5">
        <f t="shared" si="906"/>
        <v>0</v>
      </c>
      <c r="V703" s="5">
        <f t="shared" si="907"/>
        <v>0</v>
      </c>
      <c r="W703" s="5">
        <f t="shared" si="908"/>
        <v>0</v>
      </c>
      <c r="X703" s="5">
        <f t="shared" si="909"/>
        <v>0</v>
      </c>
      <c r="Y703" s="5">
        <f t="shared" si="910"/>
        <v>0</v>
      </c>
      <c r="Z703" s="5">
        <f t="shared" si="911"/>
        <v>0</v>
      </c>
      <c r="AA703" s="5">
        <f t="shared" si="912"/>
        <v>0</v>
      </c>
      <c r="AB703" s="5">
        <f t="shared" si="913"/>
        <v>0</v>
      </c>
      <c r="AC703" s="5">
        <f t="shared" si="914"/>
        <v>0</v>
      </c>
      <c r="AD703" s="5">
        <f t="shared" si="915"/>
        <v>0</v>
      </c>
      <c r="AE703" s="5">
        <f t="shared" si="916"/>
        <v>0</v>
      </c>
      <c r="AF703" s="5">
        <f t="shared" si="917"/>
        <v>0</v>
      </c>
      <c r="AG703" s="5">
        <f t="shared" si="918"/>
        <v>0</v>
      </c>
      <c r="AH703" s="5">
        <f t="shared" si="919"/>
        <v>0</v>
      </c>
      <c r="AI703" s="5">
        <f t="shared" si="920"/>
        <v>0</v>
      </c>
      <c r="AJ703" s="5">
        <f t="shared" si="921"/>
        <v>0</v>
      </c>
      <c r="AK703" s="5">
        <f t="shared" si="922"/>
        <v>0</v>
      </c>
      <c r="AL703" s="5">
        <f t="shared" si="923"/>
        <v>0</v>
      </c>
      <c r="AM703" s="5">
        <f t="shared" si="924"/>
        <v>0</v>
      </c>
      <c r="AN703" s="5">
        <f t="shared" si="925"/>
        <v>0</v>
      </c>
      <c r="AO703" s="5">
        <f t="shared" si="926"/>
        <v>0</v>
      </c>
      <c r="AP703" s="5">
        <f t="shared" si="927"/>
        <v>0</v>
      </c>
      <c r="AQ703" s="5">
        <f t="shared" si="928"/>
        <v>0</v>
      </c>
      <c r="AR703" s="5">
        <f t="shared" si="929"/>
        <v>0</v>
      </c>
      <c r="AS703" s="5">
        <f t="shared" si="930"/>
        <v>0</v>
      </c>
      <c r="AT703" s="5">
        <f t="shared" si="931"/>
        <v>0</v>
      </c>
      <c r="AU703" s="5">
        <f t="shared" si="932"/>
        <v>0</v>
      </c>
      <c r="AV703" s="5">
        <f t="shared" si="933"/>
        <v>0</v>
      </c>
      <c r="AW703" s="5">
        <f t="shared" si="934"/>
        <v>0</v>
      </c>
      <c r="AX703" s="5">
        <f t="shared" si="935"/>
        <v>0</v>
      </c>
      <c r="AY703" s="5">
        <f t="shared" si="936"/>
        <v>0</v>
      </c>
      <c r="AZ703" s="5">
        <f t="shared" si="937"/>
        <v>0</v>
      </c>
      <c r="BA703" s="5">
        <f t="shared" si="938"/>
        <v>0</v>
      </c>
      <c r="BB703" s="5">
        <f t="shared" si="939"/>
        <v>0</v>
      </c>
      <c r="BC703" s="5">
        <f t="shared" si="940"/>
        <v>0</v>
      </c>
      <c r="BD703" s="5">
        <f t="shared" si="941"/>
        <v>0</v>
      </c>
      <c r="BE703" s="5">
        <f t="shared" si="942"/>
        <v>0</v>
      </c>
      <c r="BF703" s="5">
        <f t="shared" si="943"/>
        <v>0</v>
      </c>
      <c r="BG703" s="5">
        <f t="shared" si="944"/>
        <v>0</v>
      </c>
      <c r="BH703" s="5">
        <f t="shared" si="945"/>
        <v>0</v>
      </c>
      <c r="BI703" s="5">
        <f t="shared" si="946"/>
        <v>0</v>
      </c>
      <c r="BJ703" s="8">
        <f t="shared" si="947"/>
        <v>0</v>
      </c>
      <c r="BK703" s="8">
        <f t="shared" si="948"/>
        <v>1</v>
      </c>
      <c r="BL703" s="8">
        <f t="shared" si="949"/>
        <v>0</v>
      </c>
      <c r="BM703" s="8">
        <f t="shared" si="950"/>
        <v>0</v>
      </c>
      <c r="BN703" s="8">
        <f t="shared" si="951"/>
        <v>1</v>
      </c>
    </row>
    <row r="704" spans="1:66" x14ac:dyDescent="0.25">
      <c r="A704" t="s">
        <v>22</v>
      </c>
      <c r="B704" t="s">
        <v>259</v>
      </c>
      <c r="C704" t="s">
        <v>166</v>
      </c>
      <c r="D704" s="10"/>
      <c r="E704">
        <f>VLOOKUP(A704,home!$A$2:$E$405,3,FALSE)</f>
        <v>1.85</v>
      </c>
      <c r="F704">
        <f>VLOOKUP(B704,home!$B$2:$E$405,3,FALSE)</f>
        <v>0</v>
      </c>
      <c r="G704">
        <f>VLOOKUP(C704,away!$B$2:$E$405,4,FALSE)</f>
        <v>0</v>
      </c>
      <c r="H704">
        <f>VLOOKUP(A704,away!$A$2:$E$405,3,FALSE)</f>
        <v>1.45</v>
      </c>
      <c r="I704">
        <f>VLOOKUP(C704,away!$B$2:$E$405,3,FALSE)</f>
        <v>0</v>
      </c>
      <c r="J704">
        <f>VLOOKUP(B704,home!$B$2:$E$405,4,FALSE)</f>
        <v>0</v>
      </c>
      <c r="K704" s="3">
        <f t="shared" si="896"/>
        <v>0</v>
      </c>
      <c r="L704" s="3">
        <f t="shared" si="897"/>
        <v>0</v>
      </c>
      <c r="M704" s="5">
        <f t="shared" si="898"/>
        <v>1</v>
      </c>
      <c r="N704" s="5">
        <f t="shared" si="899"/>
        <v>0</v>
      </c>
      <c r="O704" s="5">
        <f t="shared" si="900"/>
        <v>0</v>
      </c>
      <c r="P704" s="5">
        <f t="shared" si="901"/>
        <v>0</v>
      </c>
      <c r="Q704" s="5">
        <f t="shared" si="902"/>
        <v>0</v>
      </c>
      <c r="R704" s="5">
        <f t="shared" si="903"/>
        <v>0</v>
      </c>
      <c r="S704" s="5">
        <f t="shared" si="904"/>
        <v>0</v>
      </c>
      <c r="T704" s="5">
        <f t="shared" si="905"/>
        <v>0</v>
      </c>
      <c r="U704" s="5">
        <f t="shared" si="906"/>
        <v>0</v>
      </c>
      <c r="V704" s="5">
        <f t="shared" si="907"/>
        <v>0</v>
      </c>
      <c r="W704" s="5">
        <f t="shared" si="908"/>
        <v>0</v>
      </c>
      <c r="X704" s="5">
        <f t="shared" si="909"/>
        <v>0</v>
      </c>
      <c r="Y704" s="5">
        <f t="shared" si="910"/>
        <v>0</v>
      </c>
      <c r="Z704" s="5">
        <f t="shared" si="911"/>
        <v>0</v>
      </c>
      <c r="AA704" s="5">
        <f t="shared" si="912"/>
        <v>0</v>
      </c>
      <c r="AB704" s="5">
        <f t="shared" si="913"/>
        <v>0</v>
      </c>
      <c r="AC704" s="5">
        <f t="shared" si="914"/>
        <v>0</v>
      </c>
      <c r="AD704" s="5">
        <f t="shared" si="915"/>
        <v>0</v>
      </c>
      <c r="AE704" s="5">
        <f t="shared" si="916"/>
        <v>0</v>
      </c>
      <c r="AF704" s="5">
        <f t="shared" si="917"/>
        <v>0</v>
      </c>
      <c r="AG704" s="5">
        <f t="shared" si="918"/>
        <v>0</v>
      </c>
      <c r="AH704" s="5">
        <f t="shared" si="919"/>
        <v>0</v>
      </c>
      <c r="AI704" s="5">
        <f t="shared" si="920"/>
        <v>0</v>
      </c>
      <c r="AJ704" s="5">
        <f t="shared" si="921"/>
        <v>0</v>
      </c>
      <c r="AK704" s="5">
        <f t="shared" si="922"/>
        <v>0</v>
      </c>
      <c r="AL704" s="5">
        <f t="shared" si="923"/>
        <v>0</v>
      </c>
      <c r="AM704" s="5">
        <f t="shared" si="924"/>
        <v>0</v>
      </c>
      <c r="AN704" s="5">
        <f t="shared" si="925"/>
        <v>0</v>
      </c>
      <c r="AO704" s="5">
        <f t="shared" si="926"/>
        <v>0</v>
      </c>
      <c r="AP704" s="5">
        <f t="shared" si="927"/>
        <v>0</v>
      </c>
      <c r="AQ704" s="5">
        <f t="shared" si="928"/>
        <v>0</v>
      </c>
      <c r="AR704" s="5">
        <f t="shared" si="929"/>
        <v>0</v>
      </c>
      <c r="AS704" s="5">
        <f t="shared" si="930"/>
        <v>0</v>
      </c>
      <c r="AT704" s="5">
        <f t="shared" si="931"/>
        <v>0</v>
      </c>
      <c r="AU704" s="5">
        <f t="shared" si="932"/>
        <v>0</v>
      </c>
      <c r="AV704" s="5">
        <f t="shared" si="933"/>
        <v>0</v>
      </c>
      <c r="AW704" s="5">
        <f t="shared" si="934"/>
        <v>0</v>
      </c>
      <c r="AX704" s="5">
        <f t="shared" si="935"/>
        <v>0</v>
      </c>
      <c r="AY704" s="5">
        <f t="shared" si="936"/>
        <v>0</v>
      </c>
      <c r="AZ704" s="5">
        <f t="shared" si="937"/>
        <v>0</v>
      </c>
      <c r="BA704" s="5">
        <f t="shared" si="938"/>
        <v>0</v>
      </c>
      <c r="BB704" s="5">
        <f t="shared" si="939"/>
        <v>0</v>
      </c>
      <c r="BC704" s="5">
        <f t="shared" si="940"/>
        <v>0</v>
      </c>
      <c r="BD704" s="5">
        <f t="shared" si="941"/>
        <v>0</v>
      </c>
      <c r="BE704" s="5">
        <f t="shared" si="942"/>
        <v>0</v>
      </c>
      <c r="BF704" s="5">
        <f t="shared" si="943"/>
        <v>0</v>
      </c>
      <c r="BG704" s="5">
        <f t="shared" si="944"/>
        <v>0</v>
      </c>
      <c r="BH704" s="5">
        <f t="shared" si="945"/>
        <v>0</v>
      </c>
      <c r="BI704" s="5">
        <f t="shared" si="946"/>
        <v>0</v>
      </c>
      <c r="BJ704" s="8">
        <f t="shared" si="947"/>
        <v>0</v>
      </c>
      <c r="BK704" s="8">
        <f t="shared" si="948"/>
        <v>1</v>
      </c>
      <c r="BL704" s="8">
        <f t="shared" si="949"/>
        <v>0</v>
      </c>
      <c r="BM704" s="8">
        <f t="shared" si="950"/>
        <v>0</v>
      </c>
      <c r="BN704" s="8">
        <f t="shared" si="951"/>
        <v>1</v>
      </c>
    </row>
    <row r="705" spans="1:66" x14ac:dyDescent="0.25">
      <c r="A705" t="s">
        <v>22</v>
      </c>
      <c r="B705" t="s">
        <v>291</v>
      </c>
      <c r="C705" t="s">
        <v>290</v>
      </c>
      <c r="D705" s="10"/>
      <c r="E705">
        <f>VLOOKUP(A705,home!$A$2:$E$405,3,FALSE)</f>
        <v>1.85</v>
      </c>
      <c r="F705">
        <f>VLOOKUP(B705,home!$B$2:$E$405,3,FALSE)</f>
        <v>0</v>
      </c>
      <c r="G705">
        <f>VLOOKUP(C705,away!$B$2:$E$405,4,FALSE)</f>
        <v>2.16</v>
      </c>
      <c r="H705">
        <f>VLOOKUP(A705,away!$A$2:$E$405,3,FALSE)</f>
        <v>1.45</v>
      </c>
      <c r="I705">
        <f>VLOOKUP(C705,away!$B$2:$E$405,3,FALSE)</f>
        <v>0.54</v>
      </c>
      <c r="J705">
        <f>VLOOKUP(B705,home!$B$2:$E$405,4,FALSE)</f>
        <v>0</v>
      </c>
      <c r="K705" s="3">
        <f t="shared" si="896"/>
        <v>0</v>
      </c>
      <c r="L705" s="3">
        <f t="shared" si="897"/>
        <v>0</v>
      </c>
      <c r="M705" s="5">
        <f t="shared" si="898"/>
        <v>1</v>
      </c>
      <c r="N705" s="5">
        <f t="shared" si="899"/>
        <v>0</v>
      </c>
      <c r="O705" s="5">
        <f t="shared" si="900"/>
        <v>0</v>
      </c>
      <c r="P705" s="5">
        <f t="shared" si="901"/>
        <v>0</v>
      </c>
      <c r="Q705" s="5">
        <f t="shared" si="902"/>
        <v>0</v>
      </c>
      <c r="R705" s="5">
        <f t="shared" si="903"/>
        <v>0</v>
      </c>
      <c r="S705" s="5">
        <f t="shared" si="904"/>
        <v>0</v>
      </c>
      <c r="T705" s="5">
        <f t="shared" si="905"/>
        <v>0</v>
      </c>
      <c r="U705" s="5">
        <f t="shared" si="906"/>
        <v>0</v>
      </c>
      <c r="V705" s="5">
        <f t="shared" si="907"/>
        <v>0</v>
      </c>
      <c r="W705" s="5">
        <f t="shared" si="908"/>
        <v>0</v>
      </c>
      <c r="X705" s="5">
        <f t="shared" si="909"/>
        <v>0</v>
      </c>
      <c r="Y705" s="5">
        <f t="shared" si="910"/>
        <v>0</v>
      </c>
      <c r="Z705" s="5">
        <f t="shared" si="911"/>
        <v>0</v>
      </c>
      <c r="AA705" s="5">
        <f t="shared" si="912"/>
        <v>0</v>
      </c>
      <c r="AB705" s="5">
        <f t="shared" si="913"/>
        <v>0</v>
      </c>
      <c r="AC705" s="5">
        <f t="shared" si="914"/>
        <v>0</v>
      </c>
      <c r="AD705" s="5">
        <f t="shared" si="915"/>
        <v>0</v>
      </c>
      <c r="AE705" s="5">
        <f t="shared" si="916"/>
        <v>0</v>
      </c>
      <c r="AF705" s="5">
        <f t="shared" si="917"/>
        <v>0</v>
      </c>
      <c r="AG705" s="5">
        <f t="shared" si="918"/>
        <v>0</v>
      </c>
      <c r="AH705" s="5">
        <f t="shared" si="919"/>
        <v>0</v>
      </c>
      <c r="AI705" s="5">
        <f t="shared" si="920"/>
        <v>0</v>
      </c>
      <c r="AJ705" s="5">
        <f t="shared" si="921"/>
        <v>0</v>
      </c>
      <c r="AK705" s="5">
        <f t="shared" si="922"/>
        <v>0</v>
      </c>
      <c r="AL705" s="5">
        <f t="shared" si="923"/>
        <v>0</v>
      </c>
      <c r="AM705" s="5">
        <f t="shared" si="924"/>
        <v>0</v>
      </c>
      <c r="AN705" s="5">
        <f t="shared" si="925"/>
        <v>0</v>
      </c>
      <c r="AO705" s="5">
        <f t="shared" si="926"/>
        <v>0</v>
      </c>
      <c r="AP705" s="5">
        <f t="shared" si="927"/>
        <v>0</v>
      </c>
      <c r="AQ705" s="5">
        <f t="shared" si="928"/>
        <v>0</v>
      </c>
      <c r="AR705" s="5">
        <f t="shared" si="929"/>
        <v>0</v>
      </c>
      <c r="AS705" s="5">
        <f t="shared" si="930"/>
        <v>0</v>
      </c>
      <c r="AT705" s="5">
        <f t="shared" si="931"/>
        <v>0</v>
      </c>
      <c r="AU705" s="5">
        <f t="shared" si="932"/>
        <v>0</v>
      </c>
      <c r="AV705" s="5">
        <f t="shared" si="933"/>
        <v>0</v>
      </c>
      <c r="AW705" s="5">
        <f t="shared" si="934"/>
        <v>0</v>
      </c>
      <c r="AX705" s="5">
        <f t="shared" si="935"/>
        <v>0</v>
      </c>
      <c r="AY705" s="5">
        <f t="shared" si="936"/>
        <v>0</v>
      </c>
      <c r="AZ705" s="5">
        <f t="shared" si="937"/>
        <v>0</v>
      </c>
      <c r="BA705" s="5">
        <f t="shared" si="938"/>
        <v>0</v>
      </c>
      <c r="BB705" s="5">
        <f t="shared" si="939"/>
        <v>0</v>
      </c>
      <c r="BC705" s="5">
        <f t="shared" si="940"/>
        <v>0</v>
      </c>
      <c r="BD705" s="5">
        <f t="shared" si="941"/>
        <v>0</v>
      </c>
      <c r="BE705" s="5">
        <f t="shared" si="942"/>
        <v>0</v>
      </c>
      <c r="BF705" s="5">
        <f t="shared" si="943"/>
        <v>0</v>
      </c>
      <c r="BG705" s="5">
        <f t="shared" si="944"/>
        <v>0</v>
      </c>
      <c r="BH705" s="5">
        <f t="shared" si="945"/>
        <v>0</v>
      </c>
      <c r="BI705" s="5">
        <f t="shared" si="946"/>
        <v>0</v>
      </c>
      <c r="BJ705" s="8">
        <f t="shared" si="947"/>
        <v>0</v>
      </c>
      <c r="BK705" s="8">
        <f t="shared" si="948"/>
        <v>1</v>
      </c>
      <c r="BL705" s="8">
        <f t="shared" si="949"/>
        <v>0</v>
      </c>
      <c r="BM705" s="8">
        <f t="shared" si="950"/>
        <v>0</v>
      </c>
      <c r="BN705" s="8">
        <f t="shared" si="951"/>
        <v>1</v>
      </c>
    </row>
    <row r="706" spans="1:66" x14ac:dyDescent="0.25">
      <c r="A706" t="s">
        <v>22</v>
      </c>
      <c r="B706" t="s">
        <v>267</v>
      </c>
      <c r="C706" t="s">
        <v>24</v>
      </c>
      <c r="D706" s="10"/>
      <c r="E706">
        <f>VLOOKUP(A706,home!$A$2:$E$405,3,FALSE)</f>
        <v>1.85</v>
      </c>
      <c r="F706">
        <f>VLOOKUP(B706,home!$B$2:$E$405,3,FALSE)</f>
        <v>0</v>
      </c>
      <c r="G706">
        <f>VLOOKUP(C706,away!$B$2:$E$405,4,FALSE)</f>
        <v>0</v>
      </c>
      <c r="H706">
        <f>VLOOKUP(A706,away!$A$2:$E$405,3,FALSE)</f>
        <v>1.45</v>
      </c>
      <c r="I706">
        <f>VLOOKUP(C706,away!$B$2:$E$405,3,FALSE)</f>
        <v>2.16</v>
      </c>
      <c r="J706">
        <f>VLOOKUP(B706,home!$B$2:$E$405,4,FALSE)</f>
        <v>0</v>
      </c>
      <c r="K706" s="3">
        <f t="shared" si="896"/>
        <v>0</v>
      </c>
      <c r="L706" s="3">
        <f t="shared" si="897"/>
        <v>0</v>
      </c>
      <c r="M706" s="5">
        <f t="shared" si="898"/>
        <v>1</v>
      </c>
      <c r="N706" s="5">
        <f t="shared" si="899"/>
        <v>0</v>
      </c>
      <c r="O706" s="5">
        <f t="shared" si="900"/>
        <v>0</v>
      </c>
      <c r="P706" s="5">
        <f t="shared" si="901"/>
        <v>0</v>
      </c>
      <c r="Q706" s="5">
        <f t="shared" si="902"/>
        <v>0</v>
      </c>
      <c r="R706" s="5">
        <f t="shared" si="903"/>
        <v>0</v>
      </c>
      <c r="S706" s="5">
        <f t="shared" si="904"/>
        <v>0</v>
      </c>
      <c r="T706" s="5">
        <f t="shared" si="905"/>
        <v>0</v>
      </c>
      <c r="U706" s="5">
        <f t="shared" si="906"/>
        <v>0</v>
      </c>
      <c r="V706" s="5">
        <f t="shared" si="907"/>
        <v>0</v>
      </c>
      <c r="W706" s="5">
        <f t="shared" si="908"/>
        <v>0</v>
      </c>
      <c r="X706" s="5">
        <f t="shared" si="909"/>
        <v>0</v>
      </c>
      <c r="Y706" s="5">
        <f t="shared" si="910"/>
        <v>0</v>
      </c>
      <c r="Z706" s="5">
        <f t="shared" si="911"/>
        <v>0</v>
      </c>
      <c r="AA706" s="5">
        <f t="shared" si="912"/>
        <v>0</v>
      </c>
      <c r="AB706" s="5">
        <f t="shared" si="913"/>
        <v>0</v>
      </c>
      <c r="AC706" s="5">
        <f t="shared" si="914"/>
        <v>0</v>
      </c>
      <c r="AD706" s="5">
        <f t="shared" si="915"/>
        <v>0</v>
      </c>
      <c r="AE706" s="5">
        <f t="shared" si="916"/>
        <v>0</v>
      </c>
      <c r="AF706" s="5">
        <f t="shared" si="917"/>
        <v>0</v>
      </c>
      <c r="AG706" s="5">
        <f t="shared" si="918"/>
        <v>0</v>
      </c>
      <c r="AH706" s="5">
        <f t="shared" si="919"/>
        <v>0</v>
      </c>
      <c r="AI706" s="5">
        <f t="shared" si="920"/>
        <v>0</v>
      </c>
      <c r="AJ706" s="5">
        <f t="shared" si="921"/>
        <v>0</v>
      </c>
      <c r="AK706" s="5">
        <f t="shared" si="922"/>
        <v>0</v>
      </c>
      <c r="AL706" s="5">
        <f t="shared" si="923"/>
        <v>0</v>
      </c>
      <c r="AM706" s="5">
        <f t="shared" si="924"/>
        <v>0</v>
      </c>
      <c r="AN706" s="5">
        <f t="shared" si="925"/>
        <v>0</v>
      </c>
      <c r="AO706" s="5">
        <f t="shared" si="926"/>
        <v>0</v>
      </c>
      <c r="AP706" s="5">
        <f t="shared" si="927"/>
        <v>0</v>
      </c>
      <c r="AQ706" s="5">
        <f t="shared" si="928"/>
        <v>0</v>
      </c>
      <c r="AR706" s="5">
        <f t="shared" si="929"/>
        <v>0</v>
      </c>
      <c r="AS706" s="5">
        <f t="shared" si="930"/>
        <v>0</v>
      </c>
      <c r="AT706" s="5">
        <f t="shared" si="931"/>
        <v>0</v>
      </c>
      <c r="AU706" s="5">
        <f t="shared" si="932"/>
        <v>0</v>
      </c>
      <c r="AV706" s="5">
        <f t="shared" si="933"/>
        <v>0</v>
      </c>
      <c r="AW706" s="5">
        <f t="shared" si="934"/>
        <v>0</v>
      </c>
      <c r="AX706" s="5">
        <f t="shared" si="935"/>
        <v>0</v>
      </c>
      <c r="AY706" s="5">
        <f t="shared" si="936"/>
        <v>0</v>
      </c>
      <c r="AZ706" s="5">
        <f t="shared" si="937"/>
        <v>0</v>
      </c>
      <c r="BA706" s="5">
        <f t="shared" si="938"/>
        <v>0</v>
      </c>
      <c r="BB706" s="5">
        <f t="shared" si="939"/>
        <v>0</v>
      </c>
      <c r="BC706" s="5">
        <f t="shared" si="940"/>
        <v>0</v>
      </c>
      <c r="BD706" s="5">
        <f t="shared" si="941"/>
        <v>0</v>
      </c>
      <c r="BE706" s="5">
        <f t="shared" si="942"/>
        <v>0</v>
      </c>
      <c r="BF706" s="5">
        <f t="shared" si="943"/>
        <v>0</v>
      </c>
      <c r="BG706" s="5">
        <f t="shared" si="944"/>
        <v>0</v>
      </c>
      <c r="BH706" s="5">
        <f t="shared" si="945"/>
        <v>0</v>
      </c>
      <c r="BI706" s="5">
        <f t="shared" si="946"/>
        <v>0</v>
      </c>
      <c r="BJ706" s="8">
        <f t="shared" si="947"/>
        <v>0</v>
      </c>
      <c r="BK706" s="8">
        <f t="shared" si="948"/>
        <v>1</v>
      </c>
      <c r="BL706" s="8">
        <f t="shared" si="949"/>
        <v>0</v>
      </c>
      <c r="BM706" s="8">
        <f t="shared" si="950"/>
        <v>0</v>
      </c>
      <c r="BN706" s="8">
        <f t="shared" si="951"/>
        <v>1</v>
      </c>
    </row>
    <row r="707" spans="1:66" x14ac:dyDescent="0.25">
      <c r="A707" t="s">
        <v>25</v>
      </c>
      <c r="B707" t="s">
        <v>168</v>
      </c>
      <c r="C707" t="s">
        <v>257</v>
      </c>
      <c r="D707" s="10"/>
      <c r="E707">
        <f>VLOOKUP(A707,home!$A$2:$E$405,3,FALSE)</f>
        <v>1.9</v>
      </c>
      <c r="F707">
        <f>VLOOKUP(B707,home!$B$2:$E$405,3,FALSE)</f>
        <v>1.32</v>
      </c>
      <c r="G707">
        <f>VLOOKUP(C707,away!$B$2:$E$405,4,FALSE)</f>
        <v>2.11</v>
      </c>
      <c r="H707">
        <f>VLOOKUP(A707,away!$A$2:$E$405,3,FALSE)</f>
        <v>1.05</v>
      </c>
      <c r="I707">
        <f>VLOOKUP(C707,away!$B$2:$E$405,3,FALSE)</f>
        <v>1.05</v>
      </c>
      <c r="J707">
        <f>VLOOKUP(B707,home!$B$2:$E$405,4,FALSE)</f>
        <v>0.95</v>
      </c>
      <c r="K707" s="3">
        <f t="shared" si="896"/>
        <v>5.2918799999999999</v>
      </c>
      <c r="L707" s="3">
        <f t="shared" si="897"/>
        <v>1.0473749999999999</v>
      </c>
      <c r="M707" s="5">
        <f t="shared" si="898"/>
        <v>1.7656171317383122E-3</v>
      </c>
      <c r="N707" s="5">
        <f t="shared" si="899"/>
        <v>9.3434339871033383E-3</v>
      </c>
      <c r="O707" s="5">
        <f t="shared" si="900"/>
        <v>1.8492632433544146E-3</v>
      </c>
      <c r="P707" s="5">
        <f t="shared" si="901"/>
        <v>9.7860791722423589E-3</v>
      </c>
      <c r="Q707" s="5">
        <f t="shared" si="902"/>
        <v>2.4722165723836214E-2</v>
      </c>
      <c r="R707" s="5">
        <f t="shared" si="903"/>
        <v>9.6843604475416493E-4</v>
      </c>
      <c r="S707" s="5">
        <f t="shared" si="904"/>
        <v>1.3560038561574983E-2</v>
      </c>
      <c r="T707" s="5">
        <f t="shared" si="905"/>
        <v>2.5893378325002953E-2</v>
      </c>
      <c r="U707" s="5">
        <f t="shared" si="906"/>
        <v>5.1248473365136694E-3</v>
      </c>
      <c r="V707" s="5">
        <f t="shared" si="907"/>
        <v>8.3508485224580899E-3</v>
      </c>
      <c r="W707" s="5">
        <f t="shared" si="908"/>
        <v>4.360891145021812E-2</v>
      </c>
      <c r="X707" s="5">
        <f t="shared" si="909"/>
        <v>4.5674883630172199E-2</v>
      </c>
      <c r="Y707" s="5">
        <f t="shared" si="910"/>
        <v>2.39193656210758E-2</v>
      </c>
      <c r="Z707" s="5">
        <f t="shared" si="911"/>
        <v>3.3810523412479784E-4</v>
      </c>
      <c r="AA707" s="5">
        <f t="shared" si="912"/>
        <v>1.7892123263603351E-3</v>
      </c>
      <c r="AB707" s="5">
        <f t="shared" si="913"/>
        <v>4.7341484628098656E-3</v>
      </c>
      <c r="AC707" s="5">
        <f t="shared" si="914"/>
        <v>2.8928293444527718E-3</v>
      </c>
      <c r="AD707" s="5">
        <f t="shared" si="915"/>
        <v>5.7693281581295081E-2</v>
      </c>
      <c r="AE707" s="5">
        <f t="shared" si="916"/>
        <v>6.0426500796208926E-2</v>
      </c>
      <c r="AF707" s="5">
        <f t="shared" si="917"/>
        <v>3.1644603135714662E-2</v>
      </c>
      <c r="AG707" s="5">
        <f t="shared" si="918"/>
        <v>1.1047922069756381E-2</v>
      </c>
      <c r="AH707" s="5">
        <f t="shared" si="919"/>
        <v>8.8530742397865007E-5</v>
      </c>
      <c r="AI707" s="5">
        <f t="shared" si="920"/>
        <v>4.6849406508041389E-4</v>
      </c>
      <c r="AJ707" s="5">
        <f t="shared" si="921"/>
        <v>1.2396071865588706E-3</v>
      </c>
      <c r="AK707" s="5">
        <f t="shared" si="922"/>
        <v>2.1866174928023849E-3</v>
      </c>
      <c r="AL707" s="5">
        <f t="shared" si="923"/>
        <v>6.4134984845166595E-4</v>
      </c>
      <c r="AM707" s="5">
        <f t="shared" si="924"/>
        <v>6.1061184586884747E-2</v>
      </c>
      <c r="AN707" s="5">
        <f t="shared" si="925"/>
        <v>6.3953958206688408E-2</v>
      </c>
      <c r="AO707" s="5">
        <f t="shared" si="926"/>
        <v>3.349188848836513E-2</v>
      </c>
      <c r="AP707" s="5">
        <f t="shared" si="927"/>
        <v>1.1692855568500478E-2</v>
      </c>
      <c r="AQ707" s="5">
        <f t="shared" si="928"/>
        <v>3.061701150264546E-3</v>
      </c>
      <c r="AR707" s="5">
        <f t="shared" si="929"/>
        <v>1.8544977263792778E-5</v>
      </c>
      <c r="AS707" s="5">
        <f t="shared" si="930"/>
        <v>9.8137794282719727E-5</v>
      </c>
      <c r="AT707" s="5">
        <f t="shared" si="931"/>
        <v>2.5966671540441949E-4</v>
      </c>
      <c r="AU707" s="5">
        <f t="shared" si="932"/>
        <v>4.5804169930477968E-4</v>
      </c>
      <c r="AV707" s="5">
        <f t="shared" si="933"/>
        <v>6.0597542692924448E-4</v>
      </c>
      <c r="AW707" s="5">
        <f t="shared" si="934"/>
        <v>9.874262912308491E-5</v>
      </c>
      <c r="AX707" s="5">
        <f t="shared" si="935"/>
        <v>5.385474358194061E-2</v>
      </c>
      <c r="AY707" s="5">
        <f t="shared" si="936"/>
        <v>5.6406112059135038E-2</v>
      </c>
      <c r="AZ707" s="5">
        <f t="shared" si="937"/>
        <v>2.9539175808968279E-2</v>
      </c>
      <c r="BA707" s="5">
        <f t="shared" si="938"/>
        <v>1.0312864754306051E-2</v>
      </c>
      <c r="BB707" s="5">
        <f t="shared" si="939"/>
        <v>2.7003591805103244E-3</v>
      </c>
      <c r="BC707" s="5">
        <f t="shared" si="940"/>
        <v>5.6565773933740034E-4</v>
      </c>
      <c r="BD707" s="5">
        <f t="shared" si="941"/>
        <v>3.2372575936108261E-6</v>
      </c>
      <c r="BE707" s="5">
        <f t="shared" si="942"/>
        <v>1.7131178714477257E-5</v>
      </c>
      <c r="BF707" s="5">
        <f t="shared" si="943"/>
        <v>4.532807100778396E-5</v>
      </c>
      <c r="BG707" s="5">
        <f t="shared" si="944"/>
        <v>7.9956904134890577E-5</v>
      </c>
      <c r="BH707" s="5">
        <f t="shared" si="945"/>
        <v>1.0578058546333621E-4</v>
      </c>
      <c r="BI707" s="5">
        <f t="shared" si="946"/>
        <v>1.1195563292034391E-4</v>
      </c>
      <c r="BJ707" s="8">
        <f t="shared" si="947"/>
        <v>0.66061494744528471</v>
      </c>
      <c r="BK707" s="8">
        <f t="shared" si="948"/>
        <v>9.3402874640053216E-2</v>
      </c>
      <c r="BL707" s="8">
        <f t="shared" si="949"/>
        <v>2.025291314365138E-2</v>
      </c>
      <c r="BM707" s="8">
        <f t="shared" si="950"/>
        <v>0.6698664757300733</v>
      </c>
      <c r="BN707" s="8">
        <f t="shared" si="951"/>
        <v>4.8434995303028805E-2</v>
      </c>
    </row>
    <row r="708" spans="1:66" x14ac:dyDescent="0.25">
      <c r="A708" t="s">
        <v>25</v>
      </c>
      <c r="B708" t="s">
        <v>177</v>
      </c>
      <c r="C708" t="s">
        <v>479</v>
      </c>
      <c r="D708" s="10"/>
      <c r="E708">
        <f>VLOOKUP(A708,home!$A$2:$E$405,3,FALSE)</f>
        <v>1.9</v>
      </c>
      <c r="F708">
        <f>VLOOKUP(B708,home!$B$2:$E$405,3,FALSE)</f>
        <v>0</v>
      </c>
      <c r="G708">
        <f>VLOOKUP(C708,away!$B$2:$E$405,4,FALSE)</f>
        <v>0</v>
      </c>
      <c r="H708">
        <f>VLOOKUP(A708,away!$A$2:$E$405,3,FALSE)</f>
        <v>1.05</v>
      </c>
      <c r="I708">
        <f>VLOOKUP(C708,away!$B$2:$E$405,3,FALSE)</f>
        <v>0</v>
      </c>
      <c r="J708">
        <f>VLOOKUP(B708,home!$B$2:$E$405,4,FALSE)</f>
        <v>0</v>
      </c>
      <c r="K708" s="3">
        <f t="shared" si="896"/>
        <v>0</v>
      </c>
      <c r="L708" s="3">
        <f t="shared" si="897"/>
        <v>0</v>
      </c>
      <c r="M708" s="5">
        <f t="shared" si="898"/>
        <v>1</v>
      </c>
      <c r="N708" s="5">
        <f t="shared" si="899"/>
        <v>0</v>
      </c>
      <c r="O708" s="5">
        <f t="shared" si="900"/>
        <v>0</v>
      </c>
      <c r="P708" s="5">
        <f t="shared" si="901"/>
        <v>0</v>
      </c>
      <c r="Q708" s="5">
        <f t="shared" si="902"/>
        <v>0</v>
      </c>
      <c r="R708" s="5">
        <f t="shared" si="903"/>
        <v>0</v>
      </c>
      <c r="S708" s="5">
        <f t="shared" si="904"/>
        <v>0</v>
      </c>
      <c r="T708" s="5">
        <f t="shared" si="905"/>
        <v>0</v>
      </c>
      <c r="U708" s="5">
        <f t="shared" si="906"/>
        <v>0</v>
      </c>
      <c r="V708" s="5">
        <f t="shared" si="907"/>
        <v>0</v>
      </c>
      <c r="W708" s="5">
        <f t="shared" si="908"/>
        <v>0</v>
      </c>
      <c r="X708" s="5">
        <f t="shared" si="909"/>
        <v>0</v>
      </c>
      <c r="Y708" s="5">
        <f t="shared" si="910"/>
        <v>0</v>
      </c>
      <c r="Z708" s="5">
        <f t="shared" si="911"/>
        <v>0</v>
      </c>
      <c r="AA708" s="5">
        <f t="shared" si="912"/>
        <v>0</v>
      </c>
      <c r="AB708" s="5">
        <f t="shared" si="913"/>
        <v>0</v>
      </c>
      <c r="AC708" s="5">
        <f t="shared" si="914"/>
        <v>0</v>
      </c>
      <c r="AD708" s="5">
        <f t="shared" si="915"/>
        <v>0</v>
      </c>
      <c r="AE708" s="5">
        <f t="shared" si="916"/>
        <v>0</v>
      </c>
      <c r="AF708" s="5">
        <f t="shared" si="917"/>
        <v>0</v>
      </c>
      <c r="AG708" s="5">
        <f t="shared" si="918"/>
        <v>0</v>
      </c>
      <c r="AH708" s="5">
        <f t="shared" si="919"/>
        <v>0</v>
      </c>
      <c r="AI708" s="5">
        <f t="shared" si="920"/>
        <v>0</v>
      </c>
      <c r="AJ708" s="5">
        <f t="shared" si="921"/>
        <v>0</v>
      </c>
      <c r="AK708" s="5">
        <f t="shared" si="922"/>
        <v>0</v>
      </c>
      <c r="AL708" s="5">
        <f t="shared" si="923"/>
        <v>0</v>
      </c>
      <c r="AM708" s="5">
        <f t="shared" si="924"/>
        <v>0</v>
      </c>
      <c r="AN708" s="5">
        <f t="shared" si="925"/>
        <v>0</v>
      </c>
      <c r="AO708" s="5">
        <f t="shared" si="926"/>
        <v>0</v>
      </c>
      <c r="AP708" s="5">
        <f t="shared" si="927"/>
        <v>0</v>
      </c>
      <c r="AQ708" s="5">
        <f t="shared" si="928"/>
        <v>0</v>
      </c>
      <c r="AR708" s="5">
        <f t="shared" si="929"/>
        <v>0</v>
      </c>
      <c r="AS708" s="5">
        <f t="shared" si="930"/>
        <v>0</v>
      </c>
      <c r="AT708" s="5">
        <f t="shared" si="931"/>
        <v>0</v>
      </c>
      <c r="AU708" s="5">
        <f t="shared" si="932"/>
        <v>0</v>
      </c>
      <c r="AV708" s="5">
        <f t="shared" si="933"/>
        <v>0</v>
      </c>
      <c r="AW708" s="5">
        <f t="shared" si="934"/>
        <v>0</v>
      </c>
      <c r="AX708" s="5">
        <f t="shared" si="935"/>
        <v>0</v>
      </c>
      <c r="AY708" s="5">
        <f t="shared" si="936"/>
        <v>0</v>
      </c>
      <c r="AZ708" s="5">
        <f t="shared" si="937"/>
        <v>0</v>
      </c>
      <c r="BA708" s="5">
        <f t="shared" si="938"/>
        <v>0</v>
      </c>
      <c r="BB708" s="5">
        <f t="shared" si="939"/>
        <v>0</v>
      </c>
      <c r="BC708" s="5">
        <f t="shared" si="940"/>
        <v>0</v>
      </c>
      <c r="BD708" s="5">
        <f t="shared" si="941"/>
        <v>0</v>
      </c>
      <c r="BE708" s="5">
        <f t="shared" si="942"/>
        <v>0</v>
      </c>
      <c r="BF708" s="5">
        <f t="shared" si="943"/>
        <v>0</v>
      </c>
      <c r="BG708" s="5">
        <f t="shared" si="944"/>
        <v>0</v>
      </c>
      <c r="BH708" s="5">
        <f t="shared" si="945"/>
        <v>0</v>
      </c>
      <c r="BI708" s="5">
        <f t="shared" si="946"/>
        <v>0</v>
      </c>
      <c r="BJ708" s="8">
        <f t="shared" si="947"/>
        <v>0</v>
      </c>
      <c r="BK708" s="8">
        <f t="shared" si="948"/>
        <v>1</v>
      </c>
      <c r="BL708" s="8">
        <f t="shared" si="949"/>
        <v>0</v>
      </c>
      <c r="BM708" s="8">
        <f t="shared" si="950"/>
        <v>0</v>
      </c>
      <c r="BN708" s="8">
        <f t="shared" si="951"/>
        <v>1</v>
      </c>
    </row>
    <row r="709" spans="1:66" x14ac:dyDescent="0.25">
      <c r="A709" t="s">
        <v>25</v>
      </c>
      <c r="B709" t="s">
        <v>170</v>
      </c>
      <c r="C709" t="s">
        <v>265</v>
      </c>
      <c r="D709" s="10"/>
      <c r="E709">
        <f>VLOOKUP(A709,home!$A$2:$E$405,3,FALSE)</f>
        <v>1.9</v>
      </c>
      <c r="F709">
        <f>VLOOKUP(B709,home!$B$2:$E$405,3,FALSE)</f>
        <v>0</v>
      </c>
      <c r="G709">
        <f>VLOOKUP(C709,away!$B$2:$E$405,4,FALSE)</f>
        <v>0.53</v>
      </c>
      <c r="H709">
        <f>VLOOKUP(A709,away!$A$2:$E$405,3,FALSE)</f>
        <v>1.05</v>
      </c>
      <c r="I709">
        <f>VLOOKUP(C709,away!$B$2:$E$405,3,FALSE)</f>
        <v>0</v>
      </c>
      <c r="J709">
        <f>VLOOKUP(B709,home!$B$2:$E$405,4,FALSE)</f>
        <v>0</v>
      </c>
      <c r="K709" s="3">
        <f t="shared" si="896"/>
        <v>0</v>
      </c>
      <c r="L709" s="3">
        <f t="shared" si="897"/>
        <v>0</v>
      </c>
      <c r="M709" s="5">
        <f t="shared" si="898"/>
        <v>1</v>
      </c>
      <c r="N709" s="5">
        <f t="shared" si="899"/>
        <v>0</v>
      </c>
      <c r="O709" s="5">
        <f t="shared" si="900"/>
        <v>0</v>
      </c>
      <c r="P709" s="5">
        <f t="shared" si="901"/>
        <v>0</v>
      </c>
      <c r="Q709" s="5">
        <f t="shared" si="902"/>
        <v>0</v>
      </c>
      <c r="R709" s="5">
        <f t="shared" si="903"/>
        <v>0</v>
      </c>
      <c r="S709" s="5">
        <f t="shared" si="904"/>
        <v>0</v>
      </c>
      <c r="T709" s="5">
        <f t="shared" si="905"/>
        <v>0</v>
      </c>
      <c r="U709" s="5">
        <f t="shared" si="906"/>
        <v>0</v>
      </c>
      <c r="V709" s="5">
        <f t="shared" si="907"/>
        <v>0</v>
      </c>
      <c r="W709" s="5">
        <f t="shared" si="908"/>
        <v>0</v>
      </c>
      <c r="X709" s="5">
        <f t="shared" si="909"/>
        <v>0</v>
      </c>
      <c r="Y709" s="5">
        <f t="shared" si="910"/>
        <v>0</v>
      </c>
      <c r="Z709" s="5">
        <f t="shared" si="911"/>
        <v>0</v>
      </c>
      <c r="AA709" s="5">
        <f t="shared" si="912"/>
        <v>0</v>
      </c>
      <c r="AB709" s="5">
        <f t="shared" si="913"/>
        <v>0</v>
      </c>
      <c r="AC709" s="5">
        <f t="shared" si="914"/>
        <v>0</v>
      </c>
      <c r="AD709" s="5">
        <f t="shared" si="915"/>
        <v>0</v>
      </c>
      <c r="AE709" s="5">
        <f t="shared" si="916"/>
        <v>0</v>
      </c>
      <c r="AF709" s="5">
        <f t="shared" si="917"/>
        <v>0</v>
      </c>
      <c r="AG709" s="5">
        <f t="shared" si="918"/>
        <v>0</v>
      </c>
      <c r="AH709" s="5">
        <f t="shared" si="919"/>
        <v>0</v>
      </c>
      <c r="AI709" s="5">
        <f t="shared" si="920"/>
        <v>0</v>
      </c>
      <c r="AJ709" s="5">
        <f t="shared" si="921"/>
        <v>0</v>
      </c>
      <c r="AK709" s="5">
        <f t="shared" si="922"/>
        <v>0</v>
      </c>
      <c r="AL709" s="5">
        <f t="shared" si="923"/>
        <v>0</v>
      </c>
      <c r="AM709" s="5">
        <f t="shared" si="924"/>
        <v>0</v>
      </c>
      <c r="AN709" s="5">
        <f t="shared" si="925"/>
        <v>0</v>
      </c>
      <c r="AO709" s="5">
        <f t="shared" si="926"/>
        <v>0</v>
      </c>
      <c r="AP709" s="5">
        <f t="shared" si="927"/>
        <v>0</v>
      </c>
      <c r="AQ709" s="5">
        <f t="shared" si="928"/>
        <v>0</v>
      </c>
      <c r="AR709" s="5">
        <f t="shared" si="929"/>
        <v>0</v>
      </c>
      <c r="AS709" s="5">
        <f t="shared" si="930"/>
        <v>0</v>
      </c>
      <c r="AT709" s="5">
        <f t="shared" si="931"/>
        <v>0</v>
      </c>
      <c r="AU709" s="5">
        <f t="shared" si="932"/>
        <v>0</v>
      </c>
      <c r="AV709" s="5">
        <f t="shared" si="933"/>
        <v>0</v>
      </c>
      <c r="AW709" s="5">
        <f t="shared" si="934"/>
        <v>0</v>
      </c>
      <c r="AX709" s="5">
        <f t="shared" si="935"/>
        <v>0</v>
      </c>
      <c r="AY709" s="5">
        <f t="shared" si="936"/>
        <v>0</v>
      </c>
      <c r="AZ709" s="5">
        <f t="shared" si="937"/>
        <v>0</v>
      </c>
      <c r="BA709" s="5">
        <f t="shared" si="938"/>
        <v>0</v>
      </c>
      <c r="BB709" s="5">
        <f t="shared" si="939"/>
        <v>0</v>
      </c>
      <c r="BC709" s="5">
        <f t="shared" si="940"/>
        <v>0</v>
      </c>
      <c r="BD709" s="5">
        <f t="shared" si="941"/>
        <v>0</v>
      </c>
      <c r="BE709" s="5">
        <f t="shared" si="942"/>
        <v>0</v>
      </c>
      <c r="BF709" s="5">
        <f t="shared" si="943"/>
        <v>0</v>
      </c>
      <c r="BG709" s="5">
        <f t="shared" si="944"/>
        <v>0</v>
      </c>
      <c r="BH709" s="5">
        <f t="shared" si="945"/>
        <v>0</v>
      </c>
      <c r="BI709" s="5">
        <f t="shared" si="946"/>
        <v>0</v>
      </c>
      <c r="BJ709" s="8">
        <f t="shared" si="947"/>
        <v>0</v>
      </c>
      <c r="BK709" s="8">
        <f t="shared" si="948"/>
        <v>1</v>
      </c>
      <c r="BL709" s="8">
        <f t="shared" si="949"/>
        <v>0</v>
      </c>
      <c r="BM709" s="8">
        <f t="shared" si="950"/>
        <v>0</v>
      </c>
      <c r="BN709" s="8">
        <f t="shared" si="951"/>
        <v>1</v>
      </c>
    </row>
    <row r="710" spans="1:66" x14ac:dyDescent="0.25">
      <c r="A710" t="s">
        <v>25</v>
      </c>
      <c r="B710" t="s">
        <v>260</v>
      </c>
      <c r="C710" t="s">
        <v>258</v>
      </c>
      <c r="D710" s="10"/>
      <c r="E710">
        <f>VLOOKUP(A710,home!$A$2:$E$405,3,FALSE)</f>
        <v>1.9</v>
      </c>
      <c r="F710">
        <f>VLOOKUP(B710,home!$B$2:$E$405,3,FALSE)</f>
        <v>0</v>
      </c>
      <c r="G710">
        <f>VLOOKUP(C710,away!$B$2:$E$405,4,FALSE)</f>
        <v>0.53</v>
      </c>
      <c r="H710">
        <f>VLOOKUP(A710,away!$A$2:$E$405,3,FALSE)</f>
        <v>1.05</v>
      </c>
      <c r="I710">
        <f>VLOOKUP(C710,away!$B$2:$E$405,3,FALSE)</f>
        <v>0</v>
      </c>
      <c r="J710">
        <f>VLOOKUP(B710,home!$B$2:$E$405,4,FALSE)</f>
        <v>0</v>
      </c>
      <c r="K710" s="3">
        <f t="shared" si="896"/>
        <v>0</v>
      </c>
      <c r="L710" s="3">
        <f t="shared" si="897"/>
        <v>0</v>
      </c>
      <c r="M710" s="5">
        <f t="shared" si="898"/>
        <v>1</v>
      </c>
      <c r="N710" s="5">
        <f t="shared" si="899"/>
        <v>0</v>
      </c>
      <c r="O710" s="5">
        <f t="shared" si="900"/>
        <v>0</v>
      </c>
      <c r="P710" s="5">
        <f t="shared" si="901"/>
        <v>0</v>
      </c>
      <c r="Q710" s="5">
        <f t="shared" si="902"/>
        <v>0</v>
      </c>
      <c r="R710" s="5">
        <f t="shared" si="903"/>
        <v>0</v>
      </c>
      <c r="S710" s="5">
        <f t="shared" si="904"/>
        <v>0</v>
      </c>
      <c r="T710" s="5">
        <f t="shared" si="905"/>
        <v>0</v>
      </c>
      <c r="U710" s="5">
        <f t="shared" si="906"/>
        <v>0</v>
      </c>
      <c r="V710" s="5">
        <f t="shared" si="907"/>
        <v>0</v>
      </c>
      <c r="W710" s="5">
        <f t="shared" si="908"/>
        <v>0</v>
      </c>
      <c r="X710" s="5">
        <f t="shared" si="909"/>
        <v>0</v>
      </c>
      <c r="Y710" s="5">
        <f t="shared" si="910"/>
        <v>0</v>
      </c>
      <c r="Z710" s="5">
        <f t="shared" si="911"/>
        <v>0</v>
      </c>
      <c r="AA710" s="5">
        <f t="shared" si="912"/>
        <v>0</v>
      </c>
      <c r="AB710" s="5">
        <f t="shared" si="913"/>
        <v>0</v>
      </c>
      <c r="AC710" s="5">
        <f t="shared" si="914"/>
        <v>0</v>
      </c>
      <c r="AD710" s="5">
        <f t="shared" si="915"/>
        <v>0</v>
      </c>
      <c r="AE710" s="5">
        <f t="shared" si="916"/>
        <v>0</v>
      </c>
      <c r="AF710" s="5">
        <f t="shared" si="917"/>
        <v>0</v>
      </c>
      <c r="AG710" s="5">
        <f t="shared" si="918"/>
        <v>0</v>
      </c>
      <c r="AH710" s="5">
        <f t="shared" si="919"/>
        <v>0</v>
      </c>
      <c r="AI710" s="5">
        <f t="shared" si="920"/>
        <v>0</v>
      </c>
      <c r="AJ710" s="5">
        <f t="shared" si="921"/>
        <v>0</v>
      </c>
      <c r="AK710" s="5">
        <f t="shared" si="922"/>
        <v>0</v>
      </c>
      <c r="AL710" s="5">
        <f t="shared" si="923"/>
        <v>0</v>
      </c>
      <c r="AM710" s="5">
        <f t="shared" si="924"/>
        <v>0</v>
      </c>
      <c r="AN710" s="5">
        <f t="shared" si="925"/>
        <v>0</v>
      </c>
      <c r="AO710" s="5">
        <f t="shared" si="926"/>
        <v>0</v>
      </c>
      <c r="AP710" s="5">
        <f t="shared" si="927"/>
        <v>0</v>
      </c>
      <c r="AQ710" s="5">
        <f t="shared" si="928"/>
        <v>0</v>
      </c>
      <c r="AR710" s="5">
        <f t="shared" si="929"/>
        <v>0</v>
      </c>
      <c r="AS710" s="5">
        <f t="shared" si="930"/>
        <v>0</v>
      </c>
      <c r="AT710" s="5">
        <f t="shared" si="931"/>
        <v>0</v>
      </c>
      <c r="AU710" s="5">
        <f t="shared" si="932"/>
        <v>0</v>
      </c>
      <c r="AV710" s="5">
        <f t="shared" si="933"/>
        <v>0</v>
      </c>
      <c r="AW710" s="5">
        <f t="shared" si="934"/>
        <v>0</v>
      </c>
      <c r="AX710" s="5">
        <f t="shared" si="935"/>
        <v>0</v>
      </c>
      <c r="AY710" s="5">
        <f t="shared" si="936"/>
        <v>0</v>
      </c>
      <c r="AZ710" s="5">
        <f t="shared" si="937"/>
        <v>0</v>
      </c>
      <c r="BA710" s="5">
        <f t="shared" si="938"/>
        <v>0</v>
      </c>
      <c r="BB710" s="5">
        <f t="shared" si="939"/>
        <v>0</v>
      </c>
      <c r="BC710" s="5">
        <f t="shared" si="940"/>
        <v>0</v>
      </c>
      <c r="BD710" s="5">
        <f t="shared" si="941"/>
        <v>0</v>
      </c>
      <c r="BE710" s="5">
        <f t="shared" si="942"/>
        <v>0</v>
      </c>
      <c r="BF710" s="5">
        <f t="shared" si="943"/>
        <v>0</v>
      </c>
      <c r="BG710" s="5">
        <f t="shared" si="944"/>
        <v>0</v>
      </c>
      <c r="BH710" s="5">
        <f t="shared" si="945"/>
        <v>0</v>
      </c>
      <c r="BI710" s="5">
        <f t="shared" si="946"/>
        <v>0</v>
      </c>
      <c r="BJ710" s="8">
        <f t="shared" si="947"/>
        <v>0</v>
      </c>
      <c r="BK710" s="8">
        <f t="shared" si="948"/>
        <v>1</v>
      </c>
      <c r="BL710" s="8">
        <f t="shared" si="949"/>
        <v>0</v>
      </c>
      <c r="BM710" s="8">
        <f t="shared" si="950"/>
        <v>0</v>
      </c>
      <c r="BN710" s="8">
        <f t="shared" si="951"/>
        <v>1</v>
      </c>
    </row>
    <row r="711" spans="1:66" x14ac:dyDescent="0.25">
      <c r="A711" t="s">
        <v>25</v>
      </c>
      <c r="B711" t="s">
        <v>176</v>
      </c>
      <c r="C711" t="s">
        <v>477</v>
      </c>
      <c r="D711" s="10"/>
      <c r="E711">
        <f>VLOOKUP(A711,home!$A$2:$E$405,3,FALSE)</f>
        <v>1.9</v>
      </c>
      <c r="F711">
        <f>VLOOKUP(B711,home!$B$2:$E$405,3,FALSE)</f>
        <v>0.79</v>
      </c>
      <c r="G711">
        <f>VLOOKUP(C711,away!$B$2:$E$405,4,FALSE)</f>
        <v>1.58</v>
      </c>
      <c r="H711">
        <f>VLOOKUP(A711,away!$A$2:$E$405,3,FALSE)</f>
        <v>1.05</v>
      </c>
      <c r="I711">
        <f>VLOOKUP(C711,away!$B$2:$E$405,3,FALSE)</f>
        <v>1.05</v>
      </c>
      <c r="J711">
        <f>VLOOKUP(B711,home!$B$2:$E$405,4,FALSE)</f>
        <v>0.95</v>
      </c>
      <c r="K711" s="3">
        <f t="shared" si="896"/>
        <v>2.3715799999999998</v>
      </c>
      <c r="L711" s="3">
        <f t="shared" si="897"/>
        <v>1.0473749999999999</v>
      </c>
      <c r="M711" s="5">
        <f t="shared" si="898"/>
        <v>3.2746637301152827E-2</v>
      </c>
      <c r="N711" s="5">
        <f t="shared" si="899"/>
        <v>7.7661270090668019E-2</v>
      </c>
      <c r="O711" s="5">
        <f t="shared" si="900"/>
        <v>3.4298009243294937E-2</v>
      </c>
      <c r="P711" s="5">
        <f t="shared" si="901"/>
        <v>8.1340472761213395E-2</v>
      </c>
      <c r="Q711" s="5">
        <f t="shared" si="902"/>
        <v>9.2089957460813235E-2</v>
      </c>
      <c r="R711" s="5">
        <f t="shared" si="903"/>
        <v>1.7961438715598015E-2</v>
      </c>
      <c r="S711" s="5">
        <f t="shared" si="904"/>
        <v>5.0511083383703491E-2</v>
      </c>
      <c r="T711" s="5">
        <f t="shared" si="905"/>
        <v>9.645271919551926E-2</v>
      </c>
      <c r="U711" s="5">
        <f t="shared" si="906"/>
        <v>4.2596988829137941E-2</v>
      </c>
      <c r="V711" s="5">
        <f t="shared" si="907"/>
        <v>1.3940686368384496E-2</v>
      </c>
      <c r="W711" s="5">
        <f t="shared" si="908"/>
        <v>7.2799567104971805E-2</v>
      </c>
      <c r="X711" s="5">
        <f t="shared" si="909"/>
        <v>7.6248446596569833E-2</v>
      </c>
      <c r="Y711" s="5">
        <f t="shared" si="910"/>
        <v>3.9930358377041161E-2</v>
      </c>
      <c r="Z711" s="5">
        <f t="shared" si="911"/>
        <v>6.2707872915831577E-3</v>
      </c>
      <c r="AA711" s="5">
        <f t="shared" si="912"/>
        <v>1.4871673724972783E-2</v>
      </c>
      <c r="AB711" s="5">
        <f t="shared" si="913"/>
        <v>1.7634681986335481E-2</v>
      </c>
      <c r="AC711" s="5">
        <f t="shared" si="914"/>
        <v>2.1642337070214958E-3</v>
      </c>
      <c r="AD711" s="5">
        <f t="shared" si="915"/>
        <v>4.3162499338702247E-2</v>
      </c>
      <c r="AE711" s="5">
        <f t="shared" si="916"/>
        <v>4.5207322744873261E-2</v>
      </c>
      <c r="AF711" s="5">
        <f t="shared" si="917"/>
        <v>2.3674509829955816E-2</v>
      </c>
      <c r="AG711" s="5">
        <f t="shared" si="918"/>
        <v>8.2653632443833239E-3</v>
      </c>
      <c r="AH711" s="5">
        <f t="shared" si="919"/>
        <v>1.6419664598804769E-3</v>
      </c>
      <c r="AI711" s="5">
        <f t="shared" si="920"/>
        <v>3.8940548169233416E-3</v>
      </c>
      <c r="AJ711" s="5">
        <f t="shared" si="921"/>
        <v>4.6175312613595297E-3</v>
      </c>
      <c r="AK711" s="5">
        <f t="shared" si="922"/>
        <v>3.650281596271677E-3</v>
      </c>
      <c r="AL711" s="5">
        <f t="shared" si="923"/>
        <v>2.1503251314135339E-4</v>
      </c>
      <c r="AM711" s="5">
        <f t="shared" si="924"/>
        <v>2.0472664036335898E-2</v>
      </c>
      <c r="AN711" s="5">
        <f t="shared" si="925"/>
        <v>2.1442556495057309E-2</v>
      </c>
      <c r="AO711" s="5">
        <f t="shared" si="926"/>
        <v>1.1229198804505323E-2</v>
      </c>
      <c r="AP711" s="5">
        <f t="shared" si="927"/>
        <v>3.9203940326229215E-3</v>
      </c>
      <c r="AQ711" s="5">
        <f t="shared" si="928"/>
        <v>1.0265306749796077E-3</v>
      </c>
      <c r="AR711" s="5">
        <f t="shared" si="929"/>
        <v>3.4395092418346303E-4</v>
      </c>
      <c r="AS711" s="5">
        <f t="shared" si="930"/>
        <v>8.1570713277501715E-4</v>
      </c>
      <c r="AT711" s="5">
        <f t="shared" si="931"/>
        <v>9.6725736097328784E-4</v>
      </c>
      <c r="AU711" s="5">
        <f t="shared" si="932"/>
        <v>7.6464273737900969E-4</v>
      </c>
      <c r="AV711" s="5">
        <f t="shared" si="933"/>
        <v>4.5335285577832794E-4</v>
      </c>
      <c r="AW711" s="5">
        <f t="shared" si="934"/>
        <v>1.4836846806161948E-5</v>
      </c>
      <c r="AX711" s="5">
        <f t="shared" si="935"/>
        <v>8.0920934292155779E-3</v>
      </c>
      <c r="AY711" s="5">
        <f t="shared" si="936"/>
        <v>8.4754563554246647E-3</v>
      </c>
      <c r="AZ711" s="5">
        <f t="shared" si="937"/>
        <v>4.4384905501314541E-3</v>
      </c>
      <c r="BA711" s="5">
        <f t="shared" si="938"/>
        <v>1.5495880133146438E-3</v>
      </c>
      <c r="BB711" s="5">
        <f t="shared" si="939"/>
        <v>4.0574993636135619E-4</v>
      </c>
      <c r="BC711" s="5">
        <f t="shared" si="940"/>
        <v>8.4994467919295114E-5</v>
      </c>
      <c r="BD711" s="5">
        <f t="shared" si="941"/>
        <v>6.0040933202775744E-5</v>
      </c>
      <c r="BE711" s="5">
        <f t="shared" si="942"/>
        <v>1.423918763650389E-4</v>
      </c>
      <c r="BF711" s="5">
        <f t="shared" si="943"/>
        <v>1.688468630748995E-4</v>
      </c>
      <c r="BG711" s="5">
        <f t="shared" si="944"/>
        <v>1.3347794784372336E-4</v>
      </c>
      <c r="BH711" s="5">
        <f t="shared" si="945"/>
        <v>7.9138407886804343E-5</v>
      </c>
      <c r="BI711" s="5">
        <f t="shared" si="946"/>
        <v>3.7536613075237489E-5</v>
      </c>
      <c r="BJ711" s="8">
        <f t="shared" si="947"/>
        <v>0.65662973077936593</v>
      </c>
      <c r="BK711" s="8">
        <f t="shared" si="948"/>
        <v>0.18939360239004172</v>
      </c>
      <c r="BL711" s="8">
        <f t="shared" si="949"/>
        <v>0.14513297028631172</v>
      </c>
      <c r="BM711" s="8">
        <f t="shared" si="950"/>
        <v>0.65286868566594347</v>
      </c>
      <c r="BN711" s="8">
        <f t="shared" si="951"/>
        <v>0.33609778557274045</v>
      </c>
    </row>
    <row r="712" spans="1:66" x14ac:dyDescent="0.25">
      <c r="A712" t="s">
        <v>25</v>
      </c>
      <c r="B712" t="s">
        <v>292</v>
      </c>
      <c r="C712" t="s">
        <v>174</v>
      </c>
      <c r="D712" s="10"/>
      <c r="E712">
        <f>VLOOKUP(A712,home!$A$2:$E$405,3,FALSE)</f>
        <v>1.9</v>
      </c>
      <c r="F712">
        <f>VLOOKUP(B712,home!$B$2:$E$405,3,FALSE)</f>
        <v>0</v>
      </c>
      <c r="G712">
        <f>VLOOKUP(C712,away!$B$2:$E$405,4,FALSE)</f>
        <v>2.63</v>
      </c>
      <c r="H712">
        <f>VLOOKUP(A712,away!$A$2:$E$405,3,FALSE)</f>
        <v>1.05</v>
      </c>
      <c r="I712">
        <f>VLOOKUP(C712,away!$B$2:$E$405,3,FALSE)</f>
        <v>0</v>
      </c>
      <c r="J712">
        <f>VLOOKUP(B712,home!$B$2:$E$405,4,FALSE)</f>
        <v>0</v>
      </c>
      <c r="K712" s="3">
        <f t="shared" si="896"/>
        <v>0</v>
      </c>
      <c r="L712" s="3">
        <f t="shared" si="897"/>
        <v>0</v>
      </c>
      <c r="M712" s="5">
        <f t="shared" si="898"/>
        <v>1</v>
      </c>
      <c r="N712" s="5">
        <f t="shared" si="899"/>
        <v>0</v>
      </c>
      <c r="O712" s="5">
        <f t="shared" si="900"/>
        <v>0</v>
      </c>
      <c r="P712" s="5">
        <f t="shared" si="901"/>
        <v>0</v>
      </c>
      <c r="Q712" s="5">
        <f t="shared" si="902"/>
        <v>0</v>
      </c>
      <c r="R712" s="5">
        <f t="shared" si="903"/>
        <v>0</v>
      </c>
      <c r="S712" s="5">
        <f t="shared" si="904"/>
        <v>0</v>
      </c>
      <c r="T712" s="5">
        <f t="shared" si="905"/>
        <v>0</v>
      </c>
      <c r="U712" s="5">
        <f t="shared" si="906"/>
        <v>0</v>
      </c>
      <c r="V712" s="5">
        <f t="shared" si="907"/>
        <v>0</v>
      </c>
      <c r="W712" s="5">
        <f t="shared" si="908"/>
        <v>0</v>
      </c>
      <c r="X712" s="5">
        <f t="shared" si="909"/>
        <v>0</v>
      </c>
      <c r="Y712" s="5">
        <f t="shared" si="910"/>
        <v>0</v>
      </c>
      <c r="Z712" s="5">
        <f t="shared" si="911"/>
        <v>0</v>
      </c>
      <c r="AA712" s="5">
        <f t="shared" si="912"/>
        <v>0</v>
      </c>
      <c r="AB712" s="5">
        <f t="shared" si="913"/>
        <v>0</v>
      </c>
      <c r="AC712" s="5">
        <f t="shared" si="914"/>
        <v>0</v>
      </c>
      <c r="AD712" s="5">
        <f t="shared" si="915"/>
        <v>0</v>
      </c>
      <c r="AE712" s="5">
        <f t="shared" si="916"/>
        <v>0</v>
      </c>
      <c r="AF712" s="5">
        <f t="shared" si="917"/>
        <v>0</v>
      </c>
      <c r="AG712" s="5">
        <f t="shared" si="918"/>
        <v>0</v>
      </c>
      <c r="AH712" s="5">
        <f t="shared" si="919"/>
        <v>0</v>
      </c>
      <c r="AI712" s="5">
        <f t="shared" si="920"/>
        <v>0</v>
      </c>
      <c r="AJ712" s="5">
        <f t="shared" si="921"/>
        <v>0</v>
      </c>
      <c r="AK712" s="5">
        <f t="shared" si="922"/>
        <v>0</v>
      </c>
      <c r="AL712" s="5">
        <f t="shared" si="923"/>
        <v>0</v>
      </c>
      <c r="AM712" s="5">
        <f t="shared" si="924"/>
        <v>0</v>
      </c>
      <c r="AN712" s="5">
        <f t="shared" si="925"/>
        <v>0</v>
      </c>
      <c r="AO712" s="5">
        <f t="shared" si="926"/>
        <v>0</v>
      </c>
      <c r="AP712" s="5">
        <f t="shared" si="927"/>
        <v>0</v>
      </c>
      <c r="AQ712" s="5">
        <f t="shared" si="928"/>
        <v>0</v>
      </c>
      <c r="AR712" s="5">
        <f t="shared" si="929"/>
        <v>0</v>
      </c>
      <c r="AS712" s="5">
        <f t="shared" si="930"/>
        <v>0</v>
      </c>
      <c r="AT712" s="5">
        <f t="shared" si="931"/>
        <v>0</v>
      </c>
      <c r="AU712" s="5">
        <f t="shared" si="932"/>
        <v>0</v>
      </c>
      <c r="AV712" s="5">
        <f t="shared" si="933"/>
        <v>0</v>
      </c>
      <c r="AW712" s="5">
        <f t="shared" si="934"/>
        <v>0</v>
      </c>
      <c r="AX712" s="5">
        <f t="shared" si="935"/>
        <v>0</v>
      </c>
      <c r="AY712" s="5">
        <f t="shared" si="936"/>
        <v>0</v>
      </c>
      <c r="AZ712" s="5">
        <f t="shared" si="937"/>
        <v>0</v>
      </c>
      <c r="BA712" s="5">
        <f t="shared" si="938"/>
        <v>0</v>
      </c>
      <c r="BB712" s="5">
        <f t="shared" si="939"/>
        <v>0</v>
      </c>
      <c r="BC712" s="5">
        <f t="shared" si="940"/>
        <v>0</v>
      </c>
      <c r="BD712" s="5">
        <f t="shared" si="941"/>
        <v>0</v>
      </c>
      <c r="BE712" s="5">
        <f t="shared" si="942"/>
        <v>0</v>
      </c>
      <c r="BF712" s="5">
        <f t="shared" si="943"/>
        <v>0</v>
      </c>
      <c r="BG712" s="5">
        <f t="shared" si="944"/>
        <v>0</v>
      </c>
      <c r="BH712" s="5">
        <f t="shared" si="945"/>
        <v>0</v>
      </c>
      <c r="BI712" s="5">
        <f t="shared" si="946"/>
        <v>0</v>
      </c>
      <c r="BJ712" s="8">
        <f t="shared" si="947"/>
        <v>0</v>
      </c>
      <c r="BK712" s="8">
        <f t="shared" si="948"/>
        <v>1</v>
      </c>
      <c r="BL712" s="8">
        <f t="shared" si="949"/>
        <v>0</v>
      </c>
      <c r="BM712" s="8">
        <f t="shared" si="950"/>
        <v>0</v>
      </c>
      <c r="BN712" s="8">
        <f t="shared" si="951"/>
        <v>1</v>
      </c>
    </row>
    <row r="713" spans="1:66" x14ac:dyDescent="0.25">
      <c r="A713" t="s">
        <v>178</v>
      </c>
      <c r="B713" t="s">
        <v>182</v>
      </c>
      <c r="C713" t="s">
        <v>274</v>
      </c>
      <c r="D713" s="10"/>
      <c r="E713">
        <f>VLOOKUP(A713,home!$A$2:$E$405,3,FALSE)</f>
        <v>1.8076923076923099</v>
      </c>
      <c r="F713">
        <f>VLOOKUP(B713,home!$B$2:$E$405,3,FALSE)</f>
        <v>1.94</v>
      </c>
      <c r="G713">
        <f>VLOOKUP(C713,away!$B$2:$E$405,4,FALSE)</f>
        <v>0.83</v>
      </c>
      <c r="H713">
        <f>VLOOKUP(A713,away!$A$2:$E$405,3,FALSE)</f>
        <v>1.07692307692308</v>
      </c>
      <c r="I713">
        <f>VLOOKUP(C713,away!$B$2:$E$405,3,FALSE)</f>
        <v>1.38</v>
      </c>
      <c r="J713">
        <f>VLOOKUP(B713,home!$B$2:$E$405,4,FALSE)</f>
        <v>0.46</v>
      </c>
      <c r="K713" s="3">
        <f t="shared" si="896"/>
        <v>2.9107461538461572</v>
      </c>
      <c r="L713" s="3">
        <f t="shared" si="897"/>
        <v>0.68363076923077115</v>
      </c>
      <c r="M713" s="5">
        <f t="shared" si="898"/>
        <v>2.7477798625561954E-2</v>
      </c>
      <c r="N713" s="5">
        <f t="shared" si="899"/>
        <v>7.9980896665513682E-2</v>
      </c>
      <c r="O713" s="5">
        <f t="shared" si="900"/>
        <v>1.8784668611161147E-2</v>
      </c>
      <c r="P713" s="5">
        <f t="shared" si="901"/>
        <v>5.467740191121194E-2</v>
      </c>
      <c r="Q713" s="5">
        <f t="shared" si="902"/>
        <v>0.11640204367515546</v>
      </c>
      <c r="R713" s="5">
        <f t="shared" si="903"/>
        <v>6.4208887261966068E-3</v>
      </c>
      <c r="S713" s="5">
        <f t="shared" si="904"/>
        <v>2.7200307423636102E-2</v>
      </c>
      <c r="T713" s="5">
        <f t="shared" si="905"/>
        <v>7.9576018657680353E-2</v>
      </c>
      <c r="U713" s="5">
        <f t="shared" si="906"/>
        <v>1.8689577164050925E-2</v>
      </c>
      <c r="V713" s="5">
        <f t="shared" si="907"/>
        <v>6.0139143255947512E-3</v>
      </c>
      <c r="W713" s="5">
        <f t="shared" si="908"/>
        <v>0.11293893364243039</v>
      </c>
      <c r="X713" s="5">
        <f t="shared" si="909"/>
        <v>7.7208530082077703E-2</v>
      </c>
      <c r="Y713" s="5">
        <f t="shared" si="910"/>
        <v>2.6391063405593954E-2</v>
      </c>
      <c r="Z713" s="5">
        <f t="shared" si="911"/>
        <v>1.463172366344991E-3</v>
      </c>
      <c r="AA713" s="5">
        <f t="shared" si="912"/>
        <v>4.258923337752663E-3</v>
      </c>
      <c r="AB713" s="5">
        <f t="shared" si="913"/>
        <v>6.1983223624446021E-3</v>
      </c>
      <c r="AC713" s="5">
        <f t="shared" si="914"/>
        <v>7.4793384816096767E-4</v>
      </c>
      <c r="AD713" s="5">
        <f t="shared" si="915"/>
        <v>8.2184141679797665E-2</v>
      </c>
      <c r="AE713" s="5">
        <f t="shared" si="916"/>
        <v>5.6183607995130759E-2</v>
      </c>
      <c r="AF713" s="5">
        <f t="shared" si="917"/>
        <v>1.920442157593567E-2</v>
      </c>
      <c r="AG713" s="5">
        <f t="shared" si="918"/>
        <v>4.3762444981963076E-3</v>
      </c>
      <c r="AH713" s="5">
        <f t="shared" si="919"/>
        <v>2.500674125804084E-4</v>
      </c>
      <c r="AI713" s="5">
        <f t="shared" si="920"/>
        <v>7.2788275937068396E-4</v>
      </c>
      <c r="AJ713" s="5">
        <f t="shared" si="921"/>
        <v>1.0593409711445732E-3</v>
      </c>
      <c r="AK713" s="5">
        <f t="shared" si="922"/>
        <v>1.0278242191235731E-3</v>
      </c>
      <c r="AL713" s="5">
        <f t="shared" si="923"/>
        <v>5.9531813557804962E-5</v>
      </c>
      <c r="AM713" s="5">
        <f t="shared" si="924"/>
        <v>4.7843434860323705E-2</v>
      </c>
      <c r="AN713" s="5">
        <f t="shared" si="925"/>
        <v>3.2707244176205387E-2</v>
      </c>
      <c r="AO713" s="5">
        <f t="shared" si="926"/>
        <v>1.1179839247798973E-2</v>
      </c>
      <c r="AP713" s="5">
        <f t="shared" si="927"/>
        <v>2.5476273682830597E-3</v>
      </c>
      <c r="AQ713" s="5">
        <f t="shared" si="928"/>
        <v>4.3540911437317818E-4</v>
      </c>
      <c r="AR713" s="5">
        <f t="shared" si="929"/>
        <v>3.4190755524378665E-5</v>
      </c>
      <c r="AS713" s="5">
        <f t="shared" si="930"/>
        <v>9.9520610139679458E-5</v>
      </c>
      <c r="AT713" s="5">
        <f t="shared" si="931"/>
        <v>1.4483961659624744E-4</v>
      </c>
      <c r="AU713" s="5">
        <f t="shared" si="932"/>
        <v>1.4053045231069309E-4</v>
      </c>
      <c r="AV713" s="5">
        <f t="shared" si="933"/>
        <v>1.022621183904027E-4</v>
      </c>
      <c r="AW713" s="5">
        <f t="shared" si="934"/>
        <v>3.2905806982976677E-6</v>
      </c>
      <c r="AX713" s="5">
        <f t="shared" si="935"/>
        <v>2.3210015667746074E-2</v>
      </c>
      <c r="AY713" s="5">
        <f t="shared" si="936"/>
        <v>1.5867080864799502E-2</v>
      </c>
      <c r="AZ713" s="5">
        <f t="shared" si="937"/>
        <v>5.4236123485248647E-3</v>
      </c>
      <c r="BA713" s="5">
        <f t="shared" si="938"/>
        <v>1.2359160939438545E-3</v>
      </c>
      <c r="BB713" s="5">
        <f t="shared" si="939"/>
        <v>2.1122756750188175E-4</v>
      </c>
      <c r="BC713" s="5">
        <f t="shared" si="940"/>
        <v>2.8880332890811231E-5</v>
      </c>
      <c r="BD713" s="5">
        <f t="shared" si="941"/>
        <v>3.8956420832853678E-6</v>
      </c>
      <c r="BE713" s="5">
        <f t="shared" si="942"/>
        <v>1.1339225210684116E-5</v>
      </c>
      <c r="BF713" s="5">
        <f t="shared" si="943"/>
        <v>1.6502803084797087E-5</v>
      </c>
      <c r="BG713" s="5">
        <f t="shared" si="944"/>
        <v>1.6011823535584541E-5</v>
      </c>
      <c r="BH713" s="5">
        <f t="shared" si="945"/>
        <v>1.165158844306652E-5</v>
      </c>
      <c r="BI713" s="5">
        <f t="shared" si="946"/>
        <v>6.7829632493708371E-6</v>
      </c>
      <c r="BJ713" s="8">
        <f t="shared" si="947"/>
        <v>0.79513618951990339</v>
      </c>
      <c r="BK713" s="8">
        <f t="shared" si="948"/>
        <v>0.132043968812523</v>
      </c>
      <c r="BL713" s="8">
        <f t="shared" si="949"/>
        <v>5.8005023162393365E-2</v>
      </c>
      <c r="BM713" s="8">
        <f t="shared" si="950"/>
        <v>0.66704086536226259</v>
      </c>
      <c r="BN713" s="8">
        <f t="shared" si="951"/>
        <v>0.30374369821480079</v>
      </c>
    </row>
    <row r="714" spans="1:66" x14ac:dyDescent="0.25">
      <c r="A714" t="s">
        <v>178</v>
      </c>
      <c r="B714" t="s">
        <v>273</v>
      </c>
      <c r="C714" t="s">
        <v>179</v>
      </c>
      <c r="D714" s="10"/>
      <c r="E714">
        <f>VLOOKUP(A714,home!$A$2:$E$405,3,FALSE)</f>
        <v>1.8076923076923099</v>
      </c>
      <c r="F714">
        <f>VLOOKUP(B714,home!$B$2:$E$405,3,FALSE)</f>
        <v>2.77</v>
      </c>
      <c r="G714">
        <f>VLOOKUP(C714,away!$B$2:$E$405,4,FALSE)</f>
        <v>1.38</v>
      </c>
      <c r="H714">
        <f>VLOOKUP(A714,away!$A$2:$E$405,3,FALSE)</f>
        <v>1.07692307692308</v>
      </c>
      <c r="I714">
        <f>VLOOKUP(C714,away!$B$2:$E$405,3,FALSE)</f>
        <v>0.28000000000000003</v>
      </c>
      <c r="J714">
        <f>VLOOKUP(B714,home!$B$2:$E$405,4,FALSE)</f>
        <v>0</v>
      </c>
      <c r="K714" s="3">
        <f t="shared" si="896"/>
        <v>6.9100846153846227</v>
      </c>
      <c r="L714" s="3">
        <f t="shared" si="897"/>
        <v>0</v>
      </c>
      <c r="M714" s="5">
        <f t="shared" si="898"/>
        <v>9.9767337439635628E-4</v>
      </c>
      <c r="N714" s="5">
        <f t="shared" si="899"/>
        <v>6.8940074355951257E-3</v>
      </c>
      <c r="O714" s="5">
        <f t="shared" si="900"/>
        <v>0</v>
      </c>
      <c r="P714" s="5">
        <f t="shared" si="901"/>
        <v>0</v>
      </c>
      <c r="Q714" s="5">
        <f t="shared" si="902"/>
        <v>2.3819087359526533E-2</v>
      </c>
      <c r="R714" s="5">
        <f t="shared" si="903"/>
        <v>0</v>
      </c>
      <c r="S714" s="5">
        <f t="shared" si="904"/>
        <v>0</v>
      </c>
      <c r="T714" s="5">
        <f t="shared" si="905"/>
        <v>0</v>
      </c>
      <c r="U714" s="5">
        <f t="shared" si="906"/>
        <v>0</v>
      </c>
      <c r="V714" s="5">
        <f t="shared" si="907"/>
        <v>0</v>
      </c>
      <c r="W714" s="5">
        <f t="shared" si="908"/>
        <v>5.4863969705188878E-2</v>
      </c>
      <c r="X714" s="5">
        <f t="shared" si="909"/>
        <v>0</v>
      </c>
      <c r="Y714" s="5">
        <f t="shared" si="910"/>
        <v>0</v>
      </c>
      <c r="Z714" s="5">
        <f t="shared" si="911"/>
        <v>0</v>
      </c>
      <c r="AA714" s="5">
        <f t="shared" si="912"/>
        <v>0</v>
      </c>
      <c r="AB714" s="5">
        <f t="shared" si="913"/>
        <v>0</v>
      </c>
      <c r="AC714" s="5">
        <f t="shared" si="914"/>
        <v>0</v>
      </c>
      <c r="AD714" s="5">
        <f t="shared" si="915"/>
        <v>9.4778668249688461E-2</v>
      </c>
      <c r="AE714" s="5">
        <f t="shared" si="916"/>
        <v>0</v>
      </c>
      <c r="AF714" s="5">
        <f t="shared" si="917"/>
        <v>0</v>
      </c>
      <c r="AG714" s="5">
        <f t="shared" si="918"/>
        <v>0</v>
      </c>
      <c r="AH714" s="5">
        <f t="shared" si="919"/>
        <v>0</v>
      </c>
      <c r="AI714" s="5">
        <f t="shared" si="920"/>
        <v>0</v>
      </c>
      <c r="AJ714" s="5">
        <f t="shared" si="921"/>
        <v>0</v>
      </c>
      <c r="AK714" s="5">
        <f t="shared" si="922"/>
        <v>0</v>
      </c>
      <c r="AL714" s="5">
        <f t="shared" si="923"/>
        <v>0</v>
      </c>
      <c r="AM714" s="5">
        <f t="shared" si="924"/>
        <v>0.13098572346776299</v>
      </c>
      <c r="AN714" s="5">
        <f t="shared" si="925"/>
        <v>0</v>
      </c>
      <c r="AO714" s="5">
        <f t="shared" si="926"/>
        <v>0</v>
      </c>
      <c r="AP714" s="5">
        <f t="shared" si="927"/>
        <v>0</v>
      </c>
      <c r="AQ714" s="5">
        <f t="shared" si="928"/>
        <v>0</v>
      </c>
      <c r="AR714" s="5">
        <f t="shared" si="929"/>
        <v>0</v>
      </c>
      <c r="AS714" s="5">
        <f t="shared" si="930"/>
        <v>0</v>
      </c>
      <c r="AT714" s="5">
        <f t="shared" si="931"/>
        <v>0</v>
      </c>
      <c r="AU714" s="5">
        <f t="shared" si="932"/>
        <v>0</v>
      </c>
      <c r="AV714" s="5">
        <f t="shared" si="933"/>
        <v>0</v>
      </c>
      <c r="AW714" s="5">
        <f t="shared" si="934"/>
        <v>0</v>
      </c>
      <c r="AX714" s="5">
        <f t="shared" si="935"/>
        <v>0.15085373876160227</v>
      </c>
      <c r="AY714" s="5">
        <f t="shared" si="936"/>
        <v>0</v>
      </c>
      <c r="AZ714" s="5">
        <f t="shared" si="937"/>
        <v>0</v>
      </c>
      <c r="BA714" s="5">
        <f t="shared" si="938"/>
        <v>0</v>
      </c>
      <c r="BB714" s="5">
        <f t="shared" si="939"/>
        <v>0</v>
      </c>
      <c r="BC714" s="5">
        <f t="shared" si="940"/>
        <v>0</v>
      </c>
      <c r="BD714" s="5">
        <f t="shared" si="941"/>
        <v>0</v>
      </c>
      <c r="BE714" s="5">
        <f t="shared" si="942"/>
        <v>0</v>
      </c>
      <c r="BF714" s="5">
        <f t="shared" si="943"/>
        <v>0</v>
      </c>
      <c r="BG714" s="5">
        <f t="shared" si="944"/>
        <v>0</v>
      </c>
      <c r="BH714" s="5">
        <f t="shared" si="945"/>
        <v>0</v>
      </c>
      <c r="BI714" s="5">
        <f t="shared" si="946"/>
        <v>0</v>
      </c>
      <c r="BJ714" s="8">
        <f t="shared" si="947"/>
        <v>0.46219519497936423</v>
      </c>
      <c r="BK714" s="8">
        <f t="shared" si="948"/>
        <v>9.9767337439635628E-4</v>
      </c>
      <c r="BL714" s="8">
        <f t="shared" si="949"/>
        <v>0</v>
      </c>
      <c r="BM714" s="8">
        <f t="shared" si="950"/>
        <v>0.4314821001842426</v>
      </c>
      <c r="BN714" s="8">
        <f t="shared" si="951"/>
        <v>3.1710768169518011E-2</v>
      </c>
    </row>
    <row r="715" spans="1:66" x14ac:dyDescent="0.25">
      <c r="A715" t="s">
        <v>178</v>
      </c>
      <c r="B715" t="s">
        <v>183</v>
      </c>
      <c r="C715" t="s">
        <v>468</v>
      </c>
      <c r="D715" s="10"/>
      <c r="E715">
        <f>VLOOKUP(A715,home!$A$2:$E$405,3,FALSE)</f>
        <v>1.8076923076923099</v>
      </c>
      <c r="F715">
        <f>VLOOKUP(B715,home!$B$2:$E$405,3,FALSE)</f>
        <v>0</v>
      </c>
      <c r="G715">
        <f>VLOOKUP(C715,away!$B$2:$E$405,4,FALSE)</f>
        <v>1.38</v>
      </c>
      <c r="H715">
        <f>VLOOKUP(A715,away!$A$2:$E$405,3,FALSE)</f>
        <v>1.07692307692308</v>
      </c>
      <c r="I715">
        <f>VLOOKUP(C715,away!$B$2:$E$405,3,FALSE)</f>
        <v>0.28000000000000003</v>
      </c>
      <c r="J715">
        <f>VLOOKUP(B715,home!$B$2:$E$405,4,FALSE)</f>
        <v>1.39</v>
      </c>
      <c r="K715" s="3">
        <f t="shared" si="896"/>
        <v>0</v>
      </c>
      <c r="L715" s="3">
        <f t="shared" si="897"/>
        <v>0.41913846153846274</v>
      </c>
      <c r="M715" s="5">
        <f t="shared" si="898"/>
        <v>0.6576131348374159</v>
      </c>
      <c r="N715" s="5">
        <f t="shared" si="899"/>
        <v>0</v>
      </c>
      <c r="O715" s="5">
        <f t="shared" si="900"/>
        <v>0.27563095762324014</v>
      </c>
      <c r="P715" s="5">
        <f t="shared" si="901"/>
        <v>0</v>
      </c>
      <c r="Q715" s="5">
        <f t="shared" si="902"/>
        <v>0</v>
      </c>
      <c r="R715" s="5">
        <f t="shared" si="903"/>
        <v>5.7763767765289034E-2</v>
      </c>
      <c r="S715" s="5">
        <f t="shared" si="904"/>
        <v>0</v>
      </c>
      <c r="T715" s="5">
        <f t="shared" si="905"/>
        <v>0</v>
      </c>
      <c r="U715" s="5">
        <f t="shared" si="906"/>
        <v>0</v>
      </c>
      <c r="V715" s="5">
        <f t="shared" si="907"/>
        <v>0</v>
      </c>
      <c r="W715" s="5">
        <f t="shared" si="908"/>
        <v>0</v>
      </c>
      <c r="X715" s="5">
        <f t="shared" si="909"/>
        <v>0</v>
      </c>
      <c r="Y715" s="5">
        <f t="shared" si="910"/>
        <v>0</v>
      </c>
      <c r="Z715" s="5">
        <f t="shared" si="911"/>
        <v>8.0703389179360985E-3</v>
      </c>
      <c r="AA715" s="5">
        <f t="shared" si="912"/>
        <v>0</v>
      </c>
      <c r="AB715" s="5">
        <f t="shared" si="913"/>
        <v>0</v>
      </c>
      <c r="AC715" s="5">
        <f t="shared" si="914"/>
        <v>0</v>
      </c>
      <c r="AD715" s="5">
        <f t="shared" si="915"/>
        <v>0</v>
      </c>
      <c r="AE715" s="5">
        <f t="shared" si="916"/>
        <v>0</v>
      </c>
      <c r="AF715" s="5">
        <f t="shared" si="917"/>
        <v>0</v>
      </c>
      <c r="AG715" s="5">
        <f t="shared" si="918"/>
        <v>0</v>
      </c>
      <c r="AH715" s="5">
        <f t="shared" si="919"/>
        <v>8.4564735953942952E-4</v>
      </c>
      <c r="AI715" s="5">
        <f t="shared" si="920"/>
        <v>0</v>
      </c>
      <c r="AJ715" s="5">
        <f t="shared" si="921"/>
        <v>0</v>
      </c>
      <c r="AK715" s="5">
        <f t="shared" si="922"/>
        <v>0</v>
      </c>
      <c r="AL715" s="5">
        <f t="shared" si="923"/>
        <v>0</v>
      </c>
      <c r="AM715" s="5">
        <f t="shared" si="924"/>
        <v>0</v>
      </c>
      <c r="AN715" s="5">
        <f t="shared" si="925"/>
        <v>0</v>
      </c>
      <c r="AO715" s="5">
        <f t="shared" si="926"/>
        <v>0</v>
      </c>
      <c r="AP715" s="5">
        <f t="shared" si="927"/>
        <v>0</v>
      </c>
      <c r="AQ715" s="5">
        <f t="shared" si="928"/>
        <v>0</v>
      </c>
      <c r="AR715" s="5">
        <f t="shared" si="929"/>
        <v>7.0888666656283985E-5</v>
      </c>
      <c r="AS715" s="5">
        <f t="shared" si="930"/>
        <v>0</v>
      </c>
      <c r="AT715" s="5">
        <f t="shared" si="931"/>
        <v>0</v>
      </c>
      <c r="AU715" s="5">
        <f t="shared" si="932"/>
        <v>0</v>
      </c>
      <c r="AV715" s="5">
        <f t="shared" si="933"/>
        <v>0</v>
      </c>
      <c r="AW715" s="5">
        <f t="shared" si="934"/>
        <v>0</v>
      </c>
      <c r="AX715" s="5">
        <f t="shared" si="935"/>
        <v>0</v>
      </c>
      <c r="AY715" s="5">
        <f t="shared" si="936"/>
        <v>0</v>
      </c>
      <c r="AZ715" s="5">
        <f t="shared" si="937"/>
        <v>0</v>
      </c>
      <c r="BA715" s="5">
        <f t="shared" si="938"/>
        <v>0</v>
      </c>
      <c r="BB715" s="5">
        <f t="shared" si="939"/>
        <v>0</v>
      </c>
      <c r="BC715" s="5">
        <f t="shared" si="940"/>
        <v>0</v>
      </c>
      <c r="BD715" s="5">
        <f t="shared" si="941"/>
        <v>4.9520277804712948E-6</v>
      </c>
      <c r="BE715" s="5">
        <f t="shared" si="942"/>
        <v>0</v>
      </c>
      <c r="BF715" s="5">
        <f t="shared" si="943"/>
        <v>0</v>
      </c>
      <c r="BG715" s="5">
        <f t="shared" si="944"/>
        <v>0</v>
      </c>
      <c r="BH715" s="5">
        <f t="shared" si="945"/>
        <v>0</v>
      </c>
      <c r="BI715" s="5">
        <f t="shared" si="946"/>
        <v>0</v>
      </c>
      <c r="BJ715" s="8">
        <f t="shared" si="947"/>
        <v>0</v>
      </c>
      <c r="BK715" s="8">
        <f t="shared" si="948"/>
        <v>0.6576131348374159</v>
      </c>
      <c r="BL715" s="8">
        <f t="shared" si="949"/>
        <v>0.33431621344250528</v>
      </c>
      <c r="BM715" s="8">
        <f t="shared" si="950"/>
        <v>8.9918269719122829E-3</v>
      </c>
      <c r="BN715" s="8">
        <f t="shared" si="951"/>
        <v>0.991007860225945</v>
      </c>
    </row>
    <row r="716" spans="1:66" x14ac:dyDescent="0.25">
      <c r="A716" t="s">
        <v>178</v>
      </c>
      <c r="B716" t="s">
        <v>272</v>
      </c>
      <c r="C716" t="s">
        <v>186</v>
      </c>
      <c r="D716" s="10"/>
      <c r="E716">
        <f>VLOOKUP(A716,home!$A$2:$E$405,3,FALSE)</f>
        <v>1.8076923076923099</v>
      </c>
      <c r="F716">
        <f>VLOOKUP(B716,home!$B$2:$E$405,3,FALSE)</f>
        <v>1.1100000000000001</v>
      </c>
      <c r="G716">
        <f>VLOOKUP(C716,away!$B$2:$E$405,4,FALSE)</f>
        <v>0</v>
      </c>
      <c r="H716">
        <f>VLOOKUP(A716,away!$A$2:$E$405,3,FALSE)</f>
        <v>1.07692307692308</v>
      </c>
      <c r="I716">
        <f>VLOOKUP(C716,away!$B$2:$E$405,3,FALSE)</f>
        <v>0</v>
      </c>
      <c r="J716">
        <f>VLOOKUP(B716,home!$B$2:$E$405,4,FALSE)</f>
        <v>2.3199999999999998</v>
      </c>
      <c r="K716" s="3">
        <f t="shared" si="896"/>
        <v>0</v>
      </c>
      <c r="L716" s="3">
        <f t="shared" si="897"/>
        <v>0</v>
      </c>
      <c r="M716" s="5">
        <f t="shared" si="898"/>
        <v>1</v>
      </c>
      <c r="N716" s="5">
        <f t="shared" si="899"/>
        <v>0</v>
      </c>
      <c r="O716" s="5">
        <f t="shared" si="900"/>
        <v>0</v>
      </c>
      <c r="P716" s="5">
        <f t="shared" si="901"/>
        <v>0</v>
      </c>
      <c r="Q716" s="5">
        <f t="shared" si="902"/>
        <v>0</v>
      </c>
      <c r="R716" s="5">
        <f t="shared" si="903"/>
        <v>0</v>
      </c>
      <c r="S716" s="5">
        <f t="shared" si="904"/>
        <v>0</v>
      </c>
      <c r="T716" s="5">
        <f t="shared" si="905"/>
        <v>0</v>
      </c>
      <c r="U716" s="5">
        <f t="shared" si="906"/>
        <v>0</v>
      </c>
      <c r="V716" s="5">
        <f t="shared" si="907"/>
        <v>0</v>
      </c>
      <c r="W716" s="5">
        <f t="shared" si="908"/>
        <v>0</v>
      </c>
      <c r="X716" s="5">
        <f t="shared" si="909"/>
        <v>0</v>
      </c>
      <c r="Y716" s="5">
        <f t="shared" si="910"/>
        <v>0</v>
      </c>
      <c r="Z716" s="5">
        <f t="shared" si="911"/>
        <v>0</v>
      </c>
      <c r="AA716" s="5">
        <f t="shared" si="912"/>
        <v>0</v>
      </c>
      <c r="AB716" s="5">
        <f t="shared" si="913"/>
        <v>0</v>
      </c>
      <c r="AC716" s="5">
        <f t="shared" si="914"/>
        <v>0</v>
      </c>
      <c r="AD716" s="5">
        <f t="shared" si="915"/>
        <v>0</v>
      </c>
      <c r="AE716" s="5">
        <f t="shared" si="916"/>
        <v>0</v>
      </c>
      <c r="AF716" s="5">
        <f t="shared" si="917"/>
        <v>0</v>
      </c>
      <c r="AG716" s="5">
        <f t="shared" si="918"/>
        <v>0</v>
      </c>
      <c r="AH716" s="5">
        <f t="shared" si="919"/>
        <v>0</v>
      </c>
      <c r="AI716" s="5">
        <f t="shared" si="920"/>
        <v>0</v>
      </c>
      <c r="AJ716" s="5">
        <f t="shared" si="921"/>
        <v>0</v>
      </c>
      <c r="AK716" s="5">
        <f t="shared" si="922"/>
        <v>0</v>
      </c>
      <c r="AL716" s="5">
        <f t="shared" si="923"/>
        <v>0</v>
      </c>
      <c r="AM716" s="5">
        <f t="shared" si="924"/>
        <v>0</v>
      </c>
      <c r="AN716" s="5">
        <f t="shared" si="925"/>
        <v>0</v>
      </c>
      <c r="AO716" s="5">
        <f t="shared" si="926"/>
        <v>0</v>
      </c>
      <c r="AP716" s="5">
        <f t="shared" si="927"/>
        <v>0</v>
      </c>
      <c r="AQ716" s="5">
        <f t="shared" si="928"/>
        <v>0</v>
      </c>
      <c r="AR716" s="5">
        <f t="shared" si="929"/>
        <v>0</v>
      </c>
      <c r="AS716" s="5">
        <f t="shared" si="930"/>
        <v>0</v>
      </c>
      <c r="AT716" s="5">
        <f t="shared" si="931"/>
        <v>0</v>
      </c>
      <c r="AU716" s="5">
        <f t="shared" si="932"/>
        <v>0</v>
      </c>
      <c r="AV716" s="5">
        <f t="shared" si="933"/>
        <v>0</v>
      </c>
      <c r="AW716" s="5">
        <f t="shared" si="934"/>
        <v>0</v>
      </c>
      <c r="AX716" s="5">
        <f t="shared" si="935"/>
        <v>0</v>
      </c>
      <c r="AY716" s="5">
        <f t="shared" si="936"/>
        <v>0</v>
      </c>
      <c r="AZ716" s="5">
        <f t="shared" si="937"/>
        <v>0</v>
      </c>
      <c r="BA716" s="5">
        <f t="shared" si="938"/>
        <v>0</v>
      </c>
      <c r="BB716" s="5">
        <f t="shared" si="939"/>
        <v>0</v>
      </c>
      <c r="BC716" s="5">
        <f t="shared" si="940"/>
        <v>0</v>
      </c>
      <c r="BD716" s="5">
        <f t="shared" si="941"/>
        <v>0</v>
      </c>
      <c r="BE716" s="5">
        <f t="shared" si="942"/>
        <v>0</v>
      </c>
      <c r="BF716" s="5">
        <f t="shared" si="943"/>
        <v>0</v>
      </c>
      <c r="BG716" s="5">
        <f t="shared" si="944"/>
        <v>0</v>
      </c>
      <c r="BH716" s="5">
        <f t="shared" si="945"/>
        <v>0</v>
      </c>
      <c r="BI716" s="5">
        <f t="shared" si="946"/>
        <v>0</v>
      </c>
      <c r="BJ716" s="8">
        <f t="shared" si="947"/>
        <v>0</v>
      </c>
      <c r="BK716" s="8">
        <f t="shared" si="948"/>
        <v>1</v>
      </c>
      <c r="BL716" s="8">
        <f t="shared" si="949"/>
        <v>0</v>
      </c>
      <c r="BM716" s="8">
        <f t="shared" si="950"/>
        <v>0</v>
      </c>
      <c r="BN716" s="8">
        <f t="shared" si="951"/>
        <v>1</v>
      </c>
    </row>
    <row r="717" spans="1:66" x14ac:dyDescent="0.25">
      <c r="A717" t="s">
        <v>28</v>
      </c>
      <c r="B717" t="s">
        <v>31</v>
      </c>
      <c r="C717" t="s">
        <v>190</v>
      </c>
      <c r="D717" s="10"/>
      <c r="E717">
        <f>VLOOKUP(A717,home!$A$2:$E$405,3,FALSE)</f>
        <v>1.4166666666666701</v>
      </c>
      <c r="F717">
        <f>VLOOKUP(B717,home!$B$2:$E$405,3,FALSE)</f>
        <v>1.41</v>
      </c>
      <c r="G717">
        <f>VLOOKUP(C717,away!$B$2:$E$405,4,FALSE)</f>
        <v>1.41</v>
      </c>
      <c r="H717">
        <f>VLOOKUP(A717,away!$A$2:$E$405,3,FALSE)</f>
        <v>1</v>
      </c>
      <c r="I717">
        <f>VLOOKUP(C717,away!$B$2:$E$405,3,FALSE)</f>
        <v>0.71</v>
      </c>
      <c r="J717">
        <f>VLOOKUP(B717,home!$B$2:$E$405,4,FALSE)</f>
        <v>0.5</v>
      </c>
      <c r="K717" s="3">
        <f t="shared" si="896"/>
        <v>2.8164750000000063</v>
      </c>
      <c r="L717" s="3">
        <f t="shared" si="897"/>
        <v>0.35499999999999998</v>
      </c>
      <c r="M717" s="5">
        <f t="shared" si="898"/>
        <v>4.1941688266119576E-2</v>
      </c>
      <c r="N717" s="5">
        <f t="shared" si="899"/>
        <v>0.11812771645931938</v>
      </c>
      <c r="O717" s="5">
        <f t="shared" si="900"/>
        <v>1.4889299334472448E-2</v>
      </c>
      <c r="P717" s="5">
        <f t="shared" si="901"/>
        <v>4.1935339343058375E-2</v>
      </c>
      <c r="Q717" s="5">
        <f t="shared" si="902"/>
        <v>0.16635188010738119</v>
      </c>
      <c r="R717" s="5">
        <f t="shared" si="903"/>
        <v>2.6428506318688597E-3</v>
      </c>
      <c r="S717" s="5">
        <f t="shared" si="904"/>
        <v>1.0482247845266357E-2</v>
      </c>
      <c r="T717" s="5">
        <f t="shared" si="905"/>
        <v>5.9054917438120316E-2</v>
      </c>
      <c r="U717" s="5">
        <f t="shared" si="906"/>
        <v>7.4435227333928622E-3</v>
      </c>
      <c r="V717" s="5">
        <f t="shared" si="907"/>
        <v>1.1645178994443117E-3</v>
      </c>
      <c r="W717" s="5">
        <f t="shared" si="908"/>
        <v>0.15617530384181252</v>
      </c>
      <c r="X717" s="5">
        <f t="shared" si="909"/>
        <v>5.5442232863843435E-2</v>
      </c>
      <c r="Y717" s="5">
        <f t="shared" si="910"/>
        <v>9.8409963333322102E-3</v>
      </c>
      <c r="Z717" s="5">
        <f t="shared" si="911"/>
        <v>3.1273732477114839E-4</v>
      </c>
      <c r="AA717" s="5">
        <f t="shared" si="912"/>
        <v>8.808168567848221E-4</v>
      </c>
      <c r="AB717" s="5">
        <f t="shared" si="913"/>
        <v>1.2403993283565189E-3</v>
      </c>
      <c r="AC717" s="5">
        <f t="shared" si="914"/>
        <v>7.2771351284205336E-5</v>
      </c>
      <c r="AD717" s="5">
        <f t="shared" si="915"/>
        <v>0.10996595972196747</v>
      </c>
      <c r="AE717" s="5">
        <f t="shared" si="916"/>
        <v>3.9037915701298449E-2</v>
      </c>
      <c r="AF717" s="5">
        <f t="shared" si="917"/>
        <v>6.929230036980474E-3</v>
      </c>
      <c r="AG717" s="5">
        <f t="shared" si="918"/>
        <v>8.1995888770935619E-4</v>
      </c>
      <c r="AH717" s="5">
        <f t="shared" si="919"/>
        <v>2.7755437573439411E-5</v>
      </c>
      <c r="AI717" s="5">
        <f t="shared" si="920"/>
        <v>7.8172496039652926E-5</v>
      </c>
      <c r="AJ717" s="5">
        <f t="shared" si="921"/>
        <v>1.1008544039164102E-4</v>
      </c>
      <c r="AK717" s="5">
        <f t="shared" si="922"/>
        <v>1.0335096357568261E-4</v>
      </c>
      <c r="AL717" s="5">
        <f t="shared" si="923"/>
        <v>2.910413420836197E-6</v>
      </c>
      <c r="AM717" s="5">
        <f t="shared" si="924"/>
        <v>6.1943275281585809E-2</v>
      </c>
      <c r="AN717" s="5">
        <f t="shared" si="925"/>
        <v>2.198986272496296E-2</v>
      </c>
      <c r="AO717" s="5">
        <f t="shared" si="926"/>
        <v>3.9032006336809253E-3</v>
      </c>
      <c r="AP717" s="5">
        <f t="shared" si="927"/>
        <v>4.6187874165224286E-4</v>
      </c>
      <c r="AQ717" s="5">
        <f t="shared" si="928"/>
        <v>4.0991738321636536E-5</v>
      </c>
      <c r="AR717" s="5">
        <f t="shared" si="929"/>
        <v>1.9706360677141999E-6</v>
      </c>
      <c r="AS717" s="5">
        <f t="shared" si="930"/>
        <v>5.550247218815363E-6</v>
      </c>
      <c r="AT717" s="5">
        <f t="shared" si="931"/>
        <v>7.8160662678065187E-6</v>
      </c>
      <c r="AU717" s="5">
        <f t="shared" si="932"/>
        <v>7.3379184138734725E-6</v>
      </c>
      <c r="AV717" s="5">
        <f t="shared" si="933"/>
        <v>5.1667659411785836E-6</v>
      </c>
      <c r="AW717" s="5">
        <f t="shared" si="934"/>
        <v>8.0832579361239516E-8</v>
      </c>
      <c r="AX717" s="5">
        <f t="shared" si="935"/>
        <v>2.9076947708117477E-2</v>
      </c>
      <c r="AY717" s="5">
        <f t="shared" si="936"/>
        <v>1.0322316436381703E-2</v>
      </c>
      <c r="AZ717" s="5">
        <f t="shared" si="937"/>
        <v>1.8322111674577523E-3</v>
      </c>
      <c r="BA717" s="5">
        <f t="shared" si="938"/>
        <v>2.1681165481583404E-4</v>
      </c>
      <c r="BB717" s="5">
        <f t="shared" si="939"/>
        <v>1.9242034364905266E-5</v>
      </c>
      <c r="BC717" s="5">
        <f t="shared" si="940"/>
        <v>1.366184439908275E-6</v>
      </c>
      <c r="BD717" s="5">
        <f t="shared" si="941"/>
        <v>1.1659596733975671E-7</v>
      </c>
      <c r="BE717" s="5">
        <f t="shared" si="942"/>
        <v>3.2838962711324197E-7</v>
      </c>
      <c r="BF717" s="5">
        <f t="shared" si="943"/>
        <v>4.6245058751188522E-7</v>
      </c>
      <c r="BG717" s="5">
        <f t="shared" si="944"/>
        <v>4.3416017282084667E-7</v>
      </c>
      <c r="BH717" s="5">
        <f t="shared" si="945"/>
        <v>3.0570031818639922E-7</v>
      </c>
      <c r="BI717" s="5">
        <f t="shared" si="946"/>
        <v>1.7219946073280814E-7</v>
      </c>
      <c r="BJ717" s="8">
        <f t="shared" si="947"/>
        <v>0.85155421569754586</v>
      </c>
      <c r="BK717" s="8">
        <f t="shared" si="948"/>
        <v>0.10592179155497537</v>
      </c>
      <c r="BL717" s="8">
        <f t="shared" si="949"/>
        <v>2.7445914352499021E-2</v>
      </c>
      <c r="BM717" s="8">
        <f t="shared" si="950"/>
        <v>0.58902364918376915</v>
      </c>
      <c r="BN717" s="8">
        <f t="shared" si="951"/>
        <v>0.38588877414221984</v>
      </c>
    </row>
    <row r="718" spans="1:66" x14ac:dyDescent="0.25">
      <c r="A718" t="s">
        <v>28</v>
      </c>
      <c r="B718" t="s">
        <v>188</v>
      </c>
      <c r="C718" t="s">
        <v>189</v>
      </c>
      <c r="D718" s="10"/>
      <c r="E718">
        <f>VLOOKUP(A718,home!$A$2:$E$405,3,FALSE)</f>
        <v>1.4166666666666701</v>
      </c>
      <c r="F718">
        <f>VLOOKUP(B718,home!$B$2:$E$405,3,FALSE)</f>
        <v>0.35</v>
      </c>
      <c r="G718">
        <f>VLOOKUP(C718,away!$B$2:$E$405,4,FALSE)</f>
        <v>0</v>
      </c>
      <c r="H718">
        <f>VLOOKUP(A718,away!$A$2:$E$405,3,FALSE)</f>
        <v>1</v>
      </c>
      <c r="I718">
        <f>VLOOKUP(C718,away!$B$2:$E$405,3,FALSE)</f>
        <v>0</v>
      </c>
      <c r="J718">
        <f>VLOOKUP(B718,home!$B$2:$E$405,4,FALSE)</f>
        <v>1</v>
      </c>
      <c r="K718" s="3">
        <f t="shared" si="896"/>
        <v>0</v>
      </c>
      <c r="L718" s="3">
        <f t="shared" si="897"/>
        <v>0</v>
      </c>
      <c r="M718" s="5">
        <f t="shared" si="898"/>
        <v>1</v>
      </c>
      <c r="N718" s="5">
        <f t="shared" si="899"/>
        <v>0</v>
      </c>
      <c r="O718" s="5">
        <f t="shared" si="900"/>
        <v>0</v>
      </c>
      <c r="P718" s="5">
        <f t="shared" si="901"/>
        <v>0</v>
      </c>
      <c r="Q718" s="5">
        <f t="shared" si="902"/>
        <v>0</v>
      </c>
      <c r="R718" s="5">
        <f t="shared" si="903"/>
        <v>0</v>
      </c>
      <c r="S718" s="5">
        <f t="shared" si="904"/>
        <v>0</v>
      </c>
      <c r="T718" s="5">
        <f t="shared" si="905"/>
        <v>0</v>
      </c>
      <c r="U718" s="5">
        <f t="shared" si="906"/>
        <v>0</v>
      </c>
      <c r="V718" s="5">
        <f t="shared" si="907"/>
        <v>0</v>
      </c>
      <c r="W718" s="5">
        <f t="shared" si="908"/>
        <v>0</v>
      </c>
      <c r="X718" s="5">
        <f t="shared" si="909"/>
        <v>0</v>
      </c>
      <c r="Y718" s="5">
        <f t="shared" si="910"/>
        <v>0</v>
      </c>
      <c r="Z718" s="5">
        <f t="shared" si="911"/>
        <v>0</v>
      </c>
      <c r="AA718" s="5">
        <f t="shared" si="912"/>
        <v>0</v>
      </c>
      <c r="AB718" s="5">
        <f t="shared" si="913"/>
        <v>0</v>
      </c>
      <c r="AC718" s="5">
        <f t="shared" si="914"/>
        <v>0</v>
      </c>
      <c r="AD718" s="5">
        <f t="shared" si="915"/>
        <v>0</v>
      </c>
      <c r="AE718" s="5">
        <f t="shared" si="916"/>
        <v>0</v>
      </c>
      <c r="AF718" s="5">
        <f t="shared" si="917"/>
        <v>0</v>
      </c>
      <c r="AG718" s="5">
        <f t="shared" si="918"/>
        <v>0</v>
      </c>
      <c r="AH718" s="5">
        <f t="shared" si="919"/>
        <v>0</v>
      </c>
      <c r="AI718" s="5">
        <f t="shared" si="920"/>
        <v>0</v>
      </c>
      <c r="AJ718" s="5">
        <f t="shared" si="921"/>
        <v>0</v>
      </c>
      <c r="AK718" s="5">
        <f t="shared" si="922"/>
        <v>0</v>
      </c>
      <c r="AL718" s="5">
        <f t="shared" si="923"/>
        <v>0</v>
      </c>
      <c r="AM718" s="5">
        <f t="shared" si="924"/>
        <v>0</v>
      </c>
      <c r="AN718" s="5">
        <f t="shared" si="925"/>
        <v>0</v>
      </c>
      <c r="AO718" s="5">
        <f t="shared" si="926"/>
        <v>0</v>
      </c>
      <c r="AP718" s="5">
        <f t="shared" si="927"/>
        <v>0</v>
      </c>
      <c r="AQ718" s="5">
        <f t="shared" si="928"/>
        <v>0</v>
      </c>
      <c r="AR718" s="5">
        <f t="shared" si="929"/>
        <v>0</v>
      </c>
      <c r="AS718" s="5">
        <f t="shared" si="930"/>
        <v>0</v>
      </c>
      <c r="AT718" s="5">
        <f t="shared" si="931"/>
        <v>0</v>
      </c>
      <c r="AU718" s="5">
        <f t="shared" si="932"/>
        <v>0</v>
      </c>
      <c r="AV718" s="5">
        <f t="shared" si="933"/>
        <v>0</v>
      </c>
      <c r="AW718" s="5">
        <f t="shared" si="934"/>
        <v>0</v>
      </c>
      <c r="AX718" s="5">
        <f t="shared" si="935"/>
        <v>0</v>
      </c>
      <c r="AY718" s="5">
        <f t="shared" si="936"/>
        <v>0</v>
      </c>
      <c r="AZ718" s="5">
        <f t="shared" si="937"/>
        <v>0</v>
      </c>
      <c r="BA718" s="5">
        <f t="shared" si="938"/>
        <v>0</v>
      </c>
      <c r="BB718" s="5">
        <f t="shared" si="939"/>
        <v>0</v>
      </c>
      <c r="BC718" s="5">
        <f t="shared" si="940"/>
        <v>0</v>
      </c>
      <c r="BD718" s="5">
        <f t="shared" si="941"/>
        <v>0</v>
      </c>
      <c r="BE718" s="5">
        <f t="shared" si="942"/>
        <v>0</v>
      </c>
      <c r="BF718" s="5">
        <f t="shared" si="943"/>
        <v>0</v>
      </c>
      <c r="BG718" s="5">
        <f t="shared" si="944"/>
        <v>0</v>
      </c>
      <c r="BH718" s="5">
        <f t="shared" si="945"/>
        <v>0</v>
      </c>
      <c r="BI718" s="5">
        <f t="shared" si="946"/>
        <v>0</v>
      </c>
      <c r="BJ718" s="8">
        <f t="shared" si="947"/>
        <v>0</v>
      </c>
      <c r="BK718" s="8">
        <f t="shared" si="948"/>
        <v>1</v>
      </c>
      <c r="BL718" s="8">
        <f t="shared" si="949"/>
        <v>0</v>
      </c>
      <c r="BM718" s="8">
        <f t="shared" si="950"/>
        <v>0</v>
      </c>
      <c r="BN718" s="8">
        <f t="shared" si="951"/>
        <v>1</v>
      </c>
    </row>
    <row r="719" spans="1:66" x14ac:dyDescent="0.25">
      <c r="A719" t="s">
        <v>28</v>
      </c>
      <c r="B719" t="s">
        <v>293</v>
      </c>
      <c r="C719" t="s">
        <v>187</v>
      </c>
      <c r="D719" s="10"/>
      <c r="E719">
        <f>VLOOKUP(A719,home!$A$2:$E$405,3,FALSE)</f>
        <v>1.4166666666666701</v>
      </c>
      <c r="F719">
        <f>VLOOKUP(B719,home!$B$2:$E$405,3,FALSE)</f>
        <v>0</v>
      </c>
      <c r="G719">
        <f>VLOOKUP(C719,away!$B$2:$E$405,4,FALSE)</f>
        <v>1.06</v>
      </c>
      <c r="H719">
        <f>VLOOKUP(A719,away!$A$2:$E$405,3,FALSE)</f>
        <v>1</v>
      </c>
      <c r="I719">
        <f>VLOOKUP(C719,away!$B$2:$E$405,3,FALSE)</f>
        <v>0.35</v>
      </c>
      <c r="J719">
        <f>VLOOKUP(B719,home!$B$2:$E$405,4,FALSE)</f>
        <v>1</v>
      </c>
      <c r="K719" s="3">
        <f t="shared" si="896"/>
        <v>0</v>
      </c>
      <c r="L719" s="3">
        <f t="shared" si="897"/>
        <v>0.35</v>
      </c>
      <c r="M719" s="5">
        <f t="shared" si="898"/>
        <v>0.70468808971871344</v>
      </c>
      <c r="N719" s="5">
        <f t="shared" si="899"/>
        <v>0</v>
      </c>
      <c r="O719" s="5">
        <f t="shared" si="900"/>
        <v>0.24664083140154963</v>
      </c>
      <c r="P719" s="5">
        <f t="shared" si="901"/>
        <v>0</v>
      </c>
      <c r="Q719" s="5">
        <f t="shared" si="902"/>
        <v>0</v>
      </c>
      <c r="R719" s="5">
        <f t="shared" si="903"/>
        <v>4.3162145495271177E-2</v>
      </c>
      <c r="S719" s="5">
        <f t="shared" si="904"/>
        <v>0</v>
      </c>
      <c r="T719" s="5">
        <f t="shared" si="905"/>
        <v>0</v>
      </c>
      <c r="U719" s="5">
        <f t="shared" si="906"/>
        <v>0</v>
      </c>
      <c r="V719" s="5">
        <f t="shared" si="907"/>
        <v>0</v>
      </c>
      <c r="W719" s="5">
        <f t="shared" si="908"/>
        <v>0</v>
      </c>
      <c r="X719" s="5">
        <f t="shared" si="909"/>
        <v>0</v>
      </c>
      <c r="Y719" s="5">
        <f t="shared" si="910"/>
        <v>0</v>
      </c>
      <c r="Z719" s="5">
        <f t="shared" si="911"/>
        <v>5.0355836411149707E-3</v>
      </c>
      <c r="AA719" s="5">
        <f t="shared" si="912"/>
        <v>0</v>
      </c>
      <c r="AB719" s="5">
        <f t="shared" si="913"/>
        <v>0</v>
      </c>
      <c r="AC719" s="5">
        <f t="shared" si="914"/>
        <v>0</v>
      </c>
      <c r="AD719" s="5">
        <f t="shared" si="915"/>
        <v>0</v>
      </c>
      <c r="AE719" s="5">
        <f t="shared" si="916"/>
        <v>0</v>
      </c>
      <c r="AF719" s="5">
        <f t="shared" si="917"/>
        <v>0</v>
      </c>
      <c r="AG719" s="5">
        <f t="shared" si="918"/>
        <v>0</v>
      </c>
      <c r="AH719" s="5">
        <f t="shared" si="919"/>
        <v>4.4061356859755979E-4</v>
      </c>
      <c r="AI719" s="5">
        <f t="shared" si="920"/>
        <v>0</v>
      </c>
      <c r="AJ719" s="5">
        <f t="shared" si="921"/>
        <v>0</v>
      </c>
      <c r="AK719" s="5">
        <f t="shared" si="922"/>
        <v>0</v>
      </c>
      <c r="AL719" s="5">
        <f t="shared" si="923"/>
        <v>0</v>
      </c>
      <c r="AM719" s="5">
        <f t="shared" si="924"/>
        <v>0</v>
      </c>
      <c r="AN719" s="5">
        <f t="shared" si="925"/>
        <v>0</v>
      </c>
      <c r="AO719" s="5">
        <f t="shared" si="926"/>
        <v>0</v>
      </c>
      <c r="AP719" s="5">
        <f t="shared" si="927"/>
        <v>0</v>
      </c>
      <c r="AQ719" s="5">
        <f t="shared" si="928"/>
        <v>0</v>
      </c>
      <c r="AR719" s="5">
        <f t="shared" si="929"/>
        <v>3.0842949801829187E-5</v>
      </c>
      <c r="AS719" s="5">
        <f t="shared" si="930"/>
        <v>0</v>
      </c>
      <c r="AT719" s="5">
        <f t="shared" si="931"/>
        <v>0</v>
      </c>
      <c r="AU719" s="5">
        <f t="shared" si="932"/>
        <v>0</v>
      </c>
      <c r="AV719" s="5">
        <f t="shared" si="933"/>
        <v>0</v>
      </c>
      <c r="AW719" s="5">
        <f t="shared" si="934"/>
        <v>0</v>
      </c>
      <c r="AX719" s="5">
        <f t="shared" si="935"/>
        <v>0</v>
      </c>
      <c r="AY719" s="5">
        <f t="shared" si="936"/>
        <v>0</v>
      </c>
      <c r="AZ719" s="5">
        <f t="shared" si="937"/>
        <v>0</v>
      </c>
      <c r="BA719" s="5">
        <f t="shared" si="938"/>
        <v>0</v>
      </c>
      <c r="BB719" s="5">
        <f t="shared" si="939"/>
        <v>0</v>
      </c>
      <c r="BC719" s="5">
        <f t="shared" si="940"/>
        <v>0</v>
      </c>
      <c r="BD719" s="5">
        <f t="shared" si="941"/>
        <v>1.7991720717733685E-6</v>
      </c>
      <c r="BE719" s="5">
        <f t="shared" si="942"/>
        <v>0</v>
      </c>
      <c r="BF719" s="5">
        <f t="shared" si="943"/>
        <v>0</v>
      </c>
      <c r="BG719" s="5">
        <f t="shared" si="944"/>
        <v>0</v>
      </c>
      <c r="BH719" s="5">
        <f t="shared" si="945"/>
        <v>0</v>
      </c>
      <c r="BI719" s="5">
        <f t="shared" si="946"/>
        <v>0</v>
      </c>
      <c r="BJ719" s="8">
        <f t="shared" si="947"/>
        <v>0</v>
      </c>
      <c r="BK719" s="8">
        <f t="shared" si="948"/>
        <v>0.70468808971871344</v>
      </c>
      <c r="BL719" s="8">
        <f t="shared" si="949"/>
        <v>0.29027623258729196</v>
      </c>
      <c r="BM719" s="8">
        <f t="shared" si="950"/>
        <v>5.5088393315861333E-3</v>
      </c>
      <c r="BN719" s="8">
        <f t="shared" si="951"/>
        <v>0.99449106661553432</v>
      </c>
    </row>
    <row r="720" spans="1:66" x14ac:dyDescent="0.25">
      <c r="A720" t="s">
        <v>28</v>
      </c>
      <c r="B720" t="s">
        <v>276</v>
      </c>
      <c r="C720" t="s">
        <v>278</v>
      </c>
      <c r="D720" s="10"/>
      <c r="E720">
        <f>VLOOKUP(A720,home!$A$2:$E$405,3,FALSE)</f>
        <v>1.4166666666666701</v>
      </c>
      <c r="F720">
        <f>VLOOKUP(B720,home!$B$2:$E$405,3,FALSE)</f>
        <v>1.06</v>
      </c>
      <c r="G720">
        <f>VLOOKUP(C720,away!$B$2:$E$405,4,FALSE)</f>
        <v>0.35</v>
      </c>
      <c r="H720">
        <f>VLOOKUP(A720,away!$A$2:$E$405,3,FALSE)</f>
        <v>1</v>
      </c>
      <c r="I720">
        <f>VLOOKUP(C720,away!$B$2:$E$405,3,FALSE)</f>
        <v>0.35</v>
      </c>
      <c r="J720">
        <f>VLOOKUP(B720,home!$B$2:$E$405,4,FALSE)</f>
        <v>1</v>
      </c>
      <c r="K720" s="3">
        <f t="shared" si="896"/>
        <v>0.52558333333333451</v>
      </c>
      <c r="L720" s="3">
        <f t="shared" si="897"/>
        <v>0.35</v>
      </c>
      <c r="M720" s="5">
        <f t="shared" si="898"/>
        <v>0.41661892107768078</v>
      </c>
      <c r="N720" s="5">
        <f t="shared" si="899"/>
        <v>0.21896796126974488</v>
      </c>
      <c r="O720" s="5">
        <f t="shared" si="900"/>
        <v>0.14581662237718823</v>
      </c>
      <c r="P720" s="5">
        <f t="shared" si="901"/>
        <v>7.6638786444410689E-2</v>
      </c>
      <c r="Q720" s="5">
        <f t="shared" si="902"/>
        <v>5.7542955488678486E-2</v>
      </c>
      <c r="R720" s="5">
        <f t="shared" si="903"/>
        <v>2.5517908916007935E-2</v>
      </c>
      <c r="S720" s="5">
        <f t="shared" si="904"/>
        <v>3.5245060236815556E-3</v>
      </c>
      <c r="T720" s="5">
        <f t="shared" si="905"/>
        <v>2.0140034421037463E-2</v>
      </c>
      <c r="U720" s="5">
        <f t="shared" si="906"/>
        <v>1.3411787627771867E-2</v>
      </c>
      <c r="V720" s="5">
        <f t="shared" si="907"/>
        <v>7.2038618721998783E-5</v>
      </c>
      <c r="W720" s="5">
        <f t="shared" si="908"/>
        <v>1.0081206118530446E-2</v>
      </c>
      <c r="X720" s="5">
        <f t="shared" si="909"/>
        <v>3.528422141485655E-3</v>
      </c>
      <c r="Y720" s="5">
        <f t="shared" si="910"/>
        <v>6.1747387475998949E-4</v>
      </c>
      <c r="Z720" s="5">
        <f t="shared" si="911"/>
        <v>2.9770893735342591E-3</v>
      </c>
      <c r="AA720" s="5">
        <f t="shared" si="912"/>
        <v>1.5647085565733845E-3</v>
      </c>
      <c r="AB720" s="5">
        <f t="shared" si="913"/>
        <v>4.1119236942951481E-4</v>
      </c>
      <c r="AC720" s="5">
        <f t="shared" si="914"/>
        <v>8.282377546764401E-7</v>
      </c>
      <c r="AD720" s="5">
        <f t="shared" si="915"/>
        <v>1.3246284789494096E-3</v>
      </c>
      <c r="AE720" s="5">
        <f t="shared" si="916"/>
        <v>4.6361996763229327E-4</v>
      </c>
      <c r="AF720" s="5">
        <f t="shared" si="917"/>
        <v>8.1133494335651309E-5</v>
      </c>
      <c r="AG720" s="5">
        <f t="shared" si="918"/>
        <v>9.4655743391593191E-6</v>
      </c>
      <c r="AH720" s="5">
        <f t="shared" si="919"/>
        <v>2.6049532018424757E-4</v>
      </c>
      <c r="AI720" s="5">
        <f t="shared" si="920"/>
        <v>1.369119987001711E-4</v>
      </c>
      <c r="AJ720" s="5">
        <f t="shared" si="921"/>
        <v>3.5979332325082535E-5</v>
      </c>
      <c r="AK720" s="5">
        <f t="shared" si="922"/>
        <v>6.3033791381748911E-6</v>
      </c>
      <c r="AL720" s="5">
        <f t="shared" si="923"/>
        <v>6.0943114385350425E-9</v>
      </c>
      <c r="AM720" s="5">
        <f t="shared" si="924"/>
        <v>1.3924053027889916E-4</v>
      </c>
      <c r="AN720" s="5">
        <f t="shared" si="925"/>
        <v>4.8734185597614688E-5</v>
      </c>
      <c r="AO720" s="5">
        <f t="shared" si="926"/>
        <v>8.5284824795825692E-6</v>
      </c>
      <c r="AP720" s="5">
        <f t="shared" si="927"/>
        <v>9.9498962261796628E-7</v>
      </c>
      <c r="AQ720" s="5">
        <f t="shared" si="928"/>
        <v>8.7061591979072031E-8</v>
      </c>
      <c r="AR720" s="5">
        <f t="shared" si="929"/>
        <v>1.823467241289733E-5</v>
      </c>
      <c r="AS720" s="5">
        <f t="shared" si="930"/>
        <v>9.5838399090119773E-6</v>
      </c>
      <c r="AT720" s="5">
        <f t="shared" si="931"/>
        <v>2.5185532627557774E-6</v>
      </c>
      <c r="AU720" s="5">
        <f t="shared" si="932"/>
        <v>4.412365396722424E-7</v>
      </c>
      <c r="AV720" s="5">
        <f t="shared" si="933"/>
        <v>5.7976642827350815E-8</v>
      </c>
      <c r="AW720" s="5">
        <f t="shared" si="934"/>
        <v>3.1140943946745819E-11</v>
      </c>
      <c r="AX720" s="5">
        <f t="shared" si="935"/>
        <v>1.2197083673180809E-5</v>
      </c>
      <c r="AY720" s="5">
        <f t="shared" si="936"/>
        <v>4.2689792856132818E-6</v>
      </c>
      <c r="AZ720" s="5">
        <f t="shared" si="937"/>
        <v>7.4707137498232416E-7</v>
      </c>
      <c r="BA720" s="5">
        <f t="shared" si="938"/>
        <v>8.7158327081271157E-8</v>
      </c>
      <c r="BB720" s="5">
        <f t="shared" si="939"/>
        <v>7.6263536196112233E-9</v>
      </c>
      <c r="BC720" s="5">
        <f t="shared" si="940"/>
        <v>5.3384475337278568E-10</v>
      </c>
      <c r="BD720" s="5">
        <f t="shared" si="941"/>
        <v>1.0636892240856771E-6</v>
      </c>
      <c r="BE720" s="5">
        <f t="shared" si="942"/>
        <v>5.5905732802569842E-7</v>
      </c>
      <c r="BF720" s="5">
        <f t="shared" si="943"/>
        <v>1.4691560699408696E-7</v>
      </c>
      <c r="BG720" s="5">
        <f t="shared" si="944"/>
        <v>2.5738798147547463E-8</v>
      </c>
      <c r="BH720" s="5">
        <f t="shared" si="945"/>
        <v>3.3819708315954625E-9</v>
      </c>
      <c r="BI720" s="5">
        <f t="shared" si="946"/>
        <v>3.5550150058121063E-10</v>
      </c>
      <c r="BJ720" s="8">
        <f t="shared" si="947"/>
        <v>0.31297179453192331</v>
      </c>
      <c r="BK720" s="8">
        <f t="shared" si="948"/>
        <v>0.49685935547584675</v>
      </c>
      <c r="BL720" s="8">
        <f t="shared" si="949"/>
        <v>0.18719454529451535</v>
      </c>
      <c r="BM720" s="8">
        <f t="shared" si="950"/>
        <v>5.8895360153964044E-2</v>
      </c>
      <c r="BN720" s="8">
        <f t="shared" si="951"/>
        <v>0.94110315557371105</v>
      </c>
    </row>
    <row r="721" spans="1:66" x14ac:dyDescent="0.25">
      <c r="A721" t="s">
        <v>192</v>
      </c>
      <c r="B721" t="s">
        <v>281</v>
      </c>
      <c r="C721" t="s">
        <v>193</v>
      </c>
      <c r="D721" s="10"/>
      <c r="E721">
        <f>VLOOKUP(A721,home!$A$2:$E$405,3,FALSE)</f>
        <v>1.7083333333333299</v>
      </c>
      <c r="F721">
        <f>VLOOKUP(B721,home!$B$2:$E$405,3,FALSE)</f>
        <v>1.17</v>
      </c>
      <c r="G721">
        <f>VLOOKUP(C721,away!$B$2:$E$405,4,FALSE)</f>
        <v>0.88</v>
      </c>
      <c r="H721">
        <f>VLOOKUP(A721,away!$A$2:$E$405,3,FALSE)</f>
        <v>1</v>
      </c>
      <c r="I721">
        <f>VLOOKUP(C721,away!$B$2:$E$405,3,FALSE)</f>
        <v>0.28999999999999998</v>
      </c>
      <c r="J721">
        <f>VLOOKUP(B721,home!$B$2:$E$405,4,FALSE)</f>
        <v>0</v>
      </c>
      <c r="K721" s="3">
        <f t="shared" si="896"/>
        <v>1.7588999999999964</v>
      </c>
      <c r="L721" s="3">
        <f t="shared" si="897"/>
        <v>0</v>
      </c>
      <c r="M721" s="5">
        <f t="shared" si="898"/>
        <v>0.17223421729857491</v>
      </c>
      <c r="N721" s="5">
        <f t="shared" si="899"/>
        <v>0.30294276480646276</v>
      </c>
      <c r="O721" s="5">
        <f t="shared" si="900"/>
        <v>0</v>
      </c>
      <c r="P721" s="5">
        <f t="shared" si="901"/>
        <v>0</v>
      </c>
      <c r="Q721" s="5">
        <f t="shared" si="902"/>
        <v>0.26642301450904315</v>
      </c>
      <c r="R721" s="5">
        <f t="shared" si="903"/>
        <v>0</v>
      </c>
      <c r="S721" s="5">
        <f t="shared" si="904"/>
        <v>0</v>
      </c>
      <c r="T721" s="5">
        <f t="shared" si="905"/>
        <v>0</v>
      </c>
      <c r="U721" s="5">
        <f t="shared" si="906"/>
        <v>0</v>
      </c>
      <c r="V721" s="5">
        <f t="shared" si="907"/>
        <v>0</v>
      </c>
      <c r="W721" s="5">
        <f t="shared" si="908"/>
        <v>0.15620381340665171</v>
      </c>
      <c r="X721" s="5">
        <f t="shared" si="909"/>
        <v>0</v>
      </c>
      <c r="Y721" s="5">
        <f t="shared" si="910"/>
        <v>0</v>
      </c>
      <c r="Z721" s="5">
        <f t="shared" si="911"/>
        <v>0</v>
      </c>
      <c r="AA721" s="5">
        <f t="shared" si="912"/>
        <v>0</v>
      </c>
      <c r="AB721" s="5">
        <f t="shared" si="913"/>
        <v>0</v>
      </c>
      <c r="AC721" s="5">
        <f t="shared" si="914"/>
        <v>0</v>
      </c>
      <c r="AD721" s="5">
        <f t="shared" si="915"/>
        <v>6.8686721850239774E-2</v>
      </c>
      <c r="AE721" s="5">
        <f t="shared" si="916"/>
        <v>0</v>
      </c>
      <c r="AF721" s="5">
        <f t="shared" si="917"/>
        <v>0</v>
      </c>
      <c r="AG721" s="5">
        <f t="shared" si="918"/>
        <v>0</v>
      </c>
      <c r="AH721" s="5">
        <f t="shared" si="919"/>
        <v>0</v>
      </c>
      <c r="AI721" s="5">
        <f t="shared" si="920"/>
        <v>0</v>
      </c>
      <c r="AJ721" s="5">
        <f t="shared" si="921"/>
        <v>0</v>
      </c>
      <c r="AK721" s="5">
        <f t="shared" si="922"/>
        <v>0</v>
      </c>
      <c r="AL721" s="5">
        <f t="shared" si="923"/>
        <v>0</v>
      </c>
      <c r="AM721" s="5">
        <f t="shared" si="924"/>
        <v>2.416261501247732E-2</v>
      </c>
      <c r="AN721" s="5">
        <f t="shared" si="925"/>
        <v>0</v>
      </c>
      <c r="AO721" s="5">
        <f t="shared" si="926"/>
        <v>0</v>
      </c>
      <c r="AP721" s="5">
        <f t="shared" si="927"/>
        <v>0</v>
      </c>
      <c r="AQ721" s="5">
        <f t="shared" si="928"/>
        <v>0</v>
      </c>
      <c r="AR721" s="5">
        <f t="shared" si="929"/>
        <v>0</v>
      </c>
      <c r="AS721" s="5">
        <f t="shared" si="930"/>
        <v>0</v>
      </c>
      <c r="AT721" s="5">
        <f t="shared" si="931"/>
        <v>0</v>
      </c>
      <c r="AU721" s="5">
        <f t="shared" si="932"/>
        <v>0</v>
      </c>
      <c r="AV721" s="5">
        <f t="shared" si="933"/>
        <v>0</v>
      </c>
      <c r="AW721" s="5">
        <f t="shared" si="934"/>
        <v>0</v>
      </c>
      <c r="AX721" s="5">
        <f t="shared" si="935"/>
        <v>7.0832705909077082E-3</v>
      </c>
      <c r="AY721" s="5">
        <f t="shared" si="936"/>
        <v>0</v>
      </c>
      <c r="AZ721" s="5">
        <f t="shared" si="937"/>
        <v>0</v>
      </c>
      <c r="BA721" s="5">
        <f t="shared" si="938"/>
        <v>0</v>
      </c>
      <c r="BB721" s="5">
        <f t="shared" si="939"/>
        <v>0</v>
      </c>
      <c r="BC721" s="5">
        <f t="shared" si="940"/>
        <v>0</v>
      </c>
      <c r="BD721" s="5">
        <f t="shared" si="941"/>
        <v>0</v>
      </c>
      <c r="BE721" s="5">
        <f t="shared" si="942"/>
        <v>0</v>
      </c>
      <c r="BF721" s="5">
        <f t="shared" si="943"/>
        <v>0</v>
      </c>
      <c r="BG721" s="5">
        <f t="shared" si="944"/>
        <v>0</v>
      </c>
      <c r="BH721" s="5">
        <f t="shared" si="945"/>
        <v>0</v>
      </c>
      <c r="BI721" s="5">
        <f t="shared" si="946"/>
        <v>0</v>
      </c>
      <c r="BJ721" s="8">
        <f t="shared" si="947"/>
        <v>0.82550220017578235</v>
      </c>
      <c r="BK721" s="8">
        <f t="shared" si="948"/>
        <v>0.17223421729857491</v>
      </c>
      <c r="BL721" s="8">
        <f t="shared" si="949"/>
        <v>0</v>
      </c>
      <c r="BM721" s="8">
        <f t="shared" si="950"/>
        <v>0.25613642086027649</v>
      </c>
      <c r="BN721" s="8">
        <f t="shared" si="951"/>
        <v>0.74159999661408083</v>
      </c>
    </row>
    <row r="722" spans="1:66" x14ac:dyDescent="0.25">
      <c r="A722" t="s">
        <v>192</v>
      </c>
      <c r="B722" t="s">
        <v>200</v>
      </c>
      <c r="C722" t="s">
        <v>199</v>
      </c>
      <c r="D722" s="10"/>
      <c r="E722">
        <f>VLOOKUP(A722,home!$A$2:$E$405,3,FALSE)</f>
        <v>1.7083333333333299</v>
      </c>
      <c r="F722">
        <f>VLOOKUP(B722,home!$B$2:$E$405,3,FALSE)</f>
        <v>0.88</v>
      </c>
      <c r="G722">
        <f>VLOOKUP(C722,away!$B$2:$E$405,4,FALSE)</f>
        <v>1.17</v>
      </c>
      <c r="H722">
        <f>VLOOKUP(A722,away!$A$2:$E$405,3,FALSE)</f>
        <v>1</v>
      </c>
      <c r="I722">
        <f>VLOOKUP(C722,away!$B$2:$E$405,3,FALSE)</f>
        <v>0.28999999999999998</v>
      </c>
      <c r="J722">
        <f>VLOOKUP(B722,home!$B$2:$E$405,4,FALSE)</f>
        <v>0.5</v>
      </c>
      <c r="K722" s="3">
        <f t="shared" si="896"/>
        <v>1.7588999999999964</v>
      </c>
      <c r="L722" s="3">
        <f t="shared" si="897"/>
        <v>0.14499999999999999</v>
      </c>
      <c r="M722" s="5">
        <f t="shared" si="898"/>
        <v>0.14898643759974697</v>
      </c>
      <c r="N722" s="5">
        <f t="shared" si="899"/>
        <v>0.26205224509419439</v>
      </c>
      <c r="O722" s="5">
        <f t="shared" si="900"/>
        <v>2.1603033451963315E-2</v>
      </c>
      <c r="P722" s="5">
        <f t="shared" si="901"/>
        <v>3.7997575538658193E-2</v>
      </c>
      <c r="Q722" s="5">
        <f t="shared" si="902"/>
        <v>0.2304618469480888</v>
      </c>
      <c r="R722" s="5">
        <f t="shared" si="903"/>
        <v>1.5662199252673402E-3</v>
      </c>
      <c r="S722" s="5">
        <f t="shared" si="904"/>
        <v>2.4227301660417837E-3</v>
      </c>
      <c r="T722" s="5">
        <f t="shared" si="905"/>
        <v>3.3416967807472879E-2</v>
      </c>
      <c r="U722" s="5">
        <f t="shared" si="906"/>
        <v>2.7548242265527188E-3</v>
      </c>
      <c r="V722" s="5">
        <f t="shared" si="907"/>
        <v>6.8654923656930926E-5</v>
      </c>
      <c r="W722" s="5">
        <f t="shared" si="908"/>
        <v>0.13511978086566423</v>
      </c>
      <c r="X722" s="5">
        <f t="shared" si="909"/>
        <v>1.9592368225521312E-2</v>
      </c>
      <c r="Y722" s="5">
        <f t="shared" si="910"/>
        <v>1.4204466963502953E-3</v>
      </c>
      <c r="Z722" s="5">
        <f t="shared" si="911"/>
        <v>7.5700629721254766E-5</v>
      </c>
      <c r="AA722" s="5">
        <f t="shared" si="912"/>
        <v>1.3314983761671473E-4</v>
      </c>
      <c r="AB722" s="5">
        <f t="shared" si="913"/>
        <v>1.1709862469201954E-4</v>
      </c>
      <c r="AC722" s="5">
        <f t="shared" si="914"/>
        <v>1.0943616285578409E-6</v>
      </c>
      <c r="AD722" s="5">
        <f t="shared" si="915"/>
        <v>5.9415545641154068E-2</v>
      </c>
      <c r="AE722" s="5">
        <f t="shared" si="916"/>
        <v>8.61525411796734E-3</v>
      </c>
      <c r="AF722" s="5">
        <f t="shared" si="917"/>
        <v>6.2460592355263224E-4</v>
      </c>
      <c r="AG722" s="5">
        <f t="shared" si="918"/>
        <v>3.0189286305043887E-5</v>
      </c>
      <c r="AH722" s="5">
        <f t="shared" si="919"/>
        <v>2.7441478273954857E-6</v>
      </c>
      <c r="AI722" s="5">
        <f t="shared" si="920"/>
        <v>4.8266816136059089E-6</v>
      </c>
      <c r="AJ722" s="5">
        <f t="shared" si="921"/>
        <v>4.2448251450857084E-6</v>
      </c>
      <c r="AK722" s="5">
        <f t="shared" si="922"/>
        <v>2.4887409825637464E-6</v>
      </c>
      <c r="AL722" s="5">
        <f t="shared" si="923"/>
        <v>1.1164261477128232E-8</v>
      </c>
      <c r="AM722" s="5">
        <f t="shared" si="924"/>
        <v>2.0901200645645154E-2</v>
      </c>
      <c r="AN722" s="5">
        <f t="shared" si="925"/>
        <v>3.0306740936185475E-3</v>
      </c>
      <c r="AO722" s="5">
        <f t="shared" si="926"/>
        <v>2.1972387178734469E-4</v>
      </c>
      <c r="AP722" s="5">
        <f t="shared" si="927"/>
        <v>1.0619987136388326E-5</v>
      </c>
      <c r="AQ722" s="5">
        <f t="shared" si="928"/>
        <v>3.8497453369407687E-7</v>
      </c>
      <c r="AR722" s="5">
        <f t="shared" si="929"/>
        <v>7.9580286994469097E-8</v>
      </c>
      <c r="AS722" s="5">
        <f t="shared" si="930"/>
        <v>1.3997376679457141E-7</v>
      </c>
      <c r="AT722" s="5">
        <f t="shared" si="931"/>
        <v>1.2309992920748558E-7</v>
      </c>
      <c r="AU722" s="5">
        <f t="shared" si="932"/>
        <v>7.2173488494348655E-8</v>
      </c>
      <c r="AV722" s="5">
        <f t="shared" si="933"/>
        <v>3.1736487228177395E-8</v>
      </c>
      <c r="AW722" s="5">
        <f t="shared" si="934"/>
        <v>7.9092745257153182E-11</v>
      </c>
      <c r="AX722" s="5">
        <f t="shared" si="935"/>
        <v>6.1271869692708612E-3</v>
      </c>
      <c r="AY722" s="5">
        <f t="shared" si="936"/>
        <v>8.8844211054427494E-4</v>
      </c>
      <c r="AZ722" s="5">
        <f t="shared" si="937"/>
        <v>6.4412053014459934E-5</v>
      </c>
      <c r="BA722" s="5">
        <f t="shared" si="938"/>
        <v>3.1132492290322299E-6</v>
      </c>
      <c r="BB722" s="5">
        <f t="shared" si="939"/>
        <v>1.1285528455241834E-7</v>
      </c>
      <c r="BC722" s="5">
        <f t="shared" si="940"/>
        <v>3.2728032520201325E-9</v>
      </c>
      <c r="BD722" s="5">
        <f t="shared" si="941"/>
        <v>1.9231902690330027E-9</v>
      </c>
      <c r="BE722" s="5">
        <f t="shared" si="942"/>
        <v>3.3826993642021407E-9</v>
      </c>
      <c r="BF722" s="5">
        <f t="shared" si="943"/>
        <v>2.9749149558475672E-9</v>
      </c>
      <c r="BG722" s="5">
        <f t="shared" si="944"/>
        <v>1.7441926386134252E-9</v>
      </c>
      <c r="BH722" s="5">
        <f t="shared" si="945"/>
        <v>7.6696510801428679E-10</v>
      </c>
      <c r="BI722" s="5">
        <f t="shared" si="946"/>
        <v>2.6980298569726549E-10</v>
      </c>
      <c r="BJ722" s="8">
        <f t="shared" si="947"/>
        <v>0.78199512468913868</v>
      </c>
      <c r="BK722" s="8">
        <f t="shared" si="948"/>
        <v>0.19036494586453823</v>
      </c>
      <c r="BL722" s="8">
        <f t="shared" si="949"/>
        <v>2.6189088087384807E-2</v>
      </c>
      <c r="BM722" s="8">
        <f t="shared" si="950"/>
        <v>0.29506905868141231</v>
      </c>
      <c r="BN722" s="8">
        <f t="shared" si="951"/>
        <v>0.70266735855791895</v>
      </c>
    </row>
    <row r="723" spans="1:66" x14ac:dyDescent="0.25">
      <c r="A723" t="s">
        <v>192</v>
      </c>
      <c r="B723" t="s">
        <v>202</v>
      </c>
      <c r="C723" t="s">
        <v>201</v>
      </c>
      <c r="D723" s="10"/>
      <c r="E723">
        <f>VLOOKUP(A723,home!$A$2:$E$405,3,FALSE)</f>
        <v>1.7083333333333299</v>
      </c>
      <c r="F723">
        <f>VLOOKUP(B723,home!$B$2:$E$405,3,FALSE)</f>
        <v>0.28999999999999998</v>
      </c>
      <c r="G723">
        <f>VLOOKUP(C723,away!$B$2:$E$405,4,FALSE)</f>
        <v>0</v>
      </c>
      <c r="H723">
        <f>VLOOKUP(A723,away!$A$2:$E$405,3,FALSE)</f>
        <v>1</v>
      </c>
      <c r="I723">
        <f>VLOOKUP(C723,away!$B$2:$E$405,3,FALSE)</f>
        <v>0</v>
      </c>
      <c r="J723">
        <f>VLOOKUP(B723,home!$B$2:$E$405,4,FALSE)</f>
        <v>1</v>
      </c>
      <c r="K723" s="3">
        <f t="shared" si="896"/>
        <v>0</v>
      </c>
      <c r="L723" s="3">
        <f t="shared" si="897"/>
        <v>0</v>
      </c>
      <c r="M723" s="5">
        <f t="shared" si="898"/>
        <v>1</v>
      </c>
      <c r="N723" s="5">
        <f t="shared" si="899"/>
        <v>0</v>
      </c>
      <c r="O723" s="5">
        <f t="shared" si="900"/>
        <v>0</v>
      </c>
      <c r="P723" s="5">
        <f t="shared" si="901"/>
        <v>0</v>
      </c>
      <c r="Q723" s="5">
        <f t="shared" si="902"/>
        <v>0</v>
      </c>
      <c r="R723" s="5">
        <f t="shared" si="903"/>
        <v>0</v>
      </c>
      <c r="S723" s="5">
        <f t="shared" si="904"/>
        <v>0</v>
      </c>
      <c r="T723" s="5">
        <f t="shared" si="905"/>
        <v>0</v>
      </c>
      <c r="U723" s="5">
        <f t="shared" si="906"/>
        <v>0</v>
      </c>
      <c r="V723" s="5">
        <f t="shared" si="907"/>
        <v>0</v>
      </c>
      <c r="W723" s="5">
        <f t="shared" si="908"/>
        <v>0</v>
      </c>
      <c r="X723" s="5">
        <f t="shared" si="909"/>
        <v>0</v>
      </c>
      <c r="Y723" s="5">
        <f t="shared" si="910"/>
        <v>0</v>
      </c>
      <c r="Z723" s="5">
        <f t="shared" si="911"/>
        <v>0</v>
      </c>
      <c r="AA723" s="5">
        <f t="shared" si="912"/>
        <v>0</v>
      </c>
      <c r="AB723" s="5">
        <f t="shared" si="913"/>
        <v>0</v>
      </c>
      <c r="AC723" s="5">
        <f t="shared" si="914"/>
        <v>0</v>
      </c>
      <c r="AD723" s="5">
        <f t="shared" si="915"/>
        <v>0</v>
      </c>
      <c r="AE723" s="5">
        <f t="shared" si="916"/>
        <v>0</v>
      </c>
      <c r="AF723" s="5">
        <f t="shared" si="917"/>
        <v>0</v>
      </c>
      <c r="AG723" s="5">
        <f t="shared" si="918"/>
        <v>0</v>
      </c>
      <c r="AH723" s="5">
        <f t="shared" si="919"/>
        <v>0</v>
      </c>
      <c r="AI723" s="5">
        <f t="shared" si="920"/>
        <v>0</v>
      </c>
      <c r="AJ723" s="5">
        <f t="shared" si="921"/>
        <v>0</v>
      </c>
      <c r="AK723" s="5">
        <f t="shared" si="922"/>
        <v>0</v>
      </c>
      <c r="AL723" s="5">
        <f t="shared" si="923"/>
        <v>0</v>
      </c>
      <c r="AM723" s="5">
        <f t="shared" si="924"/>
        <v>0</v>
      </c>
      <c r="AN723" s="5">
        <f t="shared" si="925"/>
        <v>0</v>
      </c>
      <c r="AO723" s="5">
        <f t="shared" si="926"/>
        <v>0</v>
      </c>
      <c r="AP723" s="5">
        <f t="shared" si="927"/>
        <v>0</v>
      </c>
      <c r="AQ723" s="5">
        <f t="shared" si="928"/>
        <v>0</v>
      </c>
      <c r="AR723" s="5">
        <f t="shared" si="929"/>
        <v>0</v>
      </c>
      <c r="AS723" s="5">
        <f t="shared" si="930"/>
        <v>0</v>
      </c>
      <c r="AT723" s="5">
        <f t="shared" si="931"/>
        <v>0</v>
      </c>
      <c r="AU723" s="5">
        <f t="shared" si="932"/>
        <v>0</v>
      </c>
      <c r="AV723" s="5">
        <f t="shared" si="933"/>
        <v>0</v>
      </c>
      <c r="AW723" s="5">
        <f t="shared" si="934"/>
        <v>0</v>
      </c>
      <c r="AX723" s="5">
        <f t="shared" si="935"/>
        <v>0</v>
      </c>
      <c r="AY723" s="5">
        <f t="shared" si="936"/>
        <v>0</v>
      </c>
      <c r="AZ723" s="5">
        <f t="shared" si="937"/>
        <v>0</v>
      </c>
      <c r="BA723" s="5">
        <f t="shared" si="938"/>
        <v>0</v>
      </c>
      <c r="BB723" s="5">
        <f t="shared" si="939"/>
        <v>0</v>
      </c>
      <c r="BC723" s="5">
        <f t="shared" si="940"/>
        <v>0</v>
      </c>
      <c r="BD723" s="5">
        <f t="shared" si="941"/>
        <v>0</v>
      </c>
      <c r="BE723" s="5">
        <f t="shared" si="942"/>
        <v>0</v>
      </c>
      <c r="BF723" s="5">
        <f t="shared" si="943"/>
        <v>0</v>
      </c>
      <c r="BG723" s="5">
        <f t="shared" si="944"/>
        <v>0</v>
      </c>
      <c r="BH723" s="5">
        <f t="shared" si="945"/>
        <v>0</v>
      </c>
      <c r="BI723" s="5">
        <f t="shared" si="946"/>
        <v>0</v>
      </c>
      <c r="BJ723" s="8">
        <f t="shared" si="947"/>
        <v>0</v>
      </c>
      <c r="BK723" s="8">
        <f t="shared" si="948"/>
        <v>1</v>
      </c>
      <c r="BL723" s="8">
        <f t="shared" si="949"/>
        <v>0</v>
      </c>
      <c r="BM723" s="8">
        <f t="shared" si="950"/>
        <v>0</v>
      </c>
      <c r="BN723" s="8">
        <f t="shared" si="951"/>
        <v>1</v>
      </c>
    </row>
    <row r="724" spans="1:66" x14ac:dyDescent="0.25">
      <c r="A724" t="s">
        <v>301</v>
      </c>
      <c r="B724" t="s">
        <v>314</v>
      </c>
      <c r="C724" t="s">
        <v>341</v>
      </c>
      <c r="D724" s="10"/>
      <c r="E724">
        <f>VLOOKUP(A724,home!$A$2:$E$405,3,FALSE)</f>
        <v>1.2</v>
      </c>
      <c r="F724">
        <f>VLOOKUP(B724,home!$B$2:$E$405,3,FALSE)</f>
        <v>2.5</v>
      </c>
      <c r="G724">
        <f>VLOOKUP(C724,away!$B$2:$E$405,4,FALSE)</f>
        <v>1.25</v>
      </c>
      <c r="H724">
        <f>VLOOKUP(A724,away!$A$2:$E$405,3,FALSE)</f>
        <v>0.9</v>
      </c>
      <c r="I724">
        <f>VLOOKUP(C724,away!$B$2:$E$405,3,FALSE)</f>
        <v>0.42</v>
      </c>
      <c r="J724">
        <f>VLOOKUP(B724,home!$B$2:$E$405,4,FALSE)</f>
        <v>1.67</v>
      </c>
      <c r="K724" s="3">
        <f t="shared" si="896"/>
        <v>3.75</v>
      </c>
      <c r="L724" s="3">
        <f t="shared" si="897"/>
        <v>0.63125999999999993</v>
      </c>
      <c r="M724" s="5">
        <f t="shared" si="898"/>
        <v>1.2509586607666913E-2</v>
      </c>
      <c r="N724" s="5">
        <f t="shared" si="899"/>
        <v>4.6910949778750932E-2</v>
      </c>
      <c r="O724" s="5">
        <f t="shared" si="900"/>
        <v>7.8968016419558151E-3</v>
      </c>
      <c r="P724" s="5">
        <f t="shared" si="901"/>
        <v>2.9613006157334306E-2</v>
      </c>
      <c r="Q724" s="5">
        <f t="shared" si="902"/>
        <v>8.7958030835158019E-2</v>
      </c>
      <c r="R724" s="5">
        <f t="shared" si="903"/>
        <v>2.4924675022505133E-3</v>
      </c>
      <c r="S724" s="5">
        <f t="shared" si="904"/>
        <v>1.7525162125198928E-2</v>
      </c>
      <c r="T724" s="5">
        <f t="shared" si="905"/>
        <v>5.5524386545001837E-2</v>
      </c>
      <c r="U724" s="5">
        <f t="shared" si="906"/>
        <v>9.3467531334394255E-3</v>
      </c>
      <c r="V724" s="5">
        <f t="shared" si="907"/>
        <v>4.609555767980447E-3</v>
      </c>
      <c r="W724" s="5">
        <f t="shared" si="908"/>
        <v>0.10994753854394751</v>
      </c>
      <c r="X724" s="5">
        <f t="shared" si="909"/>
        <v>6.9405483181252295E-2</v>
      </c>
      <c r="Y724" s="5">
        <f t="shared" si="910"/>
        <v>2.1906452656498657E-2</v>
      </c>
      <c r="Z724" s="5">
        <f t="shared" si="911"/>
        <v>5.2446501182355299E-4</v>
      </c>
      <c r="AA724" s="5">
        <f t="shared" si="912"/>
        <v>1.9667437943383238E-3</v>
      </c>
      <c r="AB724" s="5">
        <f t="shared" si="913"/>
        <v>3.687644614384358E-3</v>
      </c>
      <c r="AC724" s="5">
        <f t="shared" si="914"/>
        <v>6.8199097830359454E-4</v>
      </c>
      <c r="AD724" s="5">
        <f t="shared" si="915"/>
        <v>0.10307581738495079</v>
      </c>
      <c r="AE724" s="5">
        <f t="shared" si="916"/>
        <v>6.5067640482424027E-2</v>
      </c>
      <c r="AF724" s="5">
        <f t="shared" si="917"/>
        <v>2.0537299365467495E-2</v>
      </c>
      <c r="AG724" s="5">
        <f t="shared" si="918"/>
        <v>4.3214585324816692E-3</v>
      </c>
      <c r="AH724" s="5">
        <f t="shared" si="919"/>
        <v>8.2768445840934E-5</v>
      </c>
      <c r="AI724" s="5">
        <f t="shared" si="920"/>
        <v>3.1038167190350254E-4</v>
      </c>
      <c r="AJ724" s="5">
        <f t="shared" si="921"/>
        <v>5.8196563481906737E-4</v>
      </c>
      <c r="AK724" s="5">
        <f t="shared" si="922"/>
        <v>7.2745704352383421E-4</v>
      </c>
      <c r="AL724" s="5">
        <f t="shared" si="923"/>
        <v>6.4577043744589089E-5</v>
      </c>
      <c r="AM724" s="5">
        <f t="shared" si="924"/>
        <v>7.7306863038713092E-2</v>
      </c>
      <c r="AN724" s="5">
        <f t="shared" si="925"/>
        <v>4.880073036181802E-2</v>
      </c>
      <c r="AO724" s="5">
        <f t="shared" si="926"/>
        <v>1.540297452410062E-2</v>
      </c>
      <c r="AP724" s="5">
        <f t="shared" si="927"/>
        <v>3.2410938993612522E-3</v>
      </c>
      <c r="AQ724" s="5">
        <f t="shared" si="928"/>
        <v>5.1149323372769596E-4</v>
      </c>
      <c r="AR724" s="5">
        <f t="shared" si="929"/>
        <v>1.0449681824309603E-5</v>
      </c>
      <c r="AS724" s="5">
        <f t="shared" si="930"/>
        <v>3.9186306841161014E-5</v>
      </c>
      <c r="AT724" s="5">
        <f t="shared" si="931"/>
        <v>7.3474325327176922E-5</v>
      </c>
      <c r="AU724" s="5">
        <f t="shared" si="932"/>
        <v>9.1842906658971146E-5</v>
      </c>
      <c r="AV724" s="5">
        <f t="shared" si="933"/>
        <v>8.6102724992785448E-5</v>
      </c>
      <c r="AW724" s="5">
        <f t="shared" si="934"/>
        <v>4.2463442327301295E-6</v>
      </c>
      <c r="AX724" s="5">
        <f t="shared" si="935"/>
        <v>4.8316789399195655E-2</v>
      </c>
      <c r="AY724" s="5">
        <f t="shared" si="936"/>
        <v>3.0500456476136247E-2</v>
      </c>
      <c r="AZ724" s="5">
        <f t="shared" si="937"/>
        <v>9.6268590775628812E-3</v>
      </c>
      <c r="BA724" s="5">
        <f t="shared" si="938"/>
        <v>2.0256836871007811E-3</v>
      </c>
      <c r="BB724" s="5">
        <f t="shared" si="939"/>
        <v>3.1968327107980977E-4</v>
      </c>
      <c r="BC724" s="5">
        <f t="shared" si="940"/>
        <v>4.0360652340368159E-5</v>
      </c>
      <c r="BD724" s="5">
        <f t="shared" si="941"/>
        <v>1.0994110247356123E-6</v>
      </c>
      <c r="BE724" s="5">
        <f t="shared" si="942"/>
        <v>4.1227913427585467E-6</v>
      </c>
      <c r="BF724" s="5">
        <f t="shared" si="943"/>
        <v>7.7302337676722768E-6</v>
      </c>
      <c r="BG724" s="5">
        <f t="shared" si="944"/>
        <v>9.6627922095903439E-6</v>
      </c>
      <c r="BH724" s="5">
        <f t="shared" si="945"/>
        <v>9.0588676964909491E-6</v>
      </c>
      <c r="BI724" s="5">
        <f t="shared" si="946"/>
        <v>6.794150772368211E-6</v>
      </c>
      <c r="BJ724" s="8">
        <f t="shared" si="947"/>
        <v>0.82074804492706954</v>
      </c>
      <c r="BK724" s="8">
        <f t="shared" si="948"/>
        <v>9.5504335156365028E-2</v>
      </c>
      <c r="BL724" s="8">
        <f t="shared" si="949"/>
        <v>2.743250767491379E-2</v>
      </c>
      <c r="BM724" s="8">
        <f t="shared" si="950"/>
        <v>0.72633230011515193</v>
      </c>
      <c r="BN724" s="8">
        <f t="shared" si="951"/>
        <v>0.18738084252311649</v>
      </c>
    </row>
    <row r="725" spans="1:66" x14ac:dyDescent="0.25">
      <c r="A725" t="s">
        <v>301</v>
      </c>
      <c r="B725" t="s">
        <v>319</v>
      </c>
      <c r="C725" t="s">
        <v>360</v>
      </c>
      <c r="D725" s="10"/>
      <c r="E725">
        <f>VLOOKUP(A725,home!$A$2:$E$405,3,FALSE)</f>
        <v>1.2</v>
      </c>
      <c r="F725">
        <f>VLOOKUP(B725,home!$B$2:$E$405,3,FALSE)</f>
        <v>1.25</v>
      </c>
      <c r="G725">
        <f>VLOOKUP(C725,away!$B$2:$E$405,4,FALSE)</f>
        <v>1.67</v>
      </c>
      <c r="H725">
        <f>VLOOKUP(A725,away!$A$2:$E$405,3,FALSE)</f>
        <v>0.9</v>
      </c>
      <c r="I725">
        <f>VLOOKUP(C725,away!$B$2:$E$405,3,FALSE)</f>
        <v>2.5</v>
      </c>
      <c r="J725">
        <f>VLOOKUP(B725,home!$B$2:$E$405,4,FALSE)</f>
        <v>2.2200000000000002</v>
      </c>
      <c r="K725" s="3">
        <f t="shared" si="896"/>
        <v>2.5049999999999999</v>
      </c>
      <c r="L725" s="3">
        <f t="shared" si="897"/>
        <v>4.9950000000000001</v>
      </c>
      <c r="M725" s="5">
        <f t="shared" si="898"/>
        <v>5.5308437014783352E-4</v>
      </c>
      <c r="N725" s="5">
        <f t="shared" si="899"/>
        <v>1.3854763472203231E-3</v>
      </c>
      <c r="O725" s="5">
        <f t="shared" si="900"/>
        <v>2.7626564288884287E-3</v>
      </c>
      <c r="P725" s="5">
        <f t="shared" si="901"/>
        <v>6.9204543543655147E-3</v>
      </c>
      <c r="Q725" s="5">
        <f t="shared" si="902"/>
        <v>1.7353091248934547E-3</v>
      </c>
      <c r="R725" s="5">
        <f t="shared" si="903"/>
        <v>6.8997344311488538E-3</v>
      </c>
      <c r="S725" s="5">
        <f t="shared" si="904"/>
        <v>2.1648003024409918E-2</v>
      </c>
      <c r="T725" s="5">
        <f t="shared" si="905"/>
        <v>8.6678690788428072E-3</v>
      </c>
      <c r="U725" s="5">
        <f t="shared" si="906"/>
        <v>1.7283834750027881E-2</v>
      </c>
      <c r="V725" s="5">
        <f t="shared" si="907"/>
        <v>3.009667740476149E-2</v>
      </c>
      <c r="W725" s="5">
        <f t="shared" si="908"/>
        <v>1.4489831192860349E-3</v>
      </c>
      <c r="X725" s="5">
        <f t="shared" si="909"/>
        <v>7.2376706808337443E-3</v>
      </c>
      <c r="Y725" s="5">
        <f t="shared" si="910"/>
        <v>1.8076082525382283E-2</v>
      </c>
      <c r="Z725" s="5">
        <f t="shared" si="911"/>
        <v>1.1488057827862837E-2</v>
      </c>
      <c r="AA725" s="5">
        <f t="shared" si="912"/>
        <v>2.8777584858796407E-2</v>
      </c>
      <c r="AB725" s="5">
        <f t="shared" si="913"/>
        <v>3.60439250356425E-2</v>
      </c>
      <c r="AC725" s="5">
        <f t="shared" si="914"/>
        <v>2.353649522563394E-2</v>
      </c>
      <c r="AD725" s="5">
        <f t="shared" si="915"/>
        <v>9.0742567845287928E-4</v>
      </c>
      <c r="AE725" s="5">
        <f t="shared" si="916"/>
        <v>4.5325912638721324E-3</v>
      </c>
      <c r="AF725" s="5">
        <f t="shared" si="917"/>
        <v>1.1320146681520656E-2</v>
      </c>
      <c r="AG725" s="5">
        <f t="shared" si="918"/>
        <v>1.8848044224731884E-2</v>
      </c>
      <c r="AH725" s="5">
        <f t="shared" si="919"/>
        <v>1.4345712212543719E-2</v>
      </c>
      <c r="AI725" s="5">
        <f t="shared" si="920"/>
        <v>3.5936009092422019E-2</v>
      </c>
      <c r="AJ725" s="5">
        <f t="shared" si="921"/>
        <v>4.5009851388258575E-2</v>
      </c>
      <c r="AK725" s="5">
        <f t="shared" si="922"/>
        <v>3.7583225909195911E-2</v>
      </c>
      <c r="AL725" s="5">
        <f t="shared" si="923"/>
        <v>1.1779992323934559E-2</v>
      </c>
      <c r="AM725" s="5">
        <f t="shared" si="924"/>
        <v>4.5462026490489249E-4</v>
      </c>
      <c r="AN725" s="5">
        <f t="shared" si="925"/>
        <v>2.270828223199938E-3</v>
      </c>
      <c r="AO725" s="5">
        <f t="shared" si="926"/>
        <v>5.6713934874418476E-3</v>
      </c>
      <c r="AP725" s="5">
        <f t="shared" si="927"/>
        <v>9.4428701565906718E-3</v>
      </c>
      <c r="AQ725" s="5">
        <f t="shared" si="928"/>
        <v>1.1791784108042602E-2</v>
      </c>
      <c r="AR725" s="5">
        <f t="shared" si="929"/>
        <v>1.4331366500331172E-2</v>
      </c>
      <c r="AS725" s="5">
        <f t="shared" si="930"/>
        <v>3.5900073083329591E-2</v>
      </c>
      <c r="AT725" s="5">
        <f t="shared" si="931"/>
        <v>4.4964841536870311E-2</v>
      </c>
      <c r="AU725" s="5">
        <f t="shared" si="932"/>
        <v>3.7545642683286716E-2</v>
      </c>
      <c r="AV725" s="5">
        <f t="shared" si="933"/>
        <v>2.3512958730408304E-2</v>
      </c>
      <c r="AW725" s="5">
        <f t="shared" si="934"/>
        <v>4.0943572070395312E-3</v>
      </c>
      <c r="AX725" s="5">
        <f t="shared" si="935"/>
        <v>1.8980396059779266E-4</v>
      </c>
      <c r="AY725" s="5">
        <f t="shared" si="936"/>
        <v>9.4807078318597437E-4</v>
      </c>
      <c r="AZ725" s="5">
        <f t="shared" si="937"/>
        <v>2.3678067810069718E-3</v>
      </c>
      <c r="BA725" s="5">
        <f t="shared" si="938"/>
        <v>3.942398290376607E-3</v>
      </c>
      <c r="BB725" s="5">
        <f t="shared" si="939"/>
        <v>4.9230698651077879E-3</v>
      </c>
      <c r="BC725" s="5">
        <f t="shared" si="940"/>
        <v>4.9181467952426798E-3</v>
      </c>
      <c r="BD725" s="5">
        <f t="shared" si="941"/>
        <v>1.1930862611525704E-2</v>
      </c>
      <c r="BE725" s="5">
        <f t="shared" si="942"/>
        <v>2.9886810841871888E-2</v>
      </c>
      <c r="BF725" s="5">
        <f t="shared" si="943"/>
        <v>3.7433230579444539E-2</v>
      </c>
      <c r="BG725" s="5">
        <f t="shared" si="944"/>
        <v>3.1256747533836192E-2</v>
      </c>
      <c r="BH725" s="5">
        <f t="shared" si="945"/>
        <v>1.9574538143064917E-2</v>
      </c>
      <c r="BI725" s="5">
        <f t="shared" si="946"/>
        <v>9.806843609675521E-3</v>
      </c>
      <c r="BJ725" s="8">
        <f t="shared" si="947"/>
        <v>0.12108039144073397</v>
      </c>
      <c r="BK725" s="8">
        <f t="shared" si="948"/>
        <v>9.5482777486439227E-2</v>
      </c>
      <c r="BL725" s="8">
        <f t="shared" si="949"/>
        <v>0.52078644996056911</v>
      </c>
      <c r="BM725" s="8">
        <f t="shared" si="950"/>
        <v>0.73172724808279432</v>
      </c>
      <c r="BN725" s="8">
        <f t="shared" si="951"/>
        <v>2.0256715056664407E-2</v>
      </c>
    </row>
    <row r="726" spans="1:66" x14ac:dyDescent="0.25">
      <c r="A726" t="s">
        <v>301</v>
      </c>
      <c r="B726" t="s">
        <v>384</v>
      </c>
      <c r="C726" t="s">
        <v>343</v>
      </c>
      <c r="D726" s="10"/>
      <c r="E726">
        <f>VLOOKUP(A726,home!$A$2:$E$405,3,FALSE)</f>
        <v>1.2</v>
      </c>
      <c r="F726">
        <f>VLOOKUP(B726,home!$B$2:$E$405,3,FALSE)</f>
        <v>0</v>
      </c>
      <c r="G726">
        <f>VLOOKUP(C726,away!$B$2:$E$405,4,FALSE)</f>
        <v>1.67</v>
      </c>
      <c r="H726">
        <f>VLOOKUP(A726,away!$A$2:$E$405,3,FALSE)</f>
        <v>0.9</v>
      </c>
      <c r="I726">
        <f>VLOOKUP(C726,away!$B$2:$E$405,3,FALSE)</f>
        <v>0</v>
      </c>
      <c r="J726">
        <f>VLOOKUP(B726,home!$B$2:$E$405,4,FALSE)</f>
        <v>0</v>
      </c>
      <c r="K726" s="3">
        <f t="shared" si="896"/>
        <v>0</v>
      </c>
      <c r="L726" s="3">
        <f t="shared" si="897"/>
        <v>0</v>
      </c>
      <c r="M726" s="5">
        <f t="shared" si="898"/>
        <v>1</v>
      </c>
      <c r="N726" s="5">
        <f t="shared" si="899"/>
        <v>0</v>
      </c>
      <c r="O726" s="5">
        <f t="shared" si="900"/>
        <v>0</v>
      </c>
      <c r="P726" s="5">
        <f t="shared" si="901"/>
        <v>0</v>
      </c>
      <c r="Q726" s="5">
        <f t="shared" si="902"/>
        <v>0</v>
      </c>
      <c r="R726" s="5">
        <f t="shared" si="903"/>
        <v>0</v>
      </c>
      <c r="S726" s="5">
        <f t="shared" si="904"/>
        <v>0</v>
      </c>
      <c r="T726" s="5">
        <f t="shared" si="905"/>
        <v>0</v>
      </c>
      <c r="U726" s="5">
        <f t="shared" si="906"/>
        <v>0</v>
      </c>
      <c r="V726" s="5">
        <f t="shared" si="907"/>
        <v>0</v>
      </c>
      <c r="W726" s="5">
        <f t="shared" si="908"/>
        <v>0</v>
      </c>
      <c r="X726" s="5">
        <f t="shared" si="909"/>
        <v>0</v>
      </c>
      <c r="Y726" s="5">
        <f t="shared" si="910"/>
        <v>0</v>
      </c>
      <c r="Z726" s="5">
        <f t="shared" si="911"/>
        <v>0</v>
      </c>
      <c r="AA726" s="5">
        <f t="shared" si="912"/>
        <v>0</v>
      </c>
      <c r="AB726" s="5">
        <f t="shared" si="913"/>
        <v>0</v>
      </c>
      <c r="AC726" s="5">
        <f t="shared" si="914"/>
        <v>0</v>
      </c>
      <c r="AD726" s="5">
        <f t="shared" si="915"/>
        <v>0</v>
      </c>
      <c r="AE726" s="5">
        <f t="shared" si="916"/>
        <v>0</v>
      </c>
      <c r="AF726" s="5">
        <f t="shared" si="917"/>
        <v>0</v>
      </c>
      <c r="AG726" s="5">
        <f t="shared" si="918"/>
        <v>0</v>
      </c>
      <c r="AH726" s="5">
        <f t="shared" si="919"/>
        <v>0</v>
      </c>
      <c r="AI726" s="5">
        <f t="shared" si="920"/>
        <v>0</v>
      </c>
      <c r="AJ726" s="5">
        <f t="shared" si="921"/>
        <v>0</v>
      </c>
      <c r="AK726" s="5">
        <f t="shared" si="922"/>
        <v>0</v>
      </c>
      <c r="AL726" s="5">
        <f t="shared" si="923"/>
        <v>0</v>
      </c>
      <c r="AM726" s="5">
        <f t="shared" si="924"/>
        <v>0</v>
      </c>
      <c r="AN726" s="5">
        <f t="shared" si="925"/>
        <v>0</v>
      </c>
      <c r="AO726" s="5">
        <f t="shared" si="926"/>
        <v>0</v>
      </c>
      <c r="AP726" s="5">
        <f t="shared" si="927"/>
        <v>0</v>
      </c>
      <c r="AQ726" s="5">
        <f t="shared" si="928"/>
        <v>0</v>
      </c>
      <c r="AR726" s="5">
        <f t="shared" si="929"/>
        <v>0</v>
      </c>
      <c r="AS726" s="5">
        <f t="shared" si="930"/>
        <v>0</v>
      </c>
      <c r="AT726" s="5">
        <f t="shared" si="931"/>
        <v>0</v>
      </c>
      <c r="AU726" s="5">
        <f t="shared" si="932"/>
        <v>0</v>
      </c>
      <c r="AV726" s="5">
        <f t="shared" si="933"/>
        <v>0</v>
      </c>
      <c r="AW726" s="5">
        <f t="shared" si="934"/>
        <v>0</v>
      </c>
      <c r="AX726" s="5">
        <f t="shared" si="935"/>
        <v>0</v>
      </c>
      <c r="AY726" s="5">
        <f t="shared" si="936"/>
        <v>0</v>
      </c>
      <c r="AZ726" s="5">
        <f t="shared" si="937"/>
        <v>0</v>
      </c>
      <c r="BA726" s="5">
        <f t="shared" si="938"/>
        <v>0</v>
      </c>
      <c r="BB726" s="5">
        <f t="shared" si="939"/>
        <v>0</v>
      </c>
      <c r="BC726" s="5">
        <f t="shared" si="940"/>
        <v>0</v>
      </c>
      <c r="BD726" s="5">
        <f t="shared" si="941"/>
        <v>0</v>
      </c>
      <c r="BE726" s="5">
        <f t="shared" si="942"/>
        <v>0</v>
      </c>
      <c r="BF726" s="5">
        <f t="shared" si="943"/>
        <v>0</v>
      </c>
      <c r="BG726" s="5">
        <f t="shared" si="944"/>
        <v>0</v>
      </c>
      <c r="BH726" s="5">
        <f t="shared" si="945"/>
        <v>0</v>
      </c>
      <c r="BI726" s="5">
        <f t="shared" si="946"/>
        <v>0</v>
      </c>
      <c r="BJ726" s="8">
        <f t="shared" si="947"/>
        <v>0</v>
      </c>
      <c r="BK726" s="8">
        <f t="shared" si="948"/>
        <v>1</v>
      </c>
      <c r="BL726" s="8">
        <f t="shared" si="949"/>
        <v>0</v>
      </c>
      <c r="BM726" s="8">
        <f t="shared" si="950"/>
        <v>0</v>
      </c>
      <c r="BN726" s="8">
        <f t="shared" si="951"/>
        <v>1</v>
      </c>
    </row>
    <row r="727" spans="1:66" s="10" customFormat="1" x14ac:dyDescent="0.25">
      <c r="A727" t="s">
        <v>301</v>
      </c>
      <c r="B727" t="s">
        <v>313</v>
      </c>
      <c r="C727" t="s">
        <v>385</v>
      </c>
      <c r="E727">
        <f>VLOOKUP(A727,home!$A$2:$E$405,3,FALSE)</f>
        <v>1.2</v>
      </c>
      <c r="F727">
        <f>VLOOKUP(B727,home!$B$2:$E$405,3,FALSE)</f>
        <v>1.25</v>
      </c>
      <c r="G727">
        <f>VLOOKUP(C727,away!$B$2:$E$405,4,FALSE)</f>
        <v>0.83</v>
      </c>
      <c r="H727">
        <f>VLOOKUP(A727,away!$A$2:$E$405,3,FALSE)</f>
        <v>0.9</v>
      </c>
      <c r="I727">
        <f>VLOOKUP(C727,away!$B$2:$E$405,3,FALSE)</f>
        <v>0.83</v>
      </c>
      <c r="J727">
        <f>VLOOKUP(B727,home!$B$2:$E$405,4,FALSE)</f>
        <v>1.1100000000000001</v>
      </c>
      <c r="K727" s="3">
        <f t="shared" si="896"/>
        <v>1.2449999999999999</v>
      </c>
      <c r="L727" s="3">
        <f t="shared" si="897"/>
        <v>0.82917000000000007</v>
      </c>
      <c r="M727" s="5">
        <f t="shared" si="898"/>
        <v>0.12566068258789576</v>
      </c>
      <c r="N727" s="5">
        <f t="shared" si="899"/>
        <v>0.15644754982193024</v>
      </c>
      <c r="O727" s="5">
        <f t="shared" si="900"/>
        <v>0.10419406818140553</v>
      </c>
      <c r="P727" s="5">
        <f t="shared" si="901"/>
        <v>0.12972161488584988</v>
      </c>
      <c r="Q727" s="5">
        <f t="shared" si="902"/>
        <v>9.7388599764151568E-2</v>
      </c>
      <c r="R727" s="5">
        <f t="shared" si="903"/>
        <v>4.319729775698801E-2</v>
      </c>
      <c r="S727" s="5">
        <f t="shared" si="904"/>
        <v>3.3478445727887669E-2</v>
      </c>
      <c r="T727" s="5">
        <f t="shared" si="905"/>
        <v>8.0751705266441556E-2</v>
      </c>
      <c r="U727" s="5">
        <f t="shared" si="906"/>
        <v>5.3780635707450071E-2</v>
      </c>
      <c r="V727" s="5">
        <f t="shared" si="907"/>
        <v>3.8400396601133138E-3</v>
      </c>
      <c r="W727" s="5">
        <f t="shared" si="908"/>
        <v>4.0416268902122909E-2</v>
      </c>
      <c r="X727" s="5">
        <f t="shared" si="909"/>
        <v>3.3511957685573253E-2</v>
      </c>
      <c r="Y727" s="5">
        <f t="shared" si="910"/>
        <v>1.3893554977073385E-2</v>
      </c>
      <c r="Z727" s="5">
        <f t="shared" si="911"/>
        <v>1.1939301127053919E-2</v>
      </c>
      <c r="AA727" s="5">
        <f t="shared" si="912"/>
        <v>1.4864429903182128E-2</v>
      </c>
      <c r="AB727" s="5">
        <f t="shared" si="913"/>
        <v>9.2531076147308756E-3</v>
      </c>
      <c r="AC727" s="5">
        <f t="shared" si="914"/>
        <v>2.4775855486220712E-4</v>
      </c>
      <c r="AD727" s="5">
        <f t="shared" si="915"/>
        <v>1.2579563695785752E-2</v>
      </c>
      <c r="AE727" s="5">
        <f t="shared" si="916"/>
        <v>1.0430596829634672E-2</v>
      </c>
      <c r="AF727" s="5">
        <f t="shared" si="917"/>
        <v>4.3243689866140902E-3</v>
      </c>
      <c r="AG727" s="5">
        <f t="shared" si="918"/>
        <v>1.1952123442102685E-3</v>
      </c>
      <c r="AH727" s="5">
        <f t="shared" si="919"/>
        <v>2.4749275788798243E-3</v>
      </c>
      <c r="AI727" s="5">
        <f t="shared" si="920"/>
        <v>3.0812848357053813E-3</v>
      </c>
      <c r="AJ727" s="5">
        <f t="shared" si="921"/>
        <v>1.9180998102265999E-3</v>
      </c>
      <c r="AK727" s="5">
        <f t="shared" si="922"/>
        <v>7.9601142124403901E-4</v>
      </c>
      <c r="AL727" s="5">
        <f t="shared" si="923"/>
        <v>1.0230611254567797E-5</v>
      </c>
      <c r="AM727" s="5">
        <f t="shared" si="924"/>
        <v>3.1323113602506514E-3</v>
      </c>
      <c r="AN727" s="5">
        <f t="shared" si="925"/>
        <v>2.5972186105790327E-3</v>
      </c>
      <c r="AO727" s="5">
        <f t="shared" si="926"/>
        <v>1.0767678776669083E-3</v>
      </c>
      <c r="AP727" s="5">
        <f t="shared" si="927"/>
        <v>2.9760787370835683E-4</v>
      </c>
      <c r="AQ727" s="5">
        <f t="shared" si="928"/>
        <v>6.169188016068956E-5</v>
      </c>
      <c r="AR727" s="5">
        <f t="shared" si="929"/>
        <v>4.1042714011595697E-4</v>
      </c>
      <c r="AS727" s="5">
        <f t="shared" si="930"/>
        <v>5.1098178944436641E-4</v>
      </c>
      <c r="AT727" s="5">
        <f t="shared" si="931"/>
        <v>3.1808616392911814E-4</v>
      </c>
      <c r="AU727" s="5">
        <f t="shared" si="932"/>
        <v>1.3200575803058403E-4</v>
      </c>
      <c r="AV727" s="5">
        <f t="shared" si="933"/>
        <v>4.108679218701927E-5</v>
      </c>
      <c r="AW727" s="5">
        <f t="shared" si="934"/>
        <v>2.933675093824367E-7</v>
      </c>
      <c r="AX727" s="5">
        <f t="shared" si="935"/>
        <v>6.4995460725201018E-4</v>
      </c>
      <c r="AY727" s="5">
        <f t="shared" si="936"/>
        <v>5.3892286169514921E-4</v>
      </c>
      <c r="AZ727" s="5">
        <f t="shared" si="937"/>
        <v>2.2342933461588343E-4</v>
      </c>
      <c r="BA727" s="5">
        <f t="shared" si="938"/>
        <v>6.1753633794484034E-5</v>
      </c>
      <c r="BB727" s="5">
        <f t="shared" si="939"/>
        <v>1.2801065133343082E-5</v>
      </c>
      <c r="BC727" s="5">
        <f t="shared" si="940"/>
        <v>2.1228518353228177E-6</v>
      </c>
      <c r="BD727" s="5">
        <f t="shared" si="941"/>
        <v>5.6718978628324659E-5</v>
      </c>
      <c r="BE727" s="5">
        <f t="shared" si="942"/>
        <v>7.0615128392264201E-5</v>
      </c>
      <c r="BF727" s="5">
        <f t="shared" si="943"/>
        <v>4.3957917424184465E-5</v>
      </c>
      <c r="BG727" s="5">
        <f t="shared" si="944"/>
        <v>1.8242535731036555E-5</v>
      </c>
      <c r="BH727" s="5">
        <f t="shared" si="945"/>
        <v>5.6779892462851264E-6</v>
      </c>
      <c r="BI727" s="5">
        <f t="shared" si="946"/>
        <v>1.4138193223249963E-6</v>
      </c>
      <c r="BJ727" s="8">
        <f t="shared" si="947"/>
        <v>0.45959396023022958</v>
      </c>
      <c r="BK727" s="8">
        <f t="shared" si="948"/>
        <v>0.29349769488955851</v>
      </c>
      <c r="BL727" s="8">
        <f t="shared" si="949"/>
        <v>0.2351690768222639</v>
      </c>
      <c r="BM727" s="8">
        <f t="shared" si="950"/>
        <v>0.34305159057669915</v>
      </c>
      <c r="BN727" s="8">
        <f t="shared" si="951"/>
        <v>0.65660981299822097</v>
      </c>
    </row>
    <row r="728" spans="1:66" x14ac:dyDescent="0.25">
      <c r="A728" t="s">
        <v>303</v>
      </c>
      <c r="B728" t="s">
        <v>470</v>
      </c>
      <c r="C728" t="s">
        <v>308</v>
      </c>
      <c r="D728" s="10"/>
      <c r="E728">
        <f>VLOOKUP(A728,home!$A$2:$E$405,3,FALSE)</f>
        <v>1.13636363636364</v>
      </c>
      <c r="F728">
        <f>VLOOKUP(B728,home!$B$2:$E$405,3,FALSE)</f>
        <v>0</v>
      </c>
      <c r="G728">
        <f>VLOOKUP(C728,away!$B$2:$E$405,4,FALSE)</f>
        <v>1.32</v>
      </c>
      <c r="H728">
        <f>VLOOKUP(A728,away!$A$2:$E$405,3,FALSE)</f>
        <v>0.79545454545454497</v>
      </c>
      <c r="I728">
        <f>VLOOKUP(C728,away!$B$2:$E$405,3,FALSE)</f>
        <v>1.76</v>
      </c>
      <c r="J728">
        <f>VLOOKUP(B728,home!$B$2:$E$405,4,FALSE)</f>
        <v>0</v>
      </c>
      <c r="K728" s="3">
        <f t="shared" si="896"/>
        <v>0</v>
      </c>
      <c r="L728" s="3">
        <f t="shared" si="897"/>
        <v>0</v>
      </c>
      <c r="M728" s="5">
        <f t="shared" si="898"/>
        <v>1</v>
      </c>
      <c r="N728" s="5">
        <f t="shared" si="899"/>
        <v>0</v>
      </c>
      <c r="O728" s="5">
        <f t="shared" si="900"/>
        <v>0</v>
      </c>
      <c r="P728" s="5">
        <f t="shared" si="901"/>
        <v>0</v>
      </c>
      <c r="Q728" s="5">
        <f t="shared" si="902"/>
        <v>0</v>
      </c>
      <c r="R728" s="5">
        <f t="shared" si="903"/>
        <v>0</v>
      </c>
      <c r="S728" s="5">
        <f t="shared" si="904"/>
        <v>0</v>
      </c>
      <c r="T728" s="5">
        <f t="shared" si="905"/>
        <v>0</v>
      </c>
      <c r="U728" s="5">
        <f t="shared" si="906"/>
        <v>0</v>
      </c>
      <c r="V728" s="5">
        <f t="shared" si="907"/>
        <v>0</v>
      </c>
      <c r="W728" s="5">
        <f t="shared" si="908"/>
        <v>0</v>
      </c>
      <c r="X728" s="5">
        <f t="shared" si="909"/>
        <v>0</v>
      </c>
      <c r="Y728" s="5">
        <f t="shared" si="910"/>
        <v>0</v>
      </c>
      <c r="Z728" s="5">
        <f t="shared" si="911"/>
        <v>0</v>
      </c>
      <c r="AA728" s="5">
        <f t="shared" si="912"/>
        <v>0</v>
      </c>
      <c r="AB728" s="5">
        <f t="shared" si="913"/>
        <v>0</v>
      </c>
      <c r="AC728" s="5">
        <f t="shared" si="914"/>
        <v>0</v>
      </c>
      <c r="AD728" s="5">
        <f t="shared" si="915"/>
        <v>0</v>
      </c>
      <c r="AE728" s="5">
        <f t="shared" si="916"/>
        <v>0</v>
      </c>
      <c r="AF728" s="5">
        <f t="shared" si="917"/>
        <v>0</v>
      </c>
      <c r="AG728" s="5">
        <f t="shared" si="918"/>
        <v>0</v>
      </c>
      <c r="AH728" s="5">
        <f t="shared" si="919"/>
        <v>0</v>
      </c>
      <c r="AI728" s="5">
        <f t="shared" si="920"/>
        <v>0</v>
      </c>
      <c r="AJ728" s="5">
        <f t="shared" si="921"/>
        <v>0</v>
      </c>
      <c r="AK728" s="5">
        <f t="shared" si="922"/>
        <v>0</v>
      </c>
      <c r="AL728" s="5">
        <f t="shared" si="923"/>
        <v>0</v>
      </c>
      <c r="AM728" s="5">
        <f t="shared" si="924"/>
        <v>0</v>
      </c>
      <c r="AN728" s="5">
        <f t="shared" si="925"/>
        <v>0</v>
      </c>
      <c r="AO728" s="5">
        <f t="shared" si="926"/>
        <v>0</v>
      </c>
      <c r="AP728" s="5">
        <f t="shared" si="927"/>
        <v>0</v>
      </c>
      <c r="AQ728" s="5">
        <f t="shared" si="928"/>
        <v>0</v>
      </c>
      <c r="AR728" s="5">
        <f t="shared" si="929"/>
        <v>0</v>
      </c>
      <c r="AS728" s="5">
        <f t="shared" si="930"/>
        <v>0</v>
      </c>
      <c r="AT728" s="5">
        <f t="shared" si="931"/>
        <v>0</v>
      </c>
      <c r="AU728" s="5">
        <f t="shared" si="932"/>
        <v>0</v>
      </c>
      <c r="AV728" s="5">
        <f t="shared" si="933"/>
        <v>0</v>
      </c>
      <c r="AW728" s="5">
        <f t="shared" si="934"/>
        <v>0</v>
      </c>
      <c r="AX728" s="5">
        <f t="shared" si="935"/>
        <v>0</v>
      </c>
      <c r="AY728" s="5">
        <f t="shared" si="936"/>
        <v>0</v>
      </c>
      <c r="AZ728" s="5">
        <f t="shared" si="937"/>
        <v>0</v>
      </c>
      <c r="BA728" s="5">
        <f t="shared" si="938"/>
        <v>0</v>
      </c>
      <c r="BB728" s="5">
        <f t="shared" si="939"/>
        <v>0</v>
      </c>
      <c r="BC728" s="5">
        <f t="shared" si="940"/>
        <v>0</v>
      </c>
      <c r="BD728" s="5">
        <f t="shared" si="941"/>
        <v>0</v>
      </c>
      <c r="BE728" s="5">
        <f t="shared" si="942"/>
        <v>0</v>
      </c>
      <c r="BF728" s="5">
        <f t="shared" si="943"/>
        <v>0</v>
      </c>
      <c r="BG728" s="5">
        <f t="shared" si="944"/>
        <v>0</v>
      </c>
      <c r="BH728" s="5">
        <f t="shared" si="945"/>
        <v>0</v>
      </c>
      <c r="BI728" s="5">
        <f t="shared" si="946"/>
        <v>0</v>
      </c>
      <c r="BJ728" s="8">
        <f t="shared" si="947"/>
        <v>0</v>
      </c>
      <c r="BK728" s="8">
        <f t="shared" si="948"/>
        <v>1</v>
      </c>
      <c r="BL728" s="8">
        <f t="shared" si="949"/>
        <v>0</v>
      </c>
      <c r="BM728" s="8">
        <f t="shared" si="950"/>
        <v>0</v>
      </c>
      <c r="BN728" s="8">
        <f t="shared" si="951"/>
        <v>1</v>
      </c>
    </row>
    <row r="729" spans="1:66" x14ac:dyDescent="0.25">
      <c r="A729" t="s">
        <v>303</v>
      </c>
      <c r="B729" t="s">
        <v>353</v>
      </c>
      <c r="C729" t="s">
        <v>383</v>
      </c>
      <c r="D729" s="10"/>
      <c r="E729">
        <f>VLOOKUP(A729,home!$A$2:$E$405,3,FALSE)</f>
        <v>1.13636363636364</v>
      </c>
      <c r="F729">
        <f>VLOOKUP(B729,home!$B$2:$E$405,3,FALSE)</f>
        <v>0</v>
      </c>
      <c r="G729">
        <f>VLOOKUP(C729,away!$B$2:$E$405,4,FALSE)</f>
        <v>1.17</v>
      </c>
      <c r="H729">
        <f>VLOOKUP(A729,away!$A$2:$E$405,3,FALSE)</f>
        <v>0.79545454545454497</v>
      </c>
      <c r="I729">
        <f>VLOOKUP(C729,away!$B$2:$E$405,3,FALSE)</f>
        <v>0.88</v>
      </c>
      <c r="J729">
        <f>VLOOKUP(B729,home!$B$2:$E$405,4,FALSE)</f>
        <v>1.26</v>
      </c>
      <c r="K729" s="3">
        <f t="shared" si="896"/>
        <v>0</v>
      </c>
      <c r="L729" s="3">
        <f t="shared" si="897"/>
        <v>0.88199999999999956</v>
      </c>
      <c r="M729" s="5">
        <f t="shared" si="898"/>
        <v>0.41395417487127428</v>
      </c>
      <c r="N729" s="5">
        <f t="shared" si="899"/>
        <v>0</v>
      </c>
      <c r="O729" s="5">
        <f t="shared" si="900"/>
        <v>0.36510758223646372</v>
      </c>
      <c r="P729" s="5">
        <f t="shared" si="901"/>
        <v>0</v>
      </c>
      <c r="Q729" s="5">
        <f t="shared" si="902"/>
        <v>0</v>
      </c>
      <c r="R729" s="5">
        <f t="shared" si="903"/>
        <v>0.16101244376628041</v>
      </c>
      <c r="S729" s="5">
        <f t="shared" si="904"/>
        <v>0</v>
      </c>
      <c r="T729" s="5">
        <f t="shared" si="905"/>
        <v>0</v>
      </c>
      <c r="U729" s="5">
        <f t="shared" si="906"/>
        <v>0</v>
      </c>
      <c r="V729" s="5">
        <f t="shared" si="907"/>
        <v>0</v>
      </c>
      <c r="W729" s="5">
        <f t="shared" si="908"/>
        <v>0</v>
      </c>
      <c r="X729" s="5">
        <f t="shared" si="909"/>
        <v>0</v>
      </c>
      <c r="Y729" s="5">
        <f t="shared" si="910"/>
        <v>0</v>
      </c>
      <c r="Z729" s="5">
        <f t="shared" si="911"/>
        <v>4.7337658467286423E-2</v>
      </c>
      <c r="AA729" s="5">
        <f t="shared" si="912"/>
        <v>0</v>
      </c>
      <c r="AB729" s="5">
        <f t="shared" si="913"/>
        <v>0</v>
      </c>
      <c r="AC729" s="5">
        <f t="shared" si="914"/>
        <v>0</v>
      </c>
      <c r="AD729" s="5">
        <f t="shared" si="915"/>
        <v>0</v>
      </c>
      <c r="AE729" s="5">
        <f t="shared" si="916"/>
        <v>0</v>
      </c>
      <c r="AF729" s="5">
        <f t="shared" si="917"/>
        <v>0</v>
      </c>
      <c r="AG729" s="5">
        <f t="shared" si="918"/>
        <v>0</v>
      </c>
      <c r="AH729" s="5">
        <f t="shared" si="919"/>
        <v>1.043795369203665E-2</v>
      </c>
      <c r="AI729" s="5">
        <f t="shared" si="920"/>
        <v>0</v>
      </c>
      <c r="AJ729" s="5">
        <f t="shared" si="921"/>
        <v>0</v>
      </c>
      <c r="AK729" s="5">
        <f t="shared" si="922"/>
        <v>0</v>
      </c>
      <c r="AL729" s="5">
        <f t="shared" si="923"/>
        <v>0</v>
      </c>
      <c r="AM729" s="5">
        <f t="shared" si="924"/>
        <v>0</v>
      </c>
      <c r="AN729" s="5">
        <f t="shared" si="925"/>
        <v>0</v>
      </c>
      <c r="AO729" s="5">
        <f t="shared" si="926"/>
        <v>0</v>
      </c>
      <c r="AP729" s="5">
        <f t="shared" si="927"/>
        <v>0</v>
      </c>
      <c r="AQ729" s="5">
        <f t="shared" si="928"/>
        <v>0</v>
      </c>
      <c r="AR729" s="5">
        <f t="shared" si="929"/>
        <v>1.8412550312752645E-3</v>
      </c>
      <c r="AS729" s="5">
        <f t="shared" si="930"/>
        <v>0</v>
      </c>
      <c r="AT729" s="5">
        <f t="shared" si="931"/>
        <v>0</v>
      </c>
      <c r="AU729" s="5">
        <f t="shared" si="932"/>
        <v>0</v>
      </c>
      <c r="AV729" s="5">
        <f t="shared" si="933"/>
        <v>0</v>
      </c>
      <c r="AW729" s="5">
        <f t="shared" si="934"/>
        <v>0</v>
      </c>
      <c r="AX729" s="5">
        <f t="shared" si="935"/>
        <v>0</v>
      </c>
      <c r="AY729" s="5">
        <f t="shared" si="936"/>
        <v>0</v>
      </c>
      <c r="AZ729" s="5">
        <f t="shared" si="937"/>
        <v>0</v>
      </c>
      <c r="BA729" s="5">
        <f t="shared" si="938"/>
        <v>0</v>
      </c>
      <c r="BB729" s="5">
        <f t="shared" si="939"/>
        <v>0</v>
      </c>
      <c r="BC729" s="5">
        <f t="shared" si="940"/>
        <v>0</v>
      </c>
      <c r="BD729" s="5">
        <f t="shared" si="941"/>
        <v>2.7066448959746364E-4</v>
      </c>
      <c r="BE729" s="5">
        <f t="shared" si="942"/>
        <v>0</v>
      </c>
      <c r="BF729" s="5">
        <f t="shared" si="943"/>
        <v>0</v>
      </c>
      <c r="BG729" s="5">
        <f t="shared" si="944"/>
        <v>0</v>
      </c>
      <c r="BH729" s="5">
        <f t="shared" si="945"/>
        <v>0</v>
      </c>
      <c r="BI729" s="5">
        <f t="shared" si="946"/>
        <v>0</v>
      </c>
      <c r="BJ729" s="8">
        <f t="shared" si="947"/>
        <v>0</v>
      </c>
      <c r="BK729" s="8">
        <f t="shared" si="948"/>
        <v>0.41395417487127428</v>
      </c>
      <c r="BL729" s="8">
        <f t="shared" si="949"/>
        <v>0.53866989921565356</v>
      </c>
      <c r="BM729" s="8">
        <f t="shared" si="950"/>
        <v>5.9887531680195803E-2</v>
      </c>
      <c r="BN729" s="8">
        <f t="shared" si="951"/>
        <v>0.9400742008740185</v>
      </c>
    </row>
    <row r="730" spans="1:66" x14ac:dyDescent="0.25">
      <c r="A730" t="s">
        <v>303</v>
      </c>
      <c r="B730" t="s">
        <v>469</v>
      </c>
      <c r="C730" t="s">
        <v>340</v>
      </c>
      <c r="D730" s="10"/>
      <c r="E730">
        <f>VLOOKUP(A730,home!$A$2:$E$405,3,FALSE)</f>
        <v>1.13636363636364</v>
      </c>
      <c r="F730">
        <f>VLOOKUP(B730,home!$B$2:$E$405,3,FALSE)</f>
        <v>0.44</v>
      </c>
      <c r="G730">
        <f>VLOOKUP(C730,away!$B$2:$E$405,4,FALSE)</f>
        <v>0</v>
      </c>
      <c r="H730">
        <f>VLOOKUP(A730,away!$A$2:$E$405,3,FALSE)</f>
        <v>0.79545454545454497</v>
      </c>
      <c r="I730">
        <f>VLOOKUP(C730,away!$B$2:$E$405,3,FALSE)</f>
        <v>0.88</v>
      </c>
      <c r="J730">
        <f>VLOOKUP(B730,home!$B$2:$E$405,4,FALSE)</f>
        <v>0</v>
      </c>
      <c r="K730" s="3">
        <f t="shared" si="896"/>
        <v>0</v>
      </c>
      <c r="L730" s="3">
        <f t="shared" si="897"/>
        <v>0</v>
      </c>
      <c r="M730" s="5">
        <f t="shared" si="898"/>
        <v>1</v>
      </c>
      <c r="N730" s="5">
        <f t="shared" si="899"/>
        <v>0</v>
      </c>
      <c r="O730" s="5">
        <f t="shared" si="900"/>
        <v>0</v>
      </c>
      <c r="P730" s="5">
        <f t="shared" si="901"/>
        <v>0</v>
      </c>
      <c r="Q730" s="5">
        <f t="shared" si="902"/>
        <v>0</v>
      </c>
      <c r="R730" s="5">
        <f t="shared" si="903"/>
        <v>0</v>
      </c>
      <c r="S730" s="5">
        <f t="shared" si="904"/>
        <v>0</v>
      </c>
      <c r="T730" s="5">
        <f t="shared" si="905"/>
        <v>0</v>
      </c>
      <c r="U730" s="5">
        <f t="shared" si="906"/>
        <v>0</v>
      </c>
      <c r="V730" s="5">
        <f t="shared" si="907"/>
        <v>0</v>
      </c>
      <c r="W730" s="5">
        <f t="shared" si="908"/>
        <v>0</v>
      </c>
      <c r="X730" s="5">
        <f t="shared" si="909"/>
        <v>0</v>
      </c>
      <c r="Y730" s="5">
        <f t="shared" si="910"/>
        <v>0</v>
      </c>
      <c r="Z730" s="5">
        <f t="shared" si="911"/>
        <v>0</v>
      </c>
      <c r="AA730" s="5">
        <f t="shared" si="912"/>
        <v>0</v>
      </c>
      <c r="AB730" s="5">
        <f t="shared" si="913"/>
        <v>0</v>
      </c>
      <c r="AC730" s="5">
        <f t="shared" si="914"/>
        <v>0</v>
      </c>
      <c r="AD730" s="5">
        <f t="shared" si="915"/>
        <v>0</v>
      </c>
      <c r="AE730" s="5">
        <f t="shared" si="916"/>
        <v>0</v>
      </c>
      <c r="AF730" s="5">
        <f t="shared" si="917"/>
        <v>0</v>
      </c>
      <c r="AG730" s="5">
        <f t="shared" si="918"/>
        <v>0</v>
      </c>
      <c r="AH730" s="5">
        <f t="shared" si="919"/>
        <v>0</v>
      </c>
      <c r="AI730" s="5">
        <f t="shared" si="920"/>
        <v>0</v>
      </c>
      <c r="AJ730" s="5">
        <f t="shared" si="921"/>
        <v>0</v>
      </c>
      <c r="AK730" s="5">
        <f t="shared" si="922"/>
        <v>0</v>
      </c>
      <c r="AL730" s="5">
        <f t="shared" si="923"/>
        <v>0</v>
      </c>
      <c r="AM730" s="5">
        <f t="shared" si="924"/>
        <v>0</v>
      </c>
      <c r="AN730" s="5">
        <f t="shared" si="925"/>
        <v>0</v>
      </c>
      <c r="AO730" s="5">
        <f t="shared" si="926"/>
        <v>0</v>
      </c>
      <c r="AP730" s="5">
        <f t="shared" si="927"/>
        <v>0</v>
      </c>
      <c r="AQ730" s="5">
        <f t="shared" si="928"/>
        <v>0</v>
      </c>
      <c r="AR730" s="5">
        <f t="shared" si="929"/>
        <v>0</v>
      </c>
      <c r="AS730" s="5">
        <f t="shared" si="930"/>
        <v>0</v>
      </c>
      <c r="AT730" s="5">
        <f t="shared" si="931"/>
        <v>0</v>
      </c>
      <c r="AU730" s="5">
        <f t="shared" si="932"/>
        <v>0</v>
      </c>
      <c r="AV730" s="5">
        <f t="shared" si="933"/>
        <v>0</v>
      </c>
      <c r="AW730" s="5">
        <f t="shared" si="934"/>
        <v>0</v>
      </c>
      <c r="AX730" s="5">
        <f t="shared" si="935"/>
        <v>0</v>
      </c>
      <c r="AY730" s="5">
        <f t="shared" si="936"/>
        <v>0</v>
      </c>
      <c r="AZ730" s="5">
        <f t="shared" si="937"/>
        <v>0</v>
      </c>
      <c r="BA730" s="5">
        <f t="shared" si="938"/>
        <v>0</v>
      </c>
      <c r="BB730" s="5">
        <f t="shared" si="939"/>
        <v>0</v>
      </c>
      <c r="BC730" s="5">
        <f t="shared" si="940"/>
        <v>0</v>
      </c>
      <c r="BD730" s="5">
        <f t="shared" si="941"/>
        <v>0</v>
      </c>
      <c r="BE730" s="5">
        <f t="shared" si="942"/>
        <v>0</v>
      </c>
      <c r="BF730" s="5">
        <f t="shared" si="943"/>
        <v>0</v>
      </c>
      <c r="BG730" s="5">
        <f t="shared" si="944"/>
        <v>0</v>
      </c>
      <c r="BH730" s="5">
        <f t="shared" si="945"/>
        <v>0</v>
      </c>
      <c r="BI730" s="5">
        <f t="shared" si="946"/>
        <v>0</v>
      </c>
      <c r="BJ730" s="8">
        <f t="shared" si="947"/>
        <v>0</v>
      </c>
      <c r="BK730" s="8">
        <f t="shared" si="948"/>
        <v>1</v>
      </c>
      <c r="BL730" s="8">
        <f t="shared" si="949"/>
        <v>0</v>
      </c>
      <c r="BM730" s="8">
        <f t="shared" si="950"/>
        <v>0</v>
      </c>
      <c r="BN730" s="8">
        <f t="shared" si="951"/>
        <v>1</v>
      </c>
    </row>
    <row r="731" spans="1:66" x14ac:dyDescent="0.25">
      <c r="A731" s="10" t="s">
        <v>303</v>
      </c>
      <c r="B731" s="10" t="s">
        <v>473</v>
      </c>
      <c r="C731" s="10" t="s">
        <v>333</v>
      </c>
      <c r="D731" s="10"/>
      <c r="E731">
        <f>VLOOKUP(A731,home!$A$2:$E$405,3,FALSE)</f>
        <v>1.13636363636364</v>
      </c>
      <c r="F731">
        <f>VLOOKUP(B731,home!$B$2:$E$405,3,FALSE)</f>
        <v>0</v>
      </c>
      <c r="G731">
        <f>VLOOKUP(C731,away!$B$2:$E$405,4,FALSE)</f>
        <v>0.88</v>
      </c>
      <c r="H731">
        <f>VLOOKUP(A731,away!$A$2:$E$405,3,FALSE)</f>
        <v>0.79545454545454497</v>
      </c>
      <c r="I731">
        <f>VLOOKUP(C731,away!$B$2:$E$405,3,FALSE)</f>
        <v>0.44</v>
      </c>
      <c r="J731">
        <f>VLOOKUP(B731,home!$B$2:$E$405,4,FALSE)</f>
        <v>0</v>
      </c>
      <c r="K731" s="3">
        <f t="shared" si="896"/>
        <v>0</v>
      </c>
      <c r="L731" s="3">
        <f t="shared" si="897"/>
        <v>0</v>
      </c>
      <c r="M731" s="5">
        <f t="shared" si="898"/>
        <v>1</v>
      </c>
      <c r="N731" s="5">
        <f t="shared" si="899"/>
        <v>0</v>
      </c>
      <c r="O731" s="5">
        <f t="shared" si="900"/>
        <v>0</v>
      </c>
      <c r="P731" s="5">
        <f t="shared" si="901"/>
        <v>0</v>
      </c>
      <c r="Q731" s="5">
        <f t="shared" si="902"/>
        <v>0</v>
      </c>
      <c r="R731" s="5">
        <f t="shared" si="903"/>
        <v>0</v>
      </c>
      <c r="S731" s="5">
        <f t="shared" si="904"/>
        <v>0</v>
      </c>
      <c r="T731" s="5">
        <f t="shared" si="905"/>
        <v>0</v>
      </c>
      <c r="U731" s="5">
        <f t="shared" si="906"/>
        <v>0</v>
      </c>
      <c r="V731" s="5">
        <f t="shared" si="907"/>
        <v>0</v>
      </c>
      <c r="W731" s="5">
        <f t="shared" si="908"/>
        <v>0</v>
      </c>
      <c r="X731" s="5">
        <f t="shared" si="909"/>
        <v>0</v>
      </c>
      <c r="Y731" s="5">
        <f t="shared" si="910"/>
        <v>0</v>
      </c>
      <c r="Z731" s="5">
        <f t="shared" si="911"/>
        <v>0</v>
      </c>
      <c r="AA731" s="5">
        <f t="shared" si="912"/>
        <v>0</v>
      </c>
      <c r="AB731" s="5">
        <f t="shared" si="913"/>
        <v>0</v>
      </c>
      <c r="AC731" s="5">
        <f t="shared" si="914"/>
        <v>0</v>
      </c>
      <c r="AD731" s="5">
        <f t="shared" si="915"/>
        <v>0</v>
      </c>
      <c r="AE731" s="5">
        <f t="shared" si="916"/>
        <v>0</v>
      </c>
      <c r="AF731" s="5">
        <f t="shared" si="917"/>
        <v>0</v>
      </c>
      <c r="AG731" s="5">
        <f t="shared" si="918"/>
        <v>0</v>
      </c>
      <c r="AH731" s="5">
        <f t="shared" si="919"/>
        <v>0</v>
      </c>
      <c r="AI731" s="5">
        <f t="shared" si="920"/>
        <v>0</v>
      </c>
      <c r="AJ731" s="5">
        <f t="shared" si="921"/>
        <v>0</v>
      </c>
      <c r="AK731" s="5">
        <f t="shared" si="922"/>
        <v>0</v>
      </c>
      <c r="AL731" s="5">
        <f t="shared" si="923"/>
        <v>0</v>
      </c>
      <c r="AM731" s="5">
        <f t="shared" si="924"/>
        <v>0</v>
      </c>
      <c r="AN731" s="5">
        <f t="shared" si="925"/>
        <v>0</v>
      </c>
      <c r="AO731" s="5">
        <f t="shared" si="926"/>
        <v>0</v>
      </c>
      <c r="AP731" s="5">
        <f t="shared" si="927"/>
        <v>0</v>
      </c>
      <c r="AQ731" s="5">
        <f t="shared" si="928"/>
        <v>0</v>
      </c>
      <c r="AR731" s="5">
        <f t="shared" si="929"/>
        <v>0</v>
      </c>
      <c r="AS731" s="5">
        <f t="shared" si="930"/>
        <v>0</v>
      </c>
      <c r="AT731" s="5">
        <f t="shared" si="931"/>
        <v>0</v>
      </c>
      <c r="AU731" s="5">
        <f t="shared" si="932"/>
        <v>0</v>
      </c>
      <c r="AV731" s="5">
        <f t="shared" si="933"/>
        <v>0</v>
      </c>
      <c r="AW731" s="5">
        <f t="shared" si="934"/>
        <v>0</v>
      </c>
      <c r="AX731" s="5">
        <f t="shared" si="935"/>
        <v>0</v>
      </c>
      <c r="AY731" s="5">
        <f t="shared" si="936"/>
        <v>0</v>
      </c>
      <c r="AZ731" s="5">
        <f t="shared" si="937"/>
        <v>0</v>
      </c>
      <c r="BA731" s="5">
        <f t="shared" si="938"/>
        <v>0</v>
      </c>
      <c r="BB731" s="5">
        <f t="shared" si="939"/>
        <v>0</v>
      </c>
      <c r="BC731" s="5">
        <f t="shared" si="940"/>
        <v>0</v>
      </c>
      <c r="BD731" s="5">
        <f t="shared" si="941"/>
        <v>0</v>
      </c>
      <c r="BE731" s="5">
        <f t="shared" si="942"/>
        <v>0</v>
      </c>
      <c r="BF731" s="5">
        <f t="shared" si="943"/>
        <v>0</v>
      </c>
      <c r="BG731" s="5">
        <f t="shared" si="944"/>
        <v>0</v>
      </c>
      <c r="BH731" s="5">
        <f t="shared" si="945"/>
        <v>0</v>
      </c>
      <c r="BI731" s="5">
        <f t="shared" si="946"/>
        <v>0</v>
      </c>
      <c r="BJ731" s="8">
        <f t="shared" si="947"/>
        <v>0</v>
      </c>
      <c r="BK731" s="8">
        <f t="shared" si="948"/>
        <v>1</v>
      </c>
      <c r="BL731" s="8">
        <f t="shared" si="949"/>
        <v>0</v>
      </c>
      <c r="BM731" s="8">
        <f t="shared" si="950"/>
        <v>0</v>
      </c>
      <c r="BN731" s="8">
        <f t="shared" si="951"/>
        <v>1</v>
      </c>
    </row>
    <row r="732" spans="1:66" x14ac:dyDescent="0.25">
      <c r="A732" t="s">
        <v>35</v>
      </c>
      <c r="B732" t="s">
        <v>296</v>
      </c>
      <c r="C732" t="s">
        <v>286</v>
      </c>
      <c r="D732" s="10"/>
      <c r="E732">
        <f>VLOOKUP(A732,home!$A$2:$E$405,3,FALSE)</f>
        <v>1.3333333333333299</v>
      </c>
      <c r="F732">
        <f>VLOOKUP(B732,home!$B$2:$E$405,3,FALSE)</f>
        <v>1.5</v>
      </c>
      <c r="G732">
        <f>VLOOKUP(C732,away!$B$2:$E$405,4,FALSE)</f>
        <v>0.75</v>
      </c>
      <c r="H732">
        <f>VLOOKUP(A732,away!$A$2:$E$405,3,FALSE)</f>
        <v>1.13333333333333</v>
      </c>
      <c r="I732">
        <f>VLOOKUP(C732,away!$B$2:$E$405,3,FALSE)</f>
        <v>1.5</v>
      </c>
      <c r="J732">
        <f>VLOOKUP(B732,home!$B$2:$E$405,4,FALSE)</f>
        <v>0.88</v>
      </c>
      <c r="K732" s="3">
        <f t="shared" si="896"/>
        <v>1.4999999999999962</v>
      </c>
      <c r="L732" s="3">
        <f t="shared" si="897"/>
        <v>1.4959999999999956</v>
      </c>
      <c r="M732" s="5">
        <f t="shared" si="898"/>
        <v>4.9986615469476303E-2</v>
      </c>
      <c r="N732" s="5">
        <f t="shared" si="899"/>
        <v>7.4979923204214274E-2</v>
      </c>
      <c r="O732" s="5">
        <f t="shared" si="900"/>
        <v>7.4779976742336329E-2</v>
      </c>
      <c r="P732" s="5">
        <f t="shared" si="901"/>
        <v>0.11216996511350422</v>
      </c>
      <c r="Q732" s="5">
        <f t="shared" si="902"/>
        <v>5.6234942403160577E-2</v>
      </c>
      <c r="R732" s="5">
        <f t="shared" si="903"/>
        <v>5.5935422603267421E-2</v>
      </c>
      <c r="S732" s="5">
        <f t="shared" si="904"/>
        <v>6.2927350428675546E-2</v>
      </c>
      <c r="T732" s="5">
        <f t="shared" si="905"/>
        <v>8.4127473835127975E-2</v>
      </c>
      <c r="U732" s="5">
        <f t="shared" si="906"/>
        <v>8.3903133904900923E-2</v>
      </c>
      <c r="V732" s="5">
        <f t="shared" si="907"/>
        <v>1.5689886040216351E-2</v>
      </c>
      <c r="W732" s="5">
        <f t="shared" si="908"/>
        <v>2.8117471201580219E-2</v>
      </c>
      <c r="X732" s="5">
        <f t="shared" si="909"/>
        <v>4.2063736917563883E-2</v>
      </c>
      <c r="Y732" s="5">
        <f t="shared" si="910"/>
        <v>3.1463675214337697E-2</v>
      </c>
      <c r="Z732" s="5">
        <f t="shared" si="911"/>
        <v>2.7893130738162606E-2</v>
      </c>
      <c r="AA732" s="5">
        <f t="shared" si="912"/>
        <v>4.1839696107243807E-2</v>
      </c>
      <c r="AB732" s="5">
        <f t="shared" si="913"/>
        <v>3.1379772080432779E-2</v>
      </c>
      <c r="AC732" s="5">
        <f t="shared" si="914"/>
        <v>2.2005065171403311E-3</v>
      </c>
      <c r="AD732" s="5">
        <f t="shared" si="915"/>
        <v>1.0544051700592558E-2</v>
      </c>
      <c r="AE732" s="5">
        <f t="shared" si="916"/>
        <v>1.5773901344086419E-2</v>
      </c>
      <c r="AF732" s="5">
        <f t="shared" si="917"/>
        <v>1.1798878205376609E-2</v>
      </c>
      <c r="AG732" s="5">
        <f t="shared" si="918"/>
        <v>5.8837072650811187E-3</v>
      </c>
      <c r="AH732" s="5">
        <f t="shared" si="919"/>
        <v>1.043203089607278E-2</v>
      </c>
      <c r="AI732" s="5">
        <f t="shared" si="920"/>
        <v>1.5648046344109132E-2</v>
      </c>
      <c r="AJ732" s="5">
        <f t="shared" si="921"/>
        <v>1.1736034758081822E-2</v>
      </c>
      <c r="AK732" s="5">
        <f t="shared" si="922"/>
        <v>5.8680173790408964E-3</v>
      </c>
      <c r="AL732" s="5">
        <f t="shared" si="923"/>
        <v>1.9751746497851476E-4</v>
      </c>
      <c r="AM732" s="5">
        <f t="shared" si="924"/>
        <v>3.1632155101777555E-3</v>
      </c>
      <c r="AN732" s="5">
        <f t="shared" si="925"/>
        <v>4.7321704032259083E-3</v>
      </c>
      <c r="AO732" s="5">
        <f t="shared" si="926"/>
        <v>3.5396634616129694E-3</v>
      </c>
      <c r="AP732" s="5">
        <f t="shared" si="927"/>
        <v>1.7651121795243289E-3</v>
      </c>
      <c r="AQ732" s="5">
        <f t="shared" si="928"/>
        <v>6.6015195514209691E-4</v>
      </c>
      <c r="AR732" s="5">
        <f t="shared" si="929"/>
        <v>3.1212636441049664E-3</v>
      </c>
      <c r="AS732" s="5">
        <f t="shared" si="930"/>
        <v>4.6818954661574375E-3</v>
      </c>
      <c r="AT732" s="5">
        <f t="shared" si="931"/>
        <v>3.5114215996180703E-3</v>
      </c>
      <c r="AU732" s="5">
        <f t="shared" si="932"/>
        <v>1.7557107998090308E-3</v>
      </c>
      <c r="AV732" s="5">
        <f t="shared" si="933"/>
        <v>6.5839154992838509E-4</v>
      </c>
      <c r="AW732" s="5">
        <f t="shared" si="934"/>
        <v>1.2311921983660724E-5</v>
      </c>
      <c r="AX732" s="5">
        <f t="shared" si="935"/>
        <v>7.9080387754443726E-4</v>
      </c>
      <c r="AY732" s="5">
        <f t="shared" si="936"/>
        <v>1.1830426008064745E-3</v>
      </c>
      <c r="AZ732" s="5">
        <f t="shared" si="937"/>
        <v>8.849158654032405E-4</v>
      </c>
      <c r="BA732" s="5">
        <f t="shared" si="938"/>
        <v>4.412780448810813E-4</v>
      </c>
      <c r="BB732" s="5">
        <f t="shared" si="939"/>
        <v>1.6503798878552388E-4</v>
      </c>
      <c r="BC732" s="5">
        <f t="shared" si="940"/>
        <v>4.9379366244628588E-5</v>
      </c>
      <c r="BD732" s="5">
        <f t="shared" si="941"/>
        <v>7.7823506859683801E-4</v>
      </c>
      <c r="BE732" s="5">
        <f t="shared" si="942"/>
        <v>1.1673526028952541E-3</v>
      </c>
      <c r="BF732" s="5">
        <f t="shared" si="943"/>
        <v>8.7551445217143851E-4</v>
      </c>
      <c r="BG732" s="5">
        <f t="shared" si="944"/>
        <v>4.3775722608571817E-4</v>
      </c>
      <c r="BH732" s="5">
        <f t="shared" si="945"/>
        <v>1.6415895978214395E-4</v>
      </c>
      <c r="BI732" s="5">
        <f t="shared" si="946"/>
        <v>4.9247687934642999E-5</v>
      </c>
      <c r="BJ732" s="8">
        <f t="shared" si="947"/>
        <v>0.37836253254446983</v>
      </c>
      <c r="BK732" s="8">
        <f t="shared" si="948"/>
        <v>0.24435488363479774</v>
      </c>
      <c r="BL732" s="8">
        <f t="shared" si="949"/>
        <v>0.3487230798725699</v>
      </c>
      <c r="BM732" s="8">
        <f t="shared" si="950"/>
        <v>0.57407605057521816</v>
      </c>
      <c r="BN732" s="8">
        <f t="shared" si="951"/>
        <v>0.4240868455359591</v>
      </c>
    </row>
    <row r="733" spans="1:66" x14ac:dyDescent="0.25">
      <c r="A733" t="s">
        <v>35</v>
      </c>
      <c r="B733" t="s">
        <v>214</v>
      </c>
      <c r="C733" t="s">
        <v>212</v>
      </c>
      <c r="D733" s="10"/>
      <c r="E733">
        <f>VLOOKUP(A733,home!$A$2:$E$405,3,FALSE)</f>
        <v>1.3333333333333299</v>
      </c>
      <c r="F733">
        <f>VLOOKUP(B733,home!$B$2:$E$405,3,FALSE)</f>
        <v>0.75</v>
      </c>
      <c r="G733">
        <f>VLOOKUP(C733,away!$B$2:$E$405,4,FALSE)</f>
        <v>1.1299999999999999</v>
      </c>
      <c r="H733">
        <f>VLOOKUP(A733,away!$A$2:$E$405,3,FALSE)</f>
        <v>1.13333333333333</v>
      </c>
      <c r="I733">
        <f>VLOOKUP(C733,away!$B$2:$E$405,3,FALSE)</f>
        <v>1.1299999999999999</v>
      </c>
      <c r="J733">
        <f>VLOOKUP(B733,home!$B$2:$E$405,4,FALSE)</f>
        <v>1.32</v>
      </c>
      <c r="K733" s="3">
        <f t="shared" si="896"/>
        <v>1.129999999999997</v>
      </c>
      <c r="L733" s="3">
        <f t="shared" si="897"/>
        <v>1.6904799999999951</v>
      </c>
      <c r="M733" s="5">
        <f t="shared" si="898"/>
        <v>5.9577338721945608E-2</v>
      </c>
      <c r="N733" s="5">
        <f t="shared" si="899"/>
        <v>6.7322392755798363E-2</v>
      </c>
      <c r="O733" s="5">
        <f t="shared" si="900"/>
        <v>0.1007142995626743</v>
      </c>
      <c r="P733" s="5">
        <f t="shared" si="901"/>
        <v>0.11380715850582167</v>
      </c>
      <c r="Q733" s="5">
        <f t="shared" si="902"/>
        <v>3.8037151907025973E-2</v>
      </c>
      <c r="R733" s="5">
        <f t="shared" si="903"/>
        <v>8.5127754562354607E-2</v>
      </c>
      <c r="S733" s="5">
        <f t="shared" si="904"/>
        <v>5.4349814900335018E-2</v>
      </c>
      <c r="T733" s="5">
        <f t="shared" si="905"/>
        <v>6.4301044555789083E-2</v>
      </c>
      <c r="U733" s="5">
        <f t="shared" si="906"/>
        <v>9.6194362655460455E-2</v>
      </c>
      <c r="V733" s="5">
        <f t="shared" si="907"/>
        <v>1.1535702317196793E-2</v>
      </c>
      <c r="W733" s="5">
        <f t="shared" si="908"/>
        <v>1.4327327218313077E-2</v>
      </c>
      <c r="X733" s="5">
        <f t="shared" si="909"/>
        <v>2.4220060116013818E-2</v>
      </c>
      <c r="Y733" s="5">
        <f t="shared" si="910"/>
        <v>2.0471763612459462E-2</v>
      </c>
      <c r="Z733" s="5">
        <f t="shared" si="911"/>
        <v>4.7968922177522938E-2</v>
      </c>
      <c r="AA733" s="5">
        <f t="shared" si="912"/>
        <v>5.4204882060600784E-2</v>
      </c>
      <c r="AB733" s="5">
        <f t="shared" si="913"/>
        <v>3.0625758364239364E-2</v>
      </c>
      <c r="AC733" s="5">
        <f t="shared" si="914"/>
        <v>1.3772492300054655E-3</v>
      </c>
      <c r="AD733" s="5">
        <f t="shared" si="915"/>
        <v>4.0474699391734349E-3</v>
      </c>
      <c r="AE733" s="5">
        <f t="shared" si="916"/>
        <v>6.8421669827738877E-3</v>
      </c>
      <c r="AF733" s="5">
        <f t="shared" si="917"/>
        <v>5.7832732205197858E-3</v>
      </c>
      <c r="AG733" s="5">
        <f t="shared" si="918"/>
        <v>3.2588359046080871E-3</v>
      </c>
      <c r="AH733" s="5">
        <f t="shared" si="919"/>
        <v>2.0272625890664683E-2</v>
      </c>
      <c r="AI733" s="5">
        <f t="shared" si="920"/>
        <v>2.2908067256451035E-2</v>
      </c>
      <c r="AJ733" s="5">
        <f t="shared" si="921"/>
        <v>1.2943057999894802E-2</v>
      </c>
      <c r="AK733" s="5">
        <f t="shared" si="922"/>
        <v>4.8752185132936937E-3</v>
      </c>
      <c r="AL733" s="5">
        <f t="shared" si="923"/>
        <v>1.0523519498095099E-4</v>
      </c>
      <c r="AM733" s="5">
        <f t="shared" si="924"/>
        <v>9.1472820625319341E-4</v>
      </c>
      <c r="AN733" s="5">
        <f t="shared" si="925"/>
        <v>1.5463297381068937E-3</v>
      </c>
      <c r="AO733" s="5">
        <f t="shared" si="926"/>
        <v>1.3070197478374673E-3</v>
      </c>
      <c r="AP733" s="5">
        <f t="shared" si="927"/>
        <v>7.3649691444142525E-4</v>
      </c>
      <c r="AQ733" s="5">
        <f t="shared" si="928"/>
        <v>3.1125832598123421E-4</v>
      </c>
      <c r="AR733" s="5">
        <f t="shared" si="929"/>
        <v>6.854093723130142E-3</v>
      </c>
      <c r="AS733" s="5">
        <f t="shared" si="930"/>
        <v>7.7451259071370411E-3</v>
      </c>
      <c r="AT733" s="5">
        <f t="shared" si="931"/>
        <v>4.3759961375324169E-3</v>
      </c>
      <c r="AU733" s="5">
        <f t="shared" si="932"/>
        <v>1.6482918784705388E-3</v>
      </c>
      <c r="AV733" s="5">
        <f t="shared" si="933"/>
        <v>4.6564245566792619E-4</v>
      </c>
      <c r="AW733" s="5">
        <f t="shared" si="934"/>
        <v>5.5840203173577403E-6</v>
      </c>
      <c r="AX733" s="5">
        <f t="shared" si="935"/>
        <v>1.7227381217768423E-4</v>
      </c>
      <c r="AY733" s="5">
        <f t="shared" si="936"/>
        <v>2.9122543401013078E-4</v>
      </c>
      <c r="AZ733" s="5">
        <f t="shared" si="937"/>
        <v>2.4615538584272226E-4</v>
      </c>
      <c r="BA733" s="5">
        <f t="shared" si="938"/>
        <v>1.3870691888646802E-4</v>
      </c>
      <c r="BB733" s="5">
        <f t="shared" si="939"/>
        <v>5.8620318059798935E-5</v>
      </c>
      <c r="BC733" s="5">
        <f t="shared" si="940"/>
        <v>1.9819295054745709E-5</v>
      </c>
      <c r="BD733" s="5">
        <f t="shared" si="941"/>
        <v>1.9311180595128357E-3</v>
      </c>
      <c r="BE733" s="5">
        <f t="shared" si="942"/>
        <v>2.1821634072494989E-3</v>
      </c>
      <c r="BF733" s="5">
        <f t="shared" si="943"/>
        <v>1.2329223250959636E-3</v>
      </c>
      <c r="BG733" s="5">
        <f t="shared" si="944"/>
        <v>4.6440074245281159E-4</v>
      </c>
      <c r="BH733" s="5">
        <f t="shared" si="945"/>
        <v>1.3119320974291899E-4</v>
      </c>
      <c r="BI733" s="5">
        <f t="shared" si="946"/>
        <v>2.9649665401899596E-5</v>
      </c>
      <c r="BJ733" s="8">
        <f t="shared" si="947"/>
        <v>0.25435412030912674</v>
      </c>
      <c r="BK733" s="8">
        <f t="shared" si="948"/>
        <v>0.24104372430429566</v>
      </c>
      <c r="BL733" s="8">
        <f t="shared" si="949"/>
        <v>0.4549266243770278</v>
      </c>
      <c r="BM733" s="8">
        <f t="shared" si="950"/>
        <v>0.5334216537386598</v>
      </c>
      <c r="BN733" s="8">
        <f t="shared" si="951"/>
        <v>0.46458609601562056</v>
      </c>
    </row>
    <row r="734" spans="1:66" x14ac:dyDescent="0.25">
      <c r="A734" t="s">
        <v>35</v>
      </c>
      <c r="B734" t="s">
        <v>471</v>
      </c>
      <c r="C734" t="s">
        <v>295</v>
      </c>
      <c r="D734" s="10"/>
      <c r="E734">
        <f>VLOOKUP(A734,home!$A$2:$E$405,3,FALSE)</f>
        <v>1.3333333333333299</v>
      </c>
      <c r="F734">
        <f>VLOOKUP(B734,home!$B$2:$E$405,3,FALSE)</f>
        <v>1.1299999999999999</v>
      </c>
      <c r="G734">
        <f>VLOOKUP(C734,away!$B$2:$E$405,4,FALSE)</f>
        <v>0</v>
      </c>
      <c r="H734">
        <f>VLOOKUP(A734,away!$A$2:$E$405,3,FALSE)</f>
        <v>1.13333333333333</v>
      </c>
      <c r="I734">
        <f>VLOOKUP(C734,away!$B$2:$E$405,3,FALSE)</f>
        <v>1.1299999999999999</v>
      </c>
      <c r="J734">
        <f>VLOOKUP(B734,home!$B$2:$E$405,4,FALSE)</f>
        <v>0.88</v>
      </c>
      <c r="K734" s="3">
        <f t="shared" si="896"/>
        <v>0</v>
      </c>
      <c r="L734" s="3">
        <f t="shared" si="897"/>
        <v>1.1269866666666633</v>
      </c>
      <c r="M734" s="5">
        <f t="shared" si="898"/>
        <v>0.32400813137553297</v>
      </c>
      <c r="N734" s="5">
        <f t="shared" si="899"/>
        <v>0</v>
      </c>
      <c r="O734" s="5">
        <f t="shared" si="900"/>
        <v>0.36515284395180625</v>
      </c>
      <c r="P734" s="5">
        <f t="shared" si="901"/>
        <v>0</v>
      </c>
      <c r="Q734" s="5">
        <f t="shared" si="902"/>
        <v>0</v>
      </c>
      <c r="R734" s="5">
        <f t="shared" si="903"/>
        <v>0.20576119321454925</v>
      </c>
      <c r="S734" s="5">
        <f t="shared" si="904"/>
        <v>0</v>
      </c>
      <c r="T734" s="5">
        <f t="shared" si="905"/>
        <v>0</v>
      </c>
      <c r="U734" s="5">
        <f t="shared" si="906"/>
        <v>0</v>
      </c>
      <c r="V734" s="5">
        <f t="shared" si="907"/>
        <v>0</v>
      </c>
      <c r="W734" s="5">
        <f t="shared" si="908"/>
        <v>0</v>
      </c>
      <c r="X734" s="5">
        <f t="shared" si="909"/>
        <v>0</v>
      </c>
      <c r="Y734" s="5">
        <f t="shared" si="910"/>
        <v>0</v>
      </c>
      <c r="Z734" s="5">
        <f t="shared" si="911"/>
        <v>7.7296707090073358E-2</v>
      </c>
      <c r="AA734" s="5">
        <f t="shared" si="912"/>
        <v>0</v>
      </c>
      <c r="AB734" s="5">
        <f t="shared" si="913"/>
        <v>0</v>
      </c>
      <c r="AC734" s="5">
        <f t="shared" si="914"/>
        <v>0</v>
      </c>
      <c r="AD734" s="5">
        <f t="shared" si="915"/>
        <v>0</v>
      </c>
      <c r="AE734" s="5">
        <f t="shared" si="916"/>
        <v>0</v>
      </c>
      <c r="AF734" s="5">
        <f t="shared" si="917"/>
        <v>0</v>
      </c>
      <c r="AG734" s="5">
        <f t="shared" si="918"/>
        <v>0</v>
      </c>
      <c r="AH734" s="5">
        <f t="shared" si="919"/>
        <v>2.177808956693781E-2</v>
      </c>
      <c r="AI734" s="5">
        <f t="shared" si="920"/>
        <v>0</v>
      </c>
      <c r="AJ734" s="5">
        <f t="shared" si="921"/>
        <v>0</v>
      </c>
      <c r="AK734" s="5">
        <f t="shared" si="922"/>
        <v>0</v>
      </c>
      <c r="AL734" s="5">
        <f t="shared" si="923"/>
        <v>0</v>
      </c>
      <c r="AM734" s="5">
        <f t="shared" si="924"/>
        <v>0</v>
      </c>
      <c r="AN734" s="5">
        <f t="shared" si="925"/>
        <v>0</v>
      </c>
      <c r="AO734" s="5">
        <f t="shared" si="926"/>
        <v>0</v>
      </c>
      <c r="AP734" s="5">
        <f t="shared" si="927"/>
        <v>0</v>
      </c>
      <c r="AQ734" s="5">
        <f t="shared" si="928"/>
        <v>0</v>
      </c>
      <c r="AR734" s="5">
        <f t="shared" si="929"/>
        <v>4.9087233134822569E-3</v>
      </c>
      <c r="AS734" s="5">
        <f t="shared" si="930"/>
        <v>0</v>
      </c>
      <c r="AT734" s="5">
        <f t="shared" si="931"/>
        <v>0</v>
      </c>
      <c r="AU734" s="5">
        <f t="shared" si="932"/>
        <v>0</v>
      </c>
      <c r="AV734" s="5">
        <f t="shared" si="933"/>
        <v>0</v>
      </c>
      <c r="AW734" s="5">
        <f t="shared" si="934"/>
        <v>0</v>
      </c>
      <c r="AX734" s="5">
        <f t="shared" si="935"/>
        <v>0</v>
      </c>
      <c r="AY734" s="5">
        <f t="shared" si="936"/>
        <v>0</v>
      </c>
      <c r="AZ734" s="5">
        <f t="shared" si="937"/>
        <v>0</v>
      </c>
      <c r="BA734" s="5">
        <f t="shared" si="938"/>
        <v>0</v>
      </c>
      <c r="BB734" s="5">
        <f t="shared" si="939"/>
        <v>0</v>
      </c>
      <c r="BC734" s="5">
        <f t="shared" si="940"/>
        <v>0</v>
      </c>
      <c r="BD734" s="5">
        <f t="shared" si="941"/>
        <v>9.2201095410838281E-4</v>
      </c>
      <c r="BE734" s="5">
        <f t="shared" si="942"/>
        <v>0</v>
      </c>
      <c r="BF734" s="5">
        <f t="shared" si="943"/>
        <v>0</v>
      </c>
      <c r="BG734" s="5">
        <f t="shared" si="944"/>
        <v>0</v>
      </c>
      <c r="BH734" s="5">
        <f t="shared" si="945"/>
        <v>0</v>
      </c>
      <c r="BI734" s="5">
        <f t="shared" si="946"/>
        <v>0</v>
      </c>
      <c r="BJ734" s="8">
        <f t="shared" si="947"/>
        <v>0</v>
      </c>
      <c r="BK734" s="8">
        <f t="shared" si="948"/>
        <v>0.32400813137553297</v>
      </c>
      <c r="BL734" s="8">
        <f t="shared" si="949"/>
        <v>0.59852286100088392</v>
      </c>
      <c r="BM734" s="8">
        <f t="shared" si="950"/>
        <v>0.10490553092460179</v>
      </c>
      <c r="BN734" s="8">
        <f t="shared" si="951"/>
        <v>0.89492216854188844</v>
      </c>
    </row>
    <row r="735" spans="1:66" x14ac:dyDescent="0.25">
      <c r="A735" t="s">
        <v>35</v>
      </c>
      <c r="B735" t="s">
        <v>475</v>
      </c>
      <c r="C735" t="s">
        <v>218</v>
      </c>
      <c r="D735" s="10"/>
      <c r="E735">
        <f>VLOOKUP(A735,home!$A$2:$E$405,3,FALSE)</f>
        <v>1.3333333333333299</v>
      </c>
      <c r="F735">
        <f>VLOOKUP(B735,home!$B$2:$E$405,3,FALSE)</f>
        <v>0</v>
      </c>
      <c r="G735">
        <f>VLOOKUP(C735,away!$B$2:$E$405,4,FALSE)</f>
        <v>0.38</v>
      </c>
      <c r="H735">
        <f>VLOOKUP(A735,away!$A$2:$E$405,3,FALSE)</f>
        <v>1.13333333333333</v>
      </c>
      <c r="I735">
        <f>VLOOKUP(C735,away!$B$2:$E$405,3,FALSE)</f>
        <v>2.25</v>
      </c>
      <c r="J735">
        <f>VLOOKUP(B735,home!$B$2:$E$405,4,FALSE)</f>
        <v>1.32</v>
      </c>
      <c r="K735" s="3">
        <f t="shared" si="896"/>
        <v>0</v>
      </c>
      <c r="L735" s="3">
        <f t="shared" si="897"/>
        <v>3.3659999999999899</v>
      </c>
      <c r="M735" s="5">
        <f t="shared" si="898"/>
        <v>3.4527471377135618E-2</v>
      </c>
      <c r="N735" s="5">
        <f t="shared" si="899"/>
        <v>0</v>
      </c>
      <c r="O735" s="5">
        <f t="shared" si="900"/>
        <v>0.11621946865543813</v>
      </c>
      <c r="P735" s="5">
        <f t="shared" si="901"/>
        <v>0</v>
      </c>
      <c r="Q735" s="5">
        <f t="shared" si="902"/>
        <v>0</v>
      </c>
      <c r="R735" s="5">
        <f t="shared" si="903"/>
        <v>0.19559736574710182</v>
      </c>
      <c r="S735" s="5">
        <f t="shared" si="904"/>
        <v>0</v>
      </c>
      <c r="T735" s="5">
        <f t="shared" si="905"/>
        <v>0</v>
      </c>
      <c r="U735" s="5">
        <f t="shared" si="906"/>
        <v>0</v>
      </c>
      <c r="V735" s="5">
        <f t="shared" si="907"/>
        <v>0</v>
      </c>
      <c r="W735" s="5">
        <f t="shared" si="908"/>
        <v>0</v>
      </c>
      <c r="X735" s="5">
        <f t="shared" si="909"/>
        <v>0</v>
      </c>
      <c r="Y735" s="5">
        <f t="shared" si="910"/>
        <v>0</v>
      </c>
      <c r="Z735" s="5">
        <f t="shared" si="911"/>
        <v>0.21946024436824757</v>
      </c>
      <c r="AA735" s="5">
        <f t="shared" si="912"/>
        <v>0</v>
      </c>
      <c r="AB735" s="5">
        <f t="shared" si="913"/>
        <v>0</v>
      </c>
      <c r="AC735" s="5">
        <f t="shared" si="914"/>
        <v>0</v>
      </c>
      <c r="AD735" s="5">
        <f t="shared" si="915"/>
        <v>0</v>
      </c>
      <c r="AE735" s="5">
        <f t="shared" si="916"/>
        <v>0</v>
      </c>
      <c r="AF735" s="5">
        <f t="shared" si="917"/>
        <v>0</v>
      </c>
      <c r="AG735" s="5">
        <f t="shared" si="918"/>
        <v>0</v>
      </c>
      <c r="AH735" s="5">
        <f t="shared" si="919"/>
        <v>0.1846757956358798</v>
      </c>
      <c r="AI735" s="5">
        <f t="shared" si="920"/>
        <v>0</v>
      </c>
      <c r="AJ735" s="5">
        <f t="shared" si="921"/>
        <v>0</v>
      </c>
      <c r="AK735" s="5">
        <f t="shared" si="922"/>
        <v>0</v>
      </c>
      <c r="AL735" s="5">
        <f t="shared" si="923"/>
        <v>0</v>
      </c>
      <c r="AM735" s="5">
        <f t="shared" si="924"/>
        <v>0</v>
      </c>
      <c r="AN735" s="5">
        <f t="shared" si="925"/>
        <v>0</v>
      </c>
      <c r="AO735" s="5">
        <f t="shared" si="926"/>
        <v>0</v>
      </c>
      <c r="AP735" s="5">
        <f t="shared" si="927"/>
        <v>0</v>
      </c>
      <c r="AQ735" s="5">
        <f t="shared" si="928"/>
        <v>0</v>
      </c>
      <c r="AR735" s="5">
        <f t="shared" si="929"/>
        <v>0.12432374562207391</v>
      </c>
      <c r="AS735" s="5">
        <f t="shared" si="930"/>
        <v>0</v>
      </c>
      <c r="AT735" s="5">
        <f t="shared" si="931"/>
        <v>0</v>
      </c>
      <c r="AU735" s="5">
        <f t="shared" si="932"/>
        <v>0</v>
      </c>
      <c r="AV735" s="5">
        <f t="shared" si="933"/>
        <v>0</v>
      </c>
      <c r="AW735" s="5">
        <f t="shared" si="934"/>
        <v>0</v>
      </c>
      <c r="AX735" s="5">
        <f t="shared" si="935"/>
        <v>0</v>
      </c>
      <c r="AY735" s="5">
        <f t="shared" si="936"/>
        <v>0</v>
      </c>
      <c r="AZ735" s="5">
        <f t="shared" si="937"/>
        <v>0</v>
      </c>
      <c r="BA735" s="5">
        <f t="shared" si="938"/>
        <v>0</v>
      </c>
      <c r="BB735" s="5">
        <f t="shared" si="939"/>
        <v>0</v>
      </c>
      <c r="BC735" s="5">
        <f t="shared" si="940"/>
        <v>0</v>
      </c>
      <c r="BD735" s="5">
        <f t="shared" si="941"/>
        <v>6.9745621293983276E-2</v>
      </c>
      <c r="BE735" s="5">
        <f t="shared" si="942"/>
        <v>0</v>
      </c>
      <c r="BF735" s="5">
        <f t="shared" si="943"/>
        <v>0</v>
      </c>
      <c r="BG735" s="5">
        <f t="shared" si="944"/>
        <v>0</v>
      </c>
      <c r="BH735" s="5">
        <f t="shared" si="945"/>
        <v>0</v>
      </c>
      <c r="BI735" s="5">
        <f t="shared" si="946"/>
        <v>0</v>
      </c>
      <c r="BJ735" s="8">
        <f t="shared" si="947"/>
        <v>0</v>
      </c>
      <c r="BK735" s="8">
        <f t="shared" si="948"/>
        <v>3.4527471377135618E-2</v>
      </c>
      <c r="BL735" s="8">
        <f t="shared" si="949"/>
        <v>0.69056199695447695</v>
      </c>
      <c r="BM735" s="8">
        <f t="shared" si="950"/>
        <v>0.59820540692018465</v>
      </c>
      <c r="BN735" s="8">
        <f t="shared" si="951"/>
        <v>0.34634430577967557</v>
      </c>
    </row>
    <row r="736" spans="1:66" s="15" customFormat="1" x14ac:dyDescent="0.25">
      <c r="A736" s="15" t="s">
        <v>303</v>
      </c>
      <c r="B736" s="15" t="s">
        <v>390</v>
      </c>
      <c r="C736" s="15" t="s">
        <v>321</v>
      </c>
      <c r="E736" s="15">
        <f>VLOOKUP(A736,home!$A$2:$E$405,3,FALSE)</f>
        <v>1.13636363636364</v>
      </c>
      <c r="F736" s="15">
        <f>VLOOKUP(B736,home!$B$2:$E$405,3,FALSE)</f>
        <v>0</v>
      </c>
      <c r="G736" s="15">
        <f>VLOOKUP(C736,away!$B$2:$E$405,4,FALSE)</f>
        <v>0.88</v>
      </c>
      <c r="H736" s="15">
        <f>VLOOKUP(A736,away!$A$2:$E$405,3,FALSE)</f>
        <v>0.79545454545454497</v>
      </c>
      <c r="I736" s="15">
        <f>VLOOKUP(C736,away!$B$2:$E$405,3,FALSE)</f>
        <v>0.44</v>
      </c>
      <c r="J736" s="15">
        <f>VLOOKUP(B736,home!$B$2:$E$405,4,FALSE)</f>
        <v>0.63</v>
      </c>
      <c r="K736" s="20">
        <f t="shared" si="896"/>
        <v>0</v>
      </c>
      <c r="L736" s="20">
        <f t="shared" si="897"/>
        <v>0.22049999999999989</v>
      </c>
      <c r="M736" s="21">
        <f t="shared" si="898"/>
        <v>0.80211763886163001</v>
      </c>
      <c r="N736" s="21">
        <f t="shared" si="899"/>
        <v>0</v>
      </c>
      <c r="O736" s="21">
        <f t="shared" si="900"/>
        <v>0.17686693936898934</v>
      </c>
      <c r="P736" s="21">
        <f t="shared" si="901"/>
        <v>0</v>
      </c>
      <c r="Q736" s="21">
        <f t="shared" si="902"/>
        <v>0</v>
      </c>
      <c r="R736" s="21">
        <f t="shared" si="903"/>
        <v>1.9499580065431062E-2</v>
      </c>
      <c r="S736" s="21">
        <f t="shared" si="904"/>
        <v>0</v>
      </c>
      <c r="T736" s="21">
        <f t="shared" si="905"/>
        <v>0</v>
      </c>
      <c r="U736" s="21">
        <f t="shared" si="906"/>
        <v>0</v>
      </c>
      <c r="V736" s="21">
        <f t="shared" si="907"/>
        <v>0</v>
      </c>
      <c r="W736" s="21">
        <f t="shared" si="908"/>
        <v>0</v>
      </c>
      <c r="X736" s="21">
        <f t="shared" si="909"/>
        <v>0</v>
      </c>
      <c r="Y736" s="21">
        <f t="shared" si="910"/>
        <v>0</v>
      </c>
      <c r="Z736" s="21">
        <f t="shared" si="911"/>
        <v>1.4332191348091828E-3</v>
      </c>
      <c r="AA736" s="21">
        <f t="shared" si="912"/>
        <v>0</v>
      </c>
      <c r="AB736" s="21">
        <f t="shared" si="913"/>
        <v>0</v>
      </c>
      <c r="AC736" s="21">
        <f t="shared" si="914"/>
        <v>0</v>
      </c>
      <c r="AD736" s="21">
        <f t="shared" si="915"/>
        <v>0</v>
      </c>
      <c r="AE736" s="21">
        <f t="shared" si="916"/>
        <v>0</v>
      </c>
      <c r="AF736" s="21">
        <f t="shared" si="917"/>
        <v>0</v>
      </c>
      <c r="AG736" s="21">
        <f t="shared" si="918"/>
        <v>0</v>
      </c>
      <c r="AH736" s="21">
        <f t="shared" si="919"/>
        <v>7.9006204806356142E-5</v>
      </c>
      <c r="AI736" s="21">
        <f t="shared" si="920"/>
        <v>0</v>
      </c>
      <c r="AJ736" s="21">
        <f t="shared" si="921"/>
        <v>0</v>
      </c>
      <c r="AK736" s="21">
        <f t="shared" si="922"/>
        <v>0</v>
      </c>
      <c r="AL736" s="21">
        <f t="shared" si="923"/>
        <v>0</v>
      </c>
      <c r="AM736" s="21">
        <f t="shared" si="924"/>
        <v>0</v>
      </c>
      <c r="AN736" s="21">
        <f t="shared" si="925"/>
        <v>0</v>
      </c>
      <c r="AO736" s="21">
        <f t="shared" si="926"/>
        <v>0</v>
      </c>
      <c r="AP736" s="21">
        <f t="shared" si="927"/>
        <v>0</v>
      </c>
      <c r="AQ736" s="21">
        <f t="shared" si="928"/>
        <v>0</v>
      </c>
      <c r="AR736" s="21">
        <f t="shared" si="929"/>
        <v>3.4841736319603043E-6</v>
      </c>
      <c r="AS736" s="21">
        <f t="shared" si="930"/>
        <v>0</v>
      </c>
      <c r="AT736" s="21">
        <f t="shared" si="931"/>
        <v>0</v>
      </c>
      <c r="AU736" s="21">
        <f t="shared" si="932"/>
        <v>0</v>
      </c>
      <c r="AV736" s="21">
        <f t="shared" si="933"/>
        <v>0</v>
      </c>
      <c r="AW736" s="21">
        <f t="shared" si="934"/>
        <v>0</v>
      </c>
      <c r="AX736" s="21">
        <f t="shared" si="935"/>
        <v>0</v>
      </c>
      <c r="AY736" s="21">
        <f t="shared" si="936"/>
        <v>0</v>
      </c>
      <c r="AZ736" s="21">
        <f t="shared" si="937"/>
        <v>0</v>
      </c>
      <c r="BA736" s="21">
        <f t="shared" si="938"/>
        <v>0</v>
      </c>
      <c r="BB736" s="21">
        <f t="shared" si="939"/>
        <v>0</v>
      </c>
      <c r="BC736" s="21">
        <f t="shared" si="940"/>
        <v>0</v>
      </c>
      <c r="BD736" s="21">
        <f t="shared" si="941"/>
        <v>1.2804338097454116E-7</v>
      </c>
      <c r="BE736" s="21">
        <f t="shared" si="942"/>
        <v>0</v>
      </c>
      <c r="BF736" s="21">
        <f t="shared" si="943"/>
        <v>0</v>
      </c>
      <c r="BG736" s="21">
        <f t="shared" si="944"/>
        <v>0</v>
      </c>
      <c r="BH736" s="21">
        <f t="shared" si="945"/>
        <v>0</v>
      </c>
      <c r="BI736" s="21">
        <f t="shared" si="946"/>
        <v>0</v>
      </c>
      <c r="BJ736" s="22">
        <f t="shared" si="947"/>
        <v>0</v>
      </c>
      <c r="BK736" s="22">
        <f t="shared" si="948"/>
        <v>0.80211763886163001</v>
      </c>
      <c r="BL736" s="22">
        <f t="shared" si="949"/>
        <v>0.19644913785623971</v>
      </c>
      <c r="BM736" s="22">
        <f t="shared" si="950"/>
        <v>1.5158375566284737E-3</v>
      </c>
      <c r="BN736" s="22">
        <f t="shared" si="951"/>
        <v>0.99848415829605042</v>
      </c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2021-09-08T16:52:58Z</dcterms:modified>
</cp:coreProperties>
</file>